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is42-my.sharepoint.com/personal/charlotte_bunney_obr_uk/Documents/Stuff to upload/"/>
    </mc:Choice>
  </mc:AlternateContent>
  <xr:revisionPtr revIDLastSave="0" documentId="8_{05F04151-32EA-409E-8A0C-5B1328BA7E8C}" xr6:coauthVersionLast="47" xr6:coauthVersionMax="47" xr10:uidLastSave="{00000000-0000-0000-0000-000000000000}"/>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5-26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5" i="31" l="1"/>
  <c r="Y85" i="31"/>
  <c r="AK85" i="31"/>
  <c r="X87" i="31"/>
  <c r="R87" i="31"/>
  <c r="X41" i="31"/>
  <c r="X52" i="31"/>
  <c r="X55" i="31"/>
  <c r="X57" i="31"/>
  <c r="AW85" i="31"/>
  <c r="CI27" i="31"/>
  <c r="BX27" i="31"/>
  <c r="BW27" i="31"/>
  <c r="BT27" i="31"/>
  <c r="CJ26" i="31"/>
  <c r="CI26" i="31"/>
  <c r="BX26" i="31"/>
  <c r="BW26" i="31"/>
  <c r="BT26" i="31"/>
  <c r="CJ25" i="31"/>
  <c r="BW25" i="31"/>
  <c r="CJ24" i="31"/>
  <c r="CI24" i="31"/>
  <c r="BX24" i="31"/>
  <c r="BW24" i="31"/>
  <c r="BT24" i="31"/>
  <c r="CJ23" i="31"/>
  <c r="CI23" i="31"/>
  <c r="BX23" i="31"/>
  <c r="BW23" i="31"/>
  <c r="BT23" i="31"/>
  <c r="CJ22" i="31"/>
  <c r="CI22" i="31"/>
  <c r="BX22" i="31"/>
  <c r="BW22" i="31"/>
  <c r="BT22" i="31"/>
  <c r="CJ21" i="31"/>
  <c r="CI21" i="31"/>
  <c r="BT21" i="31"/>
  <c r="CJ20" i="31"/>
  <c r="BX20" i="31"/>
  <c r="BW20" i="31"/>
  <c r="BT20" i="31"/>
  <c r="CJ19" i="31"/>
  <c r="CI19" i="31"/>
  <c r="BX19" i="31"/>
  <c r="BW19" i="31"/>
  <c r="BT19" i="31"/>
  <c r="CJ18" i="31"/>
  <c r="CI18" i="31"/>
  <c r="BX18" i="31"/>
  <c r="BW18" i="31"/>
  <c r="BT18" i="31"/>
  <c r="CJ17" i="31"/>
  <c r="BX17" i="31"/>
  <c r="BW17" i="31"/>
  <c r="BW16" i="31"/>
  <c r="BT16" i="31"/>
  <c r="CJ15" i="31"/>
  <c r="CI15" i="31"/>
  <c r="BX15" i="31"/>
  <c r="BW15" i="31"/>
  <c r="BT15" i="31"/>
  <c r="CJ14" i="31"/>
  <c r="CI14" i="31"/>
  <c r="BX14" i="31"/>
  <c r="BW14" i="31"/>
  <c r="BT14" i="31"/>
  <c r="CJ13" i="31"/>
  <c r="CI13" i="31"/>
  <c r="BX13" i="31"/>
  <c r="BW13" i="31"/>
  <c r="BT13" i="31"/>
  <c r="CJ12" i="31"/>
  <c r="BT12" i="31"/>
  <c r="CI11" i="31"/>
  <c r="BX11" i="31"/>
  <c r="BW11" i="31"/>
  <c r="BT11" i="31"/>
  <c r="CJ10" i="31"/>
  <c r="CI10" i="31"/>
  <c r="BX10" i="31"/>
  <c r="BW10" i="31"/>
  <c r="BT10" i="31"/>
  <c r="CJ9" i="31"/>
  <c r="CI9" i="31"/>
  <c r="BX9" i="31"/>
  <c r="BW9" i="31"/>
  <c r="BT9" i="31"/>
  <c r="CJ8" i="31"/>
  <c r="CI8" i="31"/>
  <c r="BW8" i="31"/>
  <c r="BT8" i="31"/>
  <c r="BE34" i="31"/>
  <c r="AT34" i="31"/>
  <c r="AP34" i="31"/>
  <c r="BF33" i="31"/>
  <c r="BE33" i="31"/>
  <c r="AR33" i="31"/>
  <c r="AP33" i="31"/>
  <c r="BF32" i="31"/>
  <c r="BE32" i="31"/>
  <c r="BC32" i="31"/>
  <c r="BF31" i="31"/>
  <c r="BE31" i="31"/>
  <c r="BF30" i="31"/>
  <c r="BE30" i="31"/>
  <c r="AR30" i="31"/>
  <c r="AP30" i="31"/>
  <c r="BF29" i="31"/>
  <c r="BE29" i="31"/>
  <c r="AR29" i="31"/>
  <c r="AP29" i="31"/>
  <c r="BF28" i="31"/>
  <c r="BE28" i="31"/>
  <c r="AR28" i="31"/>
  <c r="AP28" i="31"/>
  <c r="BF27" i="31"/>
  <c r="BE27" i="31"/>
  <c r="BC27" i="31"/>
  <c r="AR27" i="31"/>
  <c r="AP27" i="31"/>
  <c r="BF26" i="31"/>
  <c r="BE26" i="31"/>
  <c r="AR26" i="31"/>
  <c r="AP26" i="31"/>
  <c r="BF25" i="31"/>
  <c r="BE25" i="31"/>
  <c r="AT25" i="31"/>
  <c r="AR25" i="31"/>
  <c r="AP25" i="31"/>
  <c r="BF24" i="31"/>
  <c r="BE24" i="31"/>
  <c r="BC24" i="31"/>
  <c r="AR24" i="31"/>
  <c r="AP24" i="31"/>
  <c r="BF23" i="31"/>
  <c r="BE23" i="31"/>
  <c r="AR23" i="31"/>
  <c r="AP23" i="31"/>
  <c r="BF22" i="31"/>
  <c r="BE22" i="31"/>
  <c r="AR22" i="31"/>
  <c r="AP22" i="31"/>
  <c r="BF21" i="31"/>
  <c r="BE21" i="31"/>
  <c r="AR21" i="31"/>
  <c r="AP21" i="31"/>
  <c r="BF20" i="31"/>
  <c r="BE20" i="31"/>
  <c r="AR20" i="31"/>
  <c r="AP20" i="31"/>
  <c r="BF19" i="31"/>
  <c r="BE19" i="31"/>
  <c r="BC19" i="31"/>
  <c r="AR19" i="31"/>
  <c r="AP19" i="31"/>
  <c r="BF18" i="31"/>
  <c r="BE18" i="31"/>
  <c r="AR18" i="31"/>
  <c r="AP18" i="31"/>
  <c r="BF17" i="31"/>
  <c r="BE17" i="31"/>
  <c r="AR17" i="31"/>
  <c r="AP17" i="31"/>
  <c r="BF16" i="31"/>
  <c r="BE16" i="31"/>
  <c r="AR16" i="31"/>
  <c r="AP16" i="31"/>
  <c r="BF15" i="31"/>
  <c r="BE15" i="31"/>
  <c r="AR15" i="31"/>
  <c r="AP15" i="31"/>
  <c r="BF14" i="31"/>
  <c r="BE14" i="31"/>
  <c r="AT14" i="31"/>
  <c r="AR14" i="31"/>
  <c r="AP14" i="31"/>
  <c r="BE13" i="31"/>
  <c r="BC13" i="31"/>
  <c r="AR13" i="31"/>
  <c r="AP13" i="31"/>
  <c r="BF12" i="31"/>
  <c r="BE12" i="31"/>
  <c r="BC12" i="31"/>
  <c r="AR12" i="31"/>
  <c r="AP12" i="31"/>
  <c r="BF11" i="31"/>
  <c r="BE11" i="31"/>
  <c r="BC11" i="31"/>
  <c r="AR11" i="31"/>
  <c r="AP11" i="31"/>
  <c r="BF10" i="31"/>
  <c r="BE10" i="31"/>
  <c r="AR10" i="31"/>
  <c r="AP10" i="31"/>
  <c r="BF9" i="31"/>
  <c r="BE9" i="31"/>
  <c r="AR9" i="31"/>
  <c r="AP9" i="31"/>
  <c r="BF8" i="31"/>
  <c r="BE8" i="31"/>
  <c r="AR8" i="31"/>
  <c r="AP8" i="31"/>
  <c r="AC15" i="31"/>
  <c r="AC14" i="31"/>
  <c r="BB86" i="31"/>
  <c r="AX86" i="31"/>
  <c r="AU86" i="31"/>
  <c r="AO86" i="31"/>
  <c r="BB85" i="31"/>
  <c r="AX85" i="31"/>
  <c r="AU85" i="31"/>
  <c r="AO85" i="31"/>
  <c r="BB84" i="31"/>
  <c r="AX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B34" i="31"/>
  <c r="AX34" i="31"/>
  <c r="AW34" i="31"/>
  <c r="AV34" i="31"/>
  <c r="AU34" i="31"/>
  <c r="AO34" i="31"/>
  <c r="BB33" i="31"/>
  <c r="AX33" i="31"/>
  <c r="AW33" i="31"/>
  <c r="AV33" i="31"/>
  <c r="AU33" i="31"/>
  <c r="AO33" i="31"/>
  <c r="BB32" i="31"/>
  <c r="AX32" i="31"/>
  <c r="AW32" i="31"/>
  <c r="AV32" i="31"/>
  <c r="AU32" i="31"/>
  <c r="AO32" i="31"/>
  <c r="BB31" i="31"/>
  <c r="AX31" i="31"/>
  <c r="AW31" i="31"/>
  <c r="AV31" i="31"/>
  <c r="AU31" i="31"/>
  <c r="AO31" i="31"/>
  <c r="BB30" i="31"/>
  <c r="AX30" i="31"/>
  <c r="AW30" i="31"/>
  <c r="AV30" i="31"/>
  <c r="AU30" i="31"/>
  <c r="AO30" i="31"/>
  <c r="BB29" i="31"/>
  <c r="AX29" i="31"/>
  <c r="AW29" i="31"/>
  <c r="AV29" i="31"/>
  <c r="AU29" i="31"/>
  <c r="AO29" i="31"/>
  <c r="BB28" i="31"/>
  <c r="AX28" i="31"/>
  <c r="AW28" i="31"/>
  <c r="AV28" i="31"/>
  <c r="AU28" i="31"/>
  <c r="AO28" i="31"/>
  <c r="BB27" i="31"/>
  <c r="AX27" i="31"/>
  <c r="AW27" i="31"/>
  <c r="AV27" i="31"/>
  <c r="AU27" i="31"/>
  <c r="AO27" i="31"/>
  <c r="BB26" i="31"/>
  <c r="AX26" i="31"/>
  <c r="AW26" i="31"/>
  <c r="AV26" i="31"/>
  <c r="AU26" i="31"/>
  <c r="AO26" i="31"/>
  <c r="BB25" i="31"/>
  <c r="AX25" i="31"/>
  <c r="AW25" i="31"/>
  <c r="AV25" i="31"/>
  <c r="AU25" i="31"/>
  <c r="AO25" i="31"/>
  <c r="BB24" i="31"/>
  <c r="AX24" i="31"/>
  <c r="AW24" i="31"/>
  <c r="AV24" i="31"/>
  <c r="AU24" i="31"/>
  <c r="AO24" i="31"/>
  <c r="BB23" i="31"/>
  <c r="AX23" i="31"/>
  <c r="AW23" i="31"/>
  <c r="AV23" i="31"/>
  <c r="AU23" i="31"/>
  <c r="AO23" i="31"/>
  <c r="BB22" i="31"/>
  <c r="AX22" i="31"/>
  <c r="AW22" i="31"/>
  <c r="AV22" i="31"/>
  <c r="AU22" i="31"/>
  <c r="AO22" i="31"/>
  <c r="BB21" i="31"/>
  <c r="AX21" i="31"/>
  <c r="AW21" i="31"/>
  <c r="AV21" i="31"/>
  <c r="AU21" i="31"/>
  <c r="AO21" i="31"/>
  <c r="BB20" i="31"/>
  <c r="AX20" i="31"/>
  <c r="AW20" i="31"/>
  <c r="AV20" i="31"/>
  <c r="AU20" i="31"/>
  <c r="AO20" i="31"/>
  <c r="BB19" i="31"/>
  <c r="AX19" i="31"/>
  <c r="AW19" i="31"/>
  <c r="AV19" i="31"/>
  <c r="AU19" i="31"/>
  <c r="AO19" i="31"/>
  <c r="BB18" i="31"/>
  <c r="AX18" i="31"/>
  <c r="AW18" i="31"/>
  <c r="AV18" i="31"/>
  <c r="AU18" i="31"/>
  <c r="AO18" i="31"/>
  <c r="BB17" i="31"/>
  <c r="AX17" i="31"/>
  <c r="AW17" i="31"/>
  <c r="AV17" i="31"/>
  <c r="AU17" i="31"/>
  <c r="AO17" i="31"/>
  <c r="BB16" i="31"/>
  <c r="AX16" i="31"/>
  <c r="AW16" i="31"/>
  <c r="AV16" i="31"/>
  <c r="AU16" i="31"/>
  <c r="AO16" i="31"/>
  <c r="BB15" i="31"/>
  <c r="AX15" i="31"/>
  <c r="AW15" i="31"/>
  <c r="AV15" i="31"/>
  <c r="AU15" i="31"/>
  <c r="AO15" i="31"/>
  <c r="BB14" i="31"/>
  <c r="AX14" i="31"/>
  <c r="AW14" i="31"/>
  <c r="AV14" i="31"/>
  <c r="AU14" i="31"/>
  <c r="AO14" i="31"/>
  <c r="BF13" i="31"/>
  <c r="BB13" i="31"/>
  <c r="AX13" i="31"/>
  <c r="AW13" i="31"/>
  <c r="AV13" i="31"/>
  <c r="AU13" i="31"/>
  <c r="AO13" i="31"/>
  <c r="BB12" i="31"/>
  <c r="AX12" i="31"/>
  <c r="AW12" i="31"/>
  <c r="AV12" i="31"/>
  <c r="AU12" i="31"/>
  <c r="AO12" i="31"/>
  <c r="BB11" i="31"/>
  <c r="AX11" i="31"/>
  <c r="AW11" i="31"/>
  <c r="AV11" i="31"/>
  <c r="AU11" i="31"/>
  <c r="AO11" i="31"/>
  <c r="BB10" i="31"/>
  <c r="AX10" i="31"/>
  <c r="AW10" i="31"/>
  <c r="AV10" i="31"/>
  <c r="AU10" i="31"/>
  <c r="AO10" i="31"/>
  <c r="BB9" i="31"/>
  <c r="AX9" i="31"/>
  <c r="AW9" i="31"/>
  <c r="AV9" i="31"/>
  <c r="AU9" i="31"/>
  <c r="AO9" i="31"/>
  <c r="BB8" i="31"/>
  <c r="AX8" i="31"/>
  <c r="AW8" i="31"/>
  <c r="AV8" i="31"/>
  <c r="AU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B16" i="31"/>
  <c r="AA16" i="31"/>
  <c r="Z16" i="31"/>
  <c r="X16" i="31"/>
  <c r="W16" i="31"/>
  <c r="S16" i="31"/>
  <c r="R16" i="31"/>
  <c r="P16" i="31"/>
  <c r="O16" i="31"/>
  <c r="N16" i="31"/>
  <c r="K16" i="31"/>
  <c r="J16" i="31"/>
  <c r="AE15" i="31"/>
  <c r="AD15" i="31"/>
  <c r="AB15" i="31"/>
  <c r="AA15" i="31"/>
  <c r="Z15" i="31"/>
  <c r="X15" i="31"/>
  <c r="W15" i="31"/>
  <c r="S15" i="31"/>
  <c r="R15" i="31"/>
  <c r="P15" i="31"/>
  <c r="O15" i="31"/>
  <c r="N15" i="31"/>
  <c r="K15" i="31"/>
  <c r="J15" i="31"/>
  <c r="AE14" i="31"/>
  <c r="AD14" i="31"/>
  <c r="AB14" i="31"/>
  <c r="AA14" i="31"/>
  <c r="Z14" i="31"/>
  <c r="X14" i="31"/>
  <c r="W14" i="31"/>
  <c r="S14" i="31"/>
  <c r="R14" i="31"/>
  <c r="P14" i="31"/>
  <c r="O14" i="31"/>
  <c r="N14" i="31"/>
  <c r="K14" i="31"/>
  <c r="J14" i="31"/>
  <c r="AE13" i="31"/>
  <c r="AD13" i="31"/>
  <c r="AB13" i="31"/>
  <c r="AA13" i="31"/>
  <c r="Z13" i="31"/>
  <c r="X13" i="31"/>
  <c r="W13" i="31"/>
  <c r="S13" i="31"/>
  <c r="R13" i="31"/>
  <c r="P13" i="31"/>
  <c r="O13" i="31"/>
  <c r="N13" i="31"/>
  <c r="K13" i="31"/>
  <c r="J13" i="31"/>
  <c r="AE12" i="31"/>
  <c r="AD12" i="31"/>
  <c r="AB12" i="31"/>
  <c r="AA12" i="31"/>
  <c r="Z12" i="31"/>
  <c r="X12" i="31"/>
  <c r="W12" i="31"/>
  <c r="S12" i="31"/>
  <c r="R12" i="31"/>
  <c r="P12" i="31"/>
  <c r="O12" i="31"/>
  <c r="N12" i="31"/>
  <c r="K12" i="31"/>
  <c r="J12" i="31"/>
  <c r="AE11" i="31"/>
  <c r="AD11" i="31"/>
  <c r="AB11" i="31"/>
  <c r="AA11" i="31"/>
  <c r="Z11" i="31"/>
  <c r="X11" i="31"/>
  <c r="W11" i="31"/>
  <c r="S11" i="31"/>
  <c r="R11" i="31"/>
  <c r="P11" i="31"/>
  <c r="O11" i="31"/>
  <c r="N11" i="31"/>
  <c r="K11" i="31"/>
  <c r="J11" i="31"/>
  <c r="AE10" i="31"/>
  <c r="AD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T87" i="31"/>
  <c r="R61" i="31"/>
  <c r="R74" i="31"/>
  <c r="R64" i="31"/>
  <c r="R62" i="31"/>
  <c r="BS79" i="31"/>
  <c r="E12" i="11"/>
  <c r="E11" i="11"/>
  <c r="E10" i="11"/>
  <c r="E9" i="11"/>
  <c r="E8" i="11"/>
  <c r="X76" i="31"/>
  <c r="F69" i="31"/>
  <c r="Y62" i="31"/>
  <c r="T61" i="31"/>
  <c r="F61" i="31"/>
  <c r="U59" i="31"/>
  <c r="I37" i="31"/>
  <c r="I34" i="31"/>
  <c r="I30" i="31"/>
  <c r="I26" i="31"/>
  <c r="I25" i="31"/>
  <c r="I19" i="31"/>
  <c r="I17" i="31"/>
  <c r="AA77" i="31"/>
  <c r="AA69" i="31"/>
  <c r="AA60" i="31"/>
  <c r="AA58" i="31"/>
  <c r="AA43" i="31"/>
  <c r="AA42" i="31"/>
  <c r="AA41" i="31"/>
  <c r="AA40" i="31"/>
  <c r="AD56" i="31"/>
  <c r="AC56" i="31"/>
  <c r="AD53" i="31"/>
  <c r="AD46" i="31"/>
  <c r="AD41" i="31"/>
  <c r="AC32" i="31"/>
  <c r="Q14" i="31"/>
  <c r="T14" i="31"/>
  <c r="L15" i="31"/>
  <c r="C19" i="31"/>
  <c r="Q18" i="31"/>
  <c r="T51" i="31"/>
  <c r="F55" i="31"/>
  <c r="L61" i="31"/>
  <c r="L49" i="31"/>
  <c r="C47" i="31"/>
  <c r="C64" i="31"/>
  <c r="C32" i="31"/>
  <c r="L30" i="31"/>
  <c r="C20" i="31"/>
  <c r="U33" i="31"/>
  <c r="L41" i="31"/>
  <c r="E28" i="31"/>
  <c r="Y26" i="31"/>
  <c r="Q48" i="31"/>
  <c r="T31" i="31"/>
  <c r="L43" i="31"/>
  <c r="F52" i="31"/>
  <c r="M69" i="31"/>
  <c r="L31" i="31"/>
  <c r="D47" i="31"/>
  <c r="L65" i="31"/>
  <c r="D56" i="31"/>
  <c r="E42" i="31"/>
  <c r="U28" i="31"/>
  <c r="L29" i="31"/>
  <c r="E22" i="31"/>
  <c r="E23" i="31"/>
  <c r="E29" i="31"/>
  <c r="E53" i="31"/>
  <c r="C76" i="31"/>
  <c r="Q21" i="31"/>
  <c r="M23" i="31"/>
  <c r="V52" i="31"/>
  <c r="L56" i="31"/>
  <c r="T22" i="31"/>
  <c r="G78" i="31"/>
  <c r="Q29" i="31"/>
  <c r="F22" i="31"/>
  <c r="V48" i="31"/>
  <c r="Q20" i="31"/>
  <c r="M48" i="31"/>
  <c r="F56" i="31"/>
  <c r="V27" i="31"/>
  <c r="T44" i="31"/>
  <c r="E62" i="31"/>
  <c r="M40" i="31"/>
  <c r="E37" i="31"/>
  <c r="M25" i="31"/>
  <c r="D44" i="31"/>
  <c r="G35" i="31"/>
  <c r="T36" i="31"/>
  <c r="F49" i="31"/>
  <c r="E36" i="31"/>
  <c r="M55" i="31"/>
  <c r="E34" i="31"/>
  <c r="T47" i="31"/>
  <c r="C53" i="31"/>
  <c r="F31" i="31"/>
  <c r="D31" i="31"/>
  <c r="V21" i="31"/>
  <c r="L80" i="31"/>
  <c r="C80" i="31"/>
  <c r="G76" i="31"/>
  <c r="D40" i="31"/>
  <c r="BX12" i="31"/>
  <c r="BT25" i="31"/>
  <c r="BT17" i="31"/>
  <c r="BW12" i="31"/>
  <c r="CJ16" i="31"/>
  <c r="BX21" i="31"/>
  <c r="CI16" i="31"/>
  <c r="CJ11" i="31"/>
  <c r="BW21" i="31"/>
  <c r="BX16" i="31"/>
  <c r="CI25" i="31"/>
  <c r="CI17" i="31"/>
  <c r="BX8" i="31"/>
  <c r="BX25" i="31"/>
  <c r="CI20" i="31"/>
  <c r="CI12" i="31"/>
  <c r="V68" i="31"/>
  <c r="C70" i="31"/>
  <c r="C56" i="31"/>
  <c r="M73" i="31"/>
  <c r="F53" i="31"/>
  <c r="BD8" i="31"/>
  <c r="F12" i="31"/>
  <c r="L12" i="31"/>
  <c r="L17" i="31"/>
  <c r="Y18" i="31"/>
  <c r="L18" i="31"/>
  <c r="Y51" i="31"/>
  <c r="Q57" i="31"/>
  <c r="U52" i="31"/>
  <c r="AY8" i="31"/>
  <c r="Q11" i="31"/>
  <c r="E13" i="31"/>
  <c r="G16" i="31"/>
  <c r="E70" i="31"/>
  <c r="D10" i="31"/>
  <c r="G13" i="31"/>
  <c r="D64" i="31"/>
  <c r="E64" i="31"/>
  <c r="F48" i="31"/>
  <c r="C68" i="31"/>
  <c r="Q13" i="31"/>
  <c r="M72" i="31"/>
  <c r="V54" i="31"/>
  <c r="F11" i="31"/>
  <c r="E12" i="31"/>
  <c r="T16" i="31"/>
  <c r="U17" i="31"/>
  <c r="G63" i="31"/>
  <c r="G49" i="31"/>
  <c r="L52" i="31"/>
  <c r="T12" i="31"/>
  <c r="C15" i="31"/>
  <c r="M16" i="31"/>
  <c r="C16" i="31"/>
  <c r="C62" i="31"/>
  <c r="M76" i="31"/>
  <c r="L46" i="31"/>
  <c r="C40" i="31"/>
  <c r="U22" i="31"/>
  <c r="V84" i="31"/>
  <c r="G8" i="31"/>
  <c r="V8" i="31"/>
  <c r="D81" i="31"/>
  <c r="Y8" i="31"/>
  <c r="L85" i="31"/>
  <c r="V85"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V17" i="31"/>
  <c r="F43" i="31"/>
  <c r="F13" i="31"/>
  <c r="D17" i="31"/>
  <c r="C8"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BU76" i="31"/>
  <c r="BU64" i="31"/>
  <c r="BU73" i="31"/>
  <c r="BU68" i="31"/>
  <c r="BU65" i="31"/>
  <c r="BU71"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U77" i="31"/>
  <c r="BU78" i="31"/>
  <c r="BU79" i="31"/>
  <c r="AE40" i="31"/>
  <c r="J46" i="31"/>
  <c r="J44" i="31"/>
  <c r="J53" i="31"/>
  <c r="J49" i="31"/>
  <c r="J52" i="31"/>
  <c r="J48" i="31"/>
  <c r="J41" i="31"/>
  <c r="J43" i="31"/>
  <c r="J47" i="31"/>
  <c r="J54" i="31"/>
  <c r="J39" i="31"/>
  <c r="J37" i="31"/>
  <c r="J40" i="31"/>
  <c r="J42" i="31"/>
  <c r="J45" i="31"/>
  <c r="J51" i="31"/>
  <c r="J50" i="31"/>
  <c r="J38" i="31"/>
  <c r="AE67" i="31"/>
  <c r="AE60" i="31"/>
  <c r="J60" i="31"/>
  <c r="J82" i="31"/>
  <c r="J72" i="31"/>
  <c r="J58" i="31"/>
  <c r="J66" i="31"/>
  <c r="J64" i="31"/>
  <c r="J62" i="31"/>
  <c r="J79" i="31"/>
  <c r="J61" i="31"/>
  <c r="J77" i="31"/>
  <c r="J75" i="31"/>
  <c r="J76" i="31"/>
  <c r="J69" i="31"/>
  <c r="J56" i="31"/>
  <c r="J68" i="31"/>
  <c r="J83" i="31"/>
  <c r="J70" i="31"/>
  <c r="J67" i="31"/>
  <c r="J65" i="31"/>
  <c r="J73" i="31"/>
  <c r="J74" i="31"/>
  <c r="J81" i="31"/>
  <c r="J57" i="31"/>
  <c r="J71" i="31"/>
  <c r="J78" i="31"/>
  <c r="J80" i="31"/>
  <c r="J63" i="31"/>
  <c r="J55" i="31"/>
  <c r="J59" i="31"/>
  <c r="J84" i="31"/>
  <c r="E19" i="31"/>
  <c r="Y28" i="31"/>
  <c r="U73" i="31"/>
  <c r="Y82" i="31"/>
  <c r="T20" i="31"/>
  <c r="V16" i="31"/>
  <c r="AT23" i="31"/>
  <c r="BC23" i="31"/>
  <c r="AT22" i="31"/>
  <c r="BC22" i="31"/>
  <c r="C89" i="31"/>
  <c r="AC10" i="31"/>
  <c r="C85" i="31"/>
  <c r="L77" i="31"/>
  <c r="M18" i="31"/>
  <c r="U50" i="31"/>
  <c r="F16" i="31"/>
  <c r="U14" i="31"/>
  <c r="U15" i="31"/>
  <c r="Y79" i="31"/>
  <c r="X72" i="31"/>
  <c r="D62" i="31"/>
  <c r="V71" i="31"/>
  <c r="AA88" i="31"/>
  <c r="C86" i="31"/>
  <c r="AC88" i="31"/>
  <c r="V87" i="31"/>
  <c r="L83" i="31"/>
  <c r="V32" i="31"/>
  <c r="Y24" i="31"/>
  <c r="V69" i="31"/>
  <c r="F27" i="31"/>
  <c r="U46" i="31"/>
  <c r="BD85" i="31"/>
  <c r="AY85" i="31"/>
  <c r="BA85" i="31"/>
  <c r="AC87" i="31"/>
  <c r="F65" i="31"/>
  <c r="F70" i="31"/>
  <c r="Q64" i="31"/>
  <c r="R88" i="31"/>
  <c r="C87" i="31"/>
  <c r="T85" i="31"/>
  <c r="AT19" i="31"/>
  <c r="AC11" i="31"/>
  <c r="Q28" i="31"/>
  <c r="U56" i="31"/>
  <c r="Q32" i="31"/>
  <c r="D28" i="31"/>
  <c r="L69" i="31"/>
  <c r="U62" i="31"/>
  <c r="L23" i="31"/>
  <c r="M41" i="31"/>
  <c r="U34" i="31"/>
  <c r="M86" i="31"/>
  <c r="L86" i="31"/>
  <c r="M87" i="31"/>
  <c r="L87" i="31"/>
  <c r="G87" i="31"/>
  <c r="C44" i="31"/>
  <c r="E49" i="31"/>
  <c r="V75" i="31"/>
  <c r="AT13" i="31"/>
  <c r="Y46" i="31"/>
  <c r="AT31" i="31"/>
  <c r="E40" i="31"/>
  <c r="V24" i="31"/>
  <c r="D45" i="31"/>
  <c r="AC13" i="31"/>
  <c r="AT10" i="31"/>
  <c r="BC10" i="31"/>
  <c r="AC12" i="31"/>
  <c r="E21" i="31"/>
  <c r="C58" i="31"/>
  <c r="Y80" i="31"/>
  <c r="D25" i="31"/>
  <c r="BC8" i="31"/>
  <c r="AT8" i="31"/>
  <c r="AV83" i="31"/>
  <c r="AW83" i="31"/>
  <c r="E80" i="31"/>
  <c r="F50" i="31"/>
  <c r="C24" i="31"/>
  <c r="E26" i="31"/>
  <c r="E24" i="31"/>
  <c r="D22" i="31"/>
  <c r="Y32" i="31"/>
  <c r="D16" i="31"/>
  <c r="AQ11" i="31"/>
  <c r="M13" i="31"/>
  <c r="L13" i="31"/>
  <c r="AP31" i="31"/>
  <c r="Q26" i="31"/>
  <c r="T54" i="31"/>
  <c r="Q23" i="31"/>
  <c r="Y44" i="31"/>
  <c r="E30" i="31"/>
  <c r="U84" i="31"/>
  <c r="Q35" i="31"/>
  <c r="L32" i="31"/>
  <c r="M32" i="31"/>
  <c r="L21" i="31"/>
  <c r="M21" i="31"/>
  <c r="Y61" i="31"/>
  <c r="T24" i="31"/>
  <c r="Y16" i="31"/>
  <c r="Y77" i="31"/>
  <c r="BC31" i="31"/>
  <c r="E43" i="31"/>
  <c r="D46" i="31"/>
  <c r="M38" i="31"/>
  <c r="T68" i="31"/>
  <c r="H25" i="31"/>
  <c r="C82" i="31"/>
  <c r="U58" i="31"/>
  <c r="Y53" i="31"/>
  <c r="V9" i="31"/>
  <c r="F21" i="31"/>
  <c r="F47" i="31"/>
  <c r="AR31" i="31"/>
  <c r="AN11" i="31"/>
  <c r="L74" i="31"/>
  <c r="T67" i="31"/>
  <c r="Y88" i="31"/>
  <c r="BD86" i="31"/>
  <c r="AE45" i="31"/>
  <c r="M44" i="31"/>
  <c r="AT27" i="31"/>
  <c r="U29" i="31"/>
  <c r="E56" i="31"/>
  <c r="U77" i="31"/>
  <c r="V31" i="31"/>
  <c r="E54" i="31"/>
  <c r="BC83" i="31"/>
  <c r="M83" i="31"/>
  <c r="U42" i="31"/>
  <c r="Y33" i="31"/>
  <c r="AZ10" i="31"/>
  <c r="BA10" i="31"/>
  <c r="T84" i="31"/>
  <c r="BC85" i="31"/>
  <c r="F80" i="31"/>
  <c r="U86" i="31"/>
  <c r="Y74" i="31"/>
  <c r="Q75" i="31"/>
  <c r="X68" i="31"/>
  <c r="F67" i="31"/>
  <c r="Q62" i="31"/>
  <c r="F59" i="31"/>
  <c r="T71" i="31"/>
  <c r="H80" i="31"/>
  <c r="U83" i="31"/>
  <c r="F62" i="31"/>
  <c r="Y63" i="31"/>
  <c r="X84" i="31"/>
  <c r="U87" i="31"/>
  <c r="AZ85" i="31"/>
  <c r="Q31" i="31"/>
  <c r="V37" i="31"/>
  <c r="T50" i="31"/>
  <c r="G85" i="31"/>
  <c r="Y39" i="31"/>
  <c r="C31" i="31"/>
  <c r="M62" i="31"/>
  <c r="M31" i="31"/>
  <c r="Y27" i="31"/>
  <c r="D67" i="31"/>
  <c r="M15" i="31"/>
  <c r="U35" i="31"/>
  <c r="C69" i="31"/>
  <c r="V18" i="31"/>
  <c r="V46" i="31"/>
  <c r="M80" i="31"/>
  <c r="F23" i="31"/>
  <c r="T26" i="31"/>
  <c r="V56" i="31"/>
  <c r="Y57" i="31"/>
  <c r="Y49" i="31"/>
  <c r="F45" i="31"/>
  <c r="G10" i="31"/>
  <c r="Q38" i="31"/>
  <c r="T29" i="31"/>
  <c r="Y10" i="31"/>
  <c r="V61" i="31"/>
  <c r="AL8" i="31"/>
  <c r="G72" i="31"/>
  <c r="AK12" i="31"/>
  <c r="C23" i="31"/>
  <c r="BA11" i="31"/>
  <c r="G30" i="31"/>
  <c r="Y29" i="31"/>
  <c r="V25" i="31"/>
  <c r="U49" i="31"/>
  <c r="E18" i="31"/>
  <c r="L14" i="31"/>
  <c r="U44" i="31"/>
  <c r="D38" i="31"/>
  <c r="D43" i="31"/>
  <c r="E31" i="31"/>
  <c r="V70" i="31"/>
  <c r="V62" i="31"/>
  <c r="C61" i="31"/>
  <c r="Q36" i="31"/>
  <c r="F42" i="31"/>
  <c r="V13" i="31"/>
  <c r="D19" i="31"/>
  <c r="V49" i="31"/>
  <c r="E44" i="31"/>
  <c r="M56" i="31"/>
  <c r="Q47" i="31"/>
  <c r="T48" i="31"/>
  <c r="C36" i="31"/>
  <c r="F58" i="31"/>
  <c r="U43" i="31"/>
  <c r="C43" i="31"/>
  <c r="D58" i="31"/>
  <c r="F66" i="31"/>
  <c r="G43" i="31"/>
  <c r="M43" i="31"/>
  <c r="E57" i="31"/>
  <c r="F72" i="31"/>
  <c r="F64" i="31"/>
  <c r="X59" i="31"/>
  <c r="Q41" i="31"/>
  <c r="G29" i="31"/>
  <c r="G37" i="31"/>
  <c r="L45" i="31"/>
  <c r="G18" i="31"/>
  <c r="V28" i="31"/>
  <c r="Y68" i="31"/>
  <c r="Y30" i="31"/>
  <c r="Y58" i="31"/>
  <c r="U41" i="31"/>
  <c r="Y81" i="31"/>
  <c r="Q50" i="31"/>
  <c r="AZ86" i="31"/>
  <c r="T62" i="31"/>
  <c r="M49" i="31"/>
  <c r="Y35" i="31"/>
  <c r="C38" i="31"/>
  <c r="AY9" i="31"/>
  <c r="BA9" i="31"/>
  <c r="V11" i="31"/>
  <c r="L38" i="31"/>
  <c r="BC26" i="31"/>
  <c r="AT26" i="31"/>
  <c r="Y54" i="31"/>
  <c r="E8" i="31"/>
  <c r="C30" i="31"/>
  <c r="M61" i="31"/>
  <c r="L9" i="31"/>
  <c r="Q56" i="31"/>
  <c r="Q52" i="31"/>
  <c r="U65" i="31"/>
  <c r="Y48" i="31"/>
  <c r="D23" i="31"/>
  <c r="G32" i="31"/>
  <c r="V35" i="31"/>
  <c r="V55" i="31"/>
  <c r="F40" i="31"/>
  <c r="T59" i="31"/>
  <c r="AM17" i="31"/>
  <c r="T78" i="31"/>
  <c r="V76" i="31"/>
  <c r="E38" i="31"/>
  <c r="BA13" i="31"/>
  <c r="V15" i="31"/>
  <c r="F82" i="31"/>
  <c r="G65" i="31"/>
  <c r="Y19" i="31"/>
  <c r="U64" i="31"/>
  <c r="G58" i="31"/>
  <c r="H61" i="31"/>
  <c r="E47" i="31"/>
  <c r="G81" i="31"/>
  <c r="C22" i="31"/>
  <c r="F18" i="31"/>
  <c r="Q37" i="31"/>
  <c r="G34" i="31"/>
  <c r="AK9" i="31"/>
  <c r="L36" i="31"/>
  <c r="T39" i="31"/>
  <c r="G67" i="31"/>
  <c r="Q42" i="31"/>
  <c r="E41" i="31"/>
  <c r="T11" i="31"/>
  <c r="M9" i="31"/>
  <c r="T75" i="31"/>
  <c r="U57" i="31"/>
  <c r="M29" i="31"/>
  <c r="Y37" i="31"/>
  <c r="L39" i="31"/>
  <c r="T46" i="31"/>
  <c r="D80" i="31"/>
  <c r="Q54" i="31"/>
  <c r="D54" i="31"/>
  <c r="BC84" i="31"/>
  <c r="M26" i="31"/>
  <c r="L26" i="31"/>
  <c r="T38" i="31"/>
  <c r="E71" i="31"/>
  <c r="Y25" i="31"/>
  <c r="M36" i="31"/>
  <c r="E66" i="31"/>
  <c r="U66" i="31"/>
  <c r="U82" i="31"/>
  <c r="L33" i="31"/>
  <c r="M33" i="31"/>
  <c r="M34" i="31"/>
  <c r="L34" i="31"/>
  <c r="BD11" i="31"/>
  <c r="Q63" i="31"/>
  <c r="L35" i="31"/>
  <c r="M35" i="31"/>
  <c r="Y34" i="31"/>
  <c r="E45" i="31"/>
  <c r="H22" i="31"/>
  <c r="X79" i="31"/>
  <c r="F81" i="31"/>
  <c r="U85" i="31"/>
  <c r="F86" i="31"/>
  <c r="L75" i="31"/>
  <c r="M75" i="31"/>
  <c r="Q43" i="31"/>
  <c r="T27" i="31"/>
  <c r="Y40" i="31"/>
  <c r="E69" i="31"/>
  <c r="D29" i="31"/>
  <c r="H33" i="31"/>
  <c r="U38" i="31"/>
  <c r="T60" i="31"/>
  <c r="U63" i="31"/>
  <c r="Y66" i="31"/>
  <c r="T79" i="31"/>
  <c r="G62" i="31"/>
  <c r="G38" i="31"/>
  <c r="Y72" i="31"/>
  <c r="Y13" i="31"/>
  <c r="M67" i="31"/>
  <c r="T72" i="31"/>
  <c r="M42" i="31"/>
  <c r="L42" i="31"/>
  <c r="D42" i="31"/>
  <c r="E48" i="31"/>
  <c r="G52" i="31"/>
  <c r="H38" i="31"/>
  <c r="V47" i="31"/>
  <c r="D51" i="31"/>
  <c r="V19" i="31"/>
  <c r="U20" i="31"/>
  <c r="F57" i="31"/>
  <c r="U37" i="31"/>
  <c r="Q30" i="31"/>
  <c r="M70" i="31"/>
  <c r="L70" i="31"/>
  <c r="F54" i="31"/>
  <c r="C27" i="31"/>
  <c r="L22" i="31"/>
  <c r="M66" i="31"/>
  <c r="L66" i="31"/>
  <c r="U75" i="31"/>
  <c r="D55" i="31"/>
  <c r="G23" i="31"/>
  <c r="T23" i="31"/>
  <c r="D39" i="31"/>
  <c r="T58" i="31"/>
  <c r="U72" i="31"/>
  <c r="X81" i="31"/>
  <c r="V65" i="31"/>
  <c r="E84" i="31"/>
  <c r="E25" i="31"/>
  <c r="D26" i="31"/>
  <c r="U19" i="31"/>
  <c r="AT15" i="31"/>
  <c r="BC15" i="31"/>
  <c r="E79" i="31"/>
  <c r="Y23" i="31"/>
  <c r="V30" i="31"/>
  <c r="M57" i="31"/>
  <c r="L57" i="31"/>
  <c r="D88" i="31"/>
  <c r="Y42" i="31"/>
  <c r="V26" i="31"/>
  <c r="G17" i="31"/>
  <c r="V51" i="31"/>
  <c r="Q19" i="31"/>
  <c r="Y86" i="31"/>
  <c r="L28" i="31"/>
  <c r="M28" i="31"/>
  <c r="F60" i="31"/>
  <c r="U32" i="31"/>
  <c r="AC16" i="31"/>
  <c r="BA14" i="31"/>
  <c r="AI14" i="31"/>
  <c r="BD14" i="31"/>
  <c r="Q53" i="31"/>
  <c r="G36" i="31"/>
  <c r="U51" i="31"/>
  <c r="U26" i="31"/>
  <c r="V43" i="31"/>
  <c r="C34" i="31"/>
  <c r="V20" i="31"/>
  <c r="Q55" i="31"/>
  <c r="Y59" i="31"/>
  <c r="Y78" i="31"/>
  <c r="F84" i="31"/>
  <c r="Y31" i="31"/>
  <c r="AP32" i="31"/>
  <c r="M37" i="31"/>
  <c r="L37" i="31"/>
  <c r="V33" i="31"/>
  <c r="C59" i="31"/>
  <c r="AR32" i="31"/>
  <c r="L25" i="31"/>
  <c r="G21" i="31"/>
  <c r="U69" i="31"/>
  <c r="F85" i="31"/>
  <c r="Q86" i="31"/>
  <c r="AE88" i="31"/>
  <c r="E10" i="31"/>
  <c r="AT11" i="31"/>
  <c r="Y69" i="31"/>
  <c r="V29" i="31"/>
  <c r="E39" i="31"/>
  <c r="L59" i="31"/>
  <c r="M59" i="31"/>
  <c r="T43" i="31"/>
  <c r="T53" i="31"/>
  <c r="U70" i="31"/>
  <c r="F74" i="31"/>
  <c r="T80" i="31"/>
  <c r="BC14" i="31"/>
  <c r="V45" i="31"/>
  <c r="Y22" i="31"/>
  <c r="E67" i="31"/>
  <c r="V59" i="31"/>
  <c r="H64" i="31"/>
  <c r="AJ8" i="31"/>
  <c r="M50" i="31"/>
  <c r="L50" i="31"/>
  <c r="AZ14" i="31"/>
  <c r="M60" i="31"/>
  <c r="L60" i="31"/>
  <c r="C39" i="31"/>
  <c r="F79" i="31"/>
  <c r="C75" i="31"/>
  <c r="G79" i="31"/>
  <c r="G19" i="31"/>
  <c r="Q84" i="31"/>
  <c r="G40" i="31"/>
  <c r="T56" i="31"/>
  <c r="Q10" i="31"/>
  <c r="U79" i="31"/>
  <c r="C66" i="31"/>
  <c r="AK13" i="31"/>
  <c r="V66" i="31"/>
  <c r="F44" i="31"/>
  <c r="C57" i="31"/>
  <c r="L79" i="31"/>
  <c r="L11" i="31"/>
  <c r="AQ9" i="31"/>
  <c r="Y41" i="31"/>
  <c r="F28" i="31"/>
  <c r="F19" i="31"/>
  <c r="BD9" i="31"/>
  <c r="Y11" i="31"/>
  <c r="X67" i="31"/>
  <c r="T70" i="31"/>
  <c r="BF86" i="31"/>
  <c r="BC33" i="31"/>
  <c r="AT33" i="31"/>
  <c r="F68" i="31"/>
  <c r="M30" i="31"/>
  <c r="H30" i="31"/>
  <c r="G26" i="31"/>
  <c r="L44" i="31"/>
  <c r="G59" i="31"/>
  <c r="M71" i="31"/>
  <c r="U61" i="31"/>
  <c r="M79" i="31"/>
  <c r="C49" i="31"/>
  <c r="E61" i="31"/>
  <c r="E32" i="31"/>
  <c r="T17" i="31"/>
  <c r="U25" i="31"/>
  <c r="L8" i="31"/>
  <c r="E74" i="31"/>
  <c r="BC9" i="31"/>
  <c r="AT9" i="31"/>
  <c r="E9" i="31"/>
  <c r="D63" i="31"/>
  <c r="U55" i="31"/>
  <c r="D66" i="31"/>
  <c r="L62" i="31"/>
  <c r="D57" i="31"/>
  <c r="D48" i="31"/>
  <c r="H66" i="31"/>
  <c r="M17" i="31"/>
  <c r="Y36" i="31"/>
  <c r="BD12" i="31"/>
  <c r="Y14" i="31"/>
  <c r="F24" i="31"/>
  <c r="D70" i="31"/>
  <c r="F9" i="31"/>
  <c r="L53" i="31"/>
  <c r="G61" i="31"/>
  <c r="D60" i="31"/>
  <c r="C33" i="31"/>
  <c r="AV85" i="31"/>
  <c r="C50" i="31"/>
  <c r="E77" i="31"/>
  <c r="M63" i="31"/>
  <c r="F38" i="31"/>
  <c r="T69" i="31"/>
  <c r="D18" i="31"/>
  <c r="AL9" i="31"/>
  <c r="L48" i="31"/>
  <c r="C35" i="31"/>
  <c r="L16" i="31"/>
  <c r="E83" i="31"/>
  <c r="T18" i="31"/>
  <c r="U45" i="31"/>
  <c r="AH15" i="31"/>
  <c r="AS11" i="31"/>
  <c r="G56" i="31"/>
  <c r="D41" i="31"/>
  <c r="AH85" i="31"/>
  <c r="C26" i="31"/>
  <c r="U23" i="31"/>
  <c r="V63" i="31"/>
  <c r="G83" i="31"/>
  <c r="E58" i="31"/>
  <c r="C18" i="31"/>
  <c r="D79" i="31"/>
  <c r="D36" i="31"/>
  <c r="AL14" i="31"/>
  <c r="U13" i="31"/>
  <c r="C79" i="31"/>
  <c r="Y55" i="31"/>
  <c r="C12" i="31"/>
  <c r="M8" i="31"/>
  <c r="X77" i="31"/>
  <c r="AW84" i="31"/>
  <c r="AV84" i="31"/>
  <c r="V67" i="31"/>
  <c r="C77" i="31"/>
  <c r="G42" i="31"/>
  <c r="T64" i="31"/>
  <c r="V60" i="31"/>
  <c r="T40" i="31"/>
  <c r="AJ10" i="31"/>
  <c r="L10" i="31"/>
  <c r="F15" i="31"/>
  <c r="L40" i="31"/>
  <c r="U71" i="31"/>
  <c r="M45" i="31"/>
  <c r="V12" i="31"/>
  <c r="G48" i="31"/>
  <c r="H40" i="31"/>
  <c r="C10" i="31"/>
  <c r="D33" i="31"/>
  <c r="M68" i="31"/>
  <c r="H26" i="31"/>
  <c r="U74" i="31"/>
  <c r="G25" i="31"/>
  <c r="T28" i="31"/>
  <c r="M65" i="31"/>
  <c r="C28" i="31"/>
  <c r="Q40" i="31"/>
  <c r="E46" i="31"/>
  <c r="C51" i="31"/>
  <c r="U16" i="31"/>
  <c r="AZ11" i="31"/>
  <c r="C65" i="31"/>
  <c r="L51" i="31"/>
  <c r="D27" i="31"/>
  <c r="U78" i="31"/>
  <c r="E82" i="31"/>
  <c r="AE79" i="31"/>
  <c r="M51" i="31"/>
  <c r="M52" i="31"/>
  <c r="V38" i="31"/>
  <c r="D65" i="31"/>
  <c r="Q39" i="31"/>
  <c r="V36" i="31"/>
  <c r="L72" i="31"/>
  <c r="V57" i="31"/>
  <c r="AH8" i="31"/>
  <c r="AM14" i="31"/>
  <c r="G11" i="31"/>
  <c r="Y38" i="31"/>
  <c r="Y76" i="31"/>
  <c r="AS86" i="31"/>
  <c r="AK14" i="31"/>
  <c r="AT32" i="31"/>
  <c r="AI86" i="31"/>
  <c r="V88" i="31"/>
  <c r="BA86" i="31"/>
  <c r="AQ8" i="31"/>
  <c r="AS8" i="31"/>
  <c r="G68" i="31"/>
  <c r="AE68" i="31"/>
  <c r="G86" i="31"/>
  <c r="L20" i="31"/>
  <c r="M20" i="31"/>
  <c r="Q34" i="31"/>
  <c r="AE41" i="31"/>
  <c r="AL85" i="31"/>
  <c r="G45" i="31"/>
  <c r="Y9" i="31"/>
  <c r="X80" i="31"/>
  <c r="U81" i="31"/>
  <c r="Y84" i="31"/>
  <c r="F26" i="31"/>
  <c r="AT20" i="31"/>
  <c r="BC20" i="31"/>
  <c r="AE39" i="31"/>
  <c r="Q61" i="31"/>
  <c r="C21" i="31"/>
  <c r="T41" i="31"/>
  <c r="M74" i="31"/>
  <c r="BD13" i="31"/>
  <c r="AY13" i="31"/>
  <c r="X65" i="31"/>
  <c r="T63" i="31"/>
  <c r="Y83" i="31"/>
  <c r="X73" i="31"/>
  <c r="X62" i="31"/>
  <c r="E51" i="31"/>
  <c r="Q82" i="31"/>
  <c r="U76" i="31"/>
  <c r="AZ13" i="31"/>
  <c r="T66" i="31"/>
  <c r="AZ8" i="31"/>
  <c r="U10" i="31"/>
  <c r="M58" i="31"/>
  <c r="C52" i="31"/>
  <c r="H46" i="31"/>
  <c r="C81" i="31"/>
  <c r="U18" i="31"/>
  <c r="D30" i="31"/>
  <c r="F39" i="31"/>
  <c r="H32" i="31"/>
  <c r="H37" i="31"/>
  <c r="Q16" i="31"/>
  <c r="M77" i="31"/>
  <c r="D69" i="31"/>
  <c r="D34" i="31"/>
  <c r="L58" i="31"/>
  <c r="C63" i="31"/>
  <c r="G12" i="31"/>
  <c r="H12" i="31"/>
  <c r="T76" i="31"/>
  <c r="AE47" i="31"/>
  <c r="T55" i="31"/>
  <c r="AM15" i="31"/>
  <c r="AK15" i="31"/>
  <c r="AQ12" i="31"/>
  <c r="AS12" i="31"/>
  <c r="L68" i="31"/>
  <c r="L89" i="31"/>
  <c r="AE62" i="31"/>
  <c r="C25" i="31"/>
  <c r="G14" i="31"/>
  <c r="AL12" i="31"/>
  <c r="D59" i="31"/>
  <c r="E52" i="31"/>
  <c r="D37" i="31"/>
  <c r="G33" i="31"/>
  <c r="F73" i="31"/>
  <c r="V39" i="31"/>
  <c r="Q58" i="31"/>
  <c r="D83" i="31"/>
  <c r="AY12" i="31"/>
  <c r="X63" i="31"/>
  <c r="E11" i="31"/>
  <c r="F32" i="31"/>
  <c r="D35" i="31"/>
  <c r="T74" i="31"/>
  <c r="L73" i="31"/>
  <c r="AJ9" i="31"/>
  <c r="H14" i="31"/>
  <c r="E17" i="31"/>
  <c r="F14" i="31"/>
  <c r="BQ31" i="31"/>
  <c r="AE64" i="31"/>
  <c r="F51" i="31"/>
  <c r="H41" i="31"/>
  <c r="M53" i="31"/>
  <c r="AJ13" i="31"/>
  <c r="L64" i="31"/>
  <c r="M11" i="31"/>
  <c r="V22" i="31"/>
  <c r="Q25" i="31"/>
  <c r="AE69" i="31"/>
  <c r="Q51" i="31"/>
  <c r="Q24" i="31"/>
  <c r="Y64" i="31"/>
  <c r="T52" i="31"/>
  <c r="U60" i="31"/>
  <c r="Y65" i="31"/>
  <c r="F78" i="31"/>
  <c r="D24" i="31"/>
  <c r="Y73" i="31"/>
  <c r="F75" i="31"/>
  <c r="F76" i="31"/>
  <c r="F33" i="31"/>
  <c r="C37" i="31"/>
  <c r="Y71" i="31"/>
  <c r="Y87" i="31"/>
  <c r="U30" i="31"/>
  <c r="AT24" i="31"/>
  <c r="AH10" i="31"/>
  <c r="AE46" i="31"/>
  <c r="E85" i="31"/>
  <c r="Q8" i="31"/>
  <c r="AE76" i="31"/>
  <c r="AM85" i="31"/>
  <c r="H36" i="31"/>
  <c r="V72" i="31"/>
  <c r="L78" i="31"/>
  <c r="M78" i="31"/>
  <c r="AK8" i="31"/>
  <c r="H10" i="31"/>
  <c r="M27" i="31"/>
  <c r="L27" i="31"/>
  <c r="D68" i="31"/>
  <c r="X78" i="31"/>
  <c r="AT29" i="31"/>
  <c r="BC29" i="31"/>
  <c r="H68" i="31"/>
  <c r="U12" i="31"/>
  <c r="D50" i="31"/>
  <c r="X83" i="31"/>
  <c r="AE84" i="31"/>
  <c r="M10" i="31"/>
  <c r="AK10" i="31"/>
  <c r="D32" i="31"/>
  <c r="T86" i="31"/>
  <c r="Q69" i="31"/>
  <c r="M22" i="31"/>
  <c r="F46" i="31"/>
  <c r="V23" i="31"/>
  <c r="BA84" i="31"/>
  <c r="AJ84" i="31"/>
  <c r="T77" i="31"/>
  <c r="T83" i="31"/>
  <c r="X82" i="31"/>
  <c r="F25" i="31"/>
  <c r="U80" i="31"/>
  <c r="AJ47" i="31"/>
  <c r="T42" i="31"/>
  <c r="AK26" i="31"/>
  <c r="AT12" i="31"/>
  <c r="CC77" i="31"/>
  <c r="CL53" i="31"/>
  <c r="CE15" i="31"/>
  <c r="BO12" i="31"/>
  <c r="CL20" i="31"/>
  <c r="CE35" i="31"/>
  <c r="CD28" i="31"/>
  <c r="BZ50" i="31"/>
  <c r="BM13" i="31"/>
  <c r="R72" i="31"/>
  <c r="I38" i="31"/>
  <c r="CD34" i="31"/>
  <c r="BN29" i="31"/>
  <c r="CJ51" i="31"/>
  <c r="CH59" i="31"/>
  <c r="BZ54" i="31"/>
  <c r="AD82" i="31"/>
  <c r="AK84" i="31"/>
  <c r="AY84" i="31"/>
  <c r="BL32" i="31"/>
  <c r="R67" i="31"/>
  <c r="BV77" i="31"/>
  <c r="BP61" i="31"/>
  <c r="CC39" i="31"/>
  <c r="CD77" i="31"/>
  <c r="CH17" i="31"/>
  <c r="BZ47" i="31"/>
  <c r="CL62" i="31"/>
  <c r="CH77" i="31"/>
  <c r="CL76" i="31"/>
  <c r="CE10" i="31"/>
  <c r="BV25" i="31"/>
  <c r="CG40" i="31"/>
  <c r="BN55" i="31"/>
  <c r="BZ48" i="31"/>
  <c r="CL26" i="31"/>
  <c r="L47" i="31"/>
  <c r="M47" i="31"/>
  <c r="C73" i="31"/>
  <c r="D15" i="31"/>
  <c r="Q9" i="31"/>
  <c r="Q49" i="31"/>
  <c r="G50" i="31"/>
  <c r="Y60" i="31"/>
  <c r="AR34" i="31"/>
  <c r="E14" i="31"/>
  <c r="AJ12" i="31"/>
  <c r="Q12" i="31"/>
  <c r="E65" i="31"/>
  <c r="AE61" i="31"/>
  <c r="AJ14" i="31"/>
  <c r="G57" i="31"/>
  <c r="H81" i="31"/>
  <c r="AZ12" i="31"/>
  <c r="D85" i="31"/>
  <c r="H39" i="31"/>
  <c r="E16" i="31"/>
  <c r="T34" i="31"/>
  <c r="E35" i="31"/>
  <c r="T45" i="31"/>
  <c r="E63" i="31"/>
  <c r="AE35" i="31"/>
  <c r="AE37" i="31"/>
  <c r="E27" i="31"/>
  <c r="AE58" i="31"/>
  <c r="AQ85" i="31"/>
  <c r="AS85" i="31"/>
  <c r="AE71" i="31"/>
  <c r="L82" i="31"/>
  <c r="M82" i="31"/>
  <c r="H58" i="31"/>
  <c r="H87" i="31"/>
  <c r="X86" i="31"/>
  <c r="M88" i="31"/>
  <c r="AE51" i="31"/>
  <c r="M85" i="31"/>
  <c r="H31" i="31"/>
  <c r="M24" i="31"/>
  <c r="L24" i="31"/>
  <c r="G64" i="31"/>
  <c r="AL11" i="31"/>
  <c r="E20" i="31"/>
  <c r="V50" i="31"/>
  <c r="D78" i="31"/>
  <c r="Y56" i="31"/>
  <c r="AY11" i="31"/>
  <c r="T13" i="31"/>
  <c r="L88" i="31"/>
  <c r="AS14" i="31"/>
  <c r="AQ14" i="31"/>
  <c r="AM58" i="31"/>
  <c r="AY10" i="31"/>
  <c r="F87" i="31"/>
  <c r="AY14" i="31"/>
  <c r="U9" i="31"/>
  <c r="AQ10" i="31"/>
  <c r="M12" i="31"/>
  <c r="C14" i="31"/>
  <c r="V77" i="31"/>
  <c r="C48" i="31"/>
  <c r="Q27" i="31"/>
  <c r="T49" i="31"/>
  <c r="C67" i="31"/>
  <c r="Y15" i="31"/>
  <c r="Y12" i="31"/>
  <c r="Y43" i="31"/>
  <c r="T8" i="31"/>
  <c r="BD10" i="31"/>
  <c r="E15" i="31"/>
  <c r="L76" i="31"/>
  <c r="AE63" i="31"/>
  <c r="C71" i="31"/>
  <c r="D53" i="31"/>
  <c r="D71" i="31"/>
  <c r="Q15" i="31"/>
  <c r="T15" i="31"/>
  <c r="C84" i="31"/>
  <c r="D21" i="31"/>
  <c r="C54" i="31"/>
  <c r="U11" i="31"/>
  <c r="AZ9" i="31"/>
  <c r="AK11" i="31"/>
  <c r="U39" i="31"/>
  <c r="T57" i="31"/>
  <c r="T30" i="31"/>
  <c r="U53" i="31"/>
  <c r="U21" i="31"/>
  <c r="V53" i="31"/>
  <c r="F20" i="31"/>
  <c r="Q33" i="31"/>
  <c r="F41" i="31"/>
  <c r="D72" i="31"/>
  <c r="E60" i="31"/>
  <c r="V42" i="31"/>
  <c r="Y47" i="31"/>
  <c r="T9" i="31"/>
  <c r="Q65" i="31"/>
  <c r="U67" i="31"/>
  <c r="M14" i="31"/>
  <c r="E33" i="31"/>
  <c r="Y50" i="31"/>
  <c r="L55" i="31"/>
  <c r="C55" i="31"/>
  <c r="E72" i="31"/>
  <c r="T10" i="31"/>
  <c r="C46" i="31"/>
  <c r="G9" i="31"/>
  <c r="U48" i="31"/>
  <c r="F71" i="31"/>
  <c r="G84" i="31"/>
  <c r="G70" i="31"/>
  <c r="X69" i="31"/>
  <c r="L63" i="31"/>
  <c r="L71" i="31"/>
  <c r="U27" i="31"/>
  <c r="Q67" i="31"/>
  <c r="V58" i="31"/>
  <c r="U24" i="31"/>
  <c r="V64" i="31"/>
  <c r="Q46" i="31"/>
  <c r="D49" i="31"/>
  <c r="D52" i="31"/>
  <c r="Q59" i="31"/>
  <c r="AL26" i="31"/>
  <c r="AM26" i="31"/>
  <c r="Y45" i="31"/>
  <c r="G74" i="31"/>
  <c r="AJ11" i="31"/>
  <c r="T37" i="31"/>
  <c r="Y70" i="31"/>
  <c r="Y52" i="31"/>
  <c r="V41" i="31"/>
  <c r="C45" i="31"/>
  <c r="D76" i="31"/>
  <c r="T21" i="31"/>
  <c r="C29" i="31"/>
  <c r="V40" i="31"/>
  <c r="Q70" i="31"/>
  <c r="U68" i="31"/>
  <c r="D20" i="31"/>
  <c r="E50" i="31"/>
  <c r="L67" i="31"/>
  <c r="Q72" i="31"/>
  <c r="E59" i="31"/>
  <c r="F35" i="31"/>
  <c r="M64" i="31"/>
  <c r="F77" i="31"/>
  <c r="T65" i="31"/>
  <c r="Y67" i="31"/>
  <c r="C41" i="31"/>
  <c r="T25" i="31"/>
  <c r="F83" i="31"/>
  <c r="U31" i="31"/>
  <c r="C72" i="31"/>
  <c r="C42" i="31"/>
  <c r="Y21" i="31"/>
  <c r="Q44" i="31"/>
  <c r="E68" i="31"/>
  <c r="I39" i="31"/>
  <c r="AZ57" i="31"/>
  <c r="BC16" i="31"/>
  <c r="AT16" i="31"/>
  <c r="I57" i="31"/>
  <c r="Q73" i="31"/>
  <c r="V44" i="31"/>
  <c r="AS61" i="31"/>
  <c r="AS17" i="31"/>
  <c r="BP77" i="31"/>
  <c r="AN9" i="31"/>
  <c r="I40" i="31"/>
  <c r="BL58" i="31"/>
  <c r="AT30" i="31"/>
  <c r="BC30" i="31"/>
  <c r="D86" i="31"/>
  <c r="AT21" i="31"/>
  <c r="BC21" i="31"/>
  <c r="BC18" i="31"/>
  <c r="AT18" i="31"/>
  <c r="BZ37" i="31"/>
  <c r="CH67" i="31"/>
  <c r="I43" i="31"/>
  <c r="CG73" i="31"/>
  <c r="CA74" i="31"/>
  <c r="AL84" i="31"/>
  <c r="CD21" i="31"/>
  <c r="I42" i="31"/>
  <c r="R69" i="31"/>
  <c r="R81" i="31"/>
  <c r="AM39" i="31"/>
  <c r="AC86" i="31"/>
  <c r="X44" i="31"/>
  <c r="BM16" i="31"/>
  <c r="BN27" i="31"/>
  <c r="CL30" i="31"/>
  <c r="BL46" i="31"/>
  <c r="BQ57" i="31"/>
  <c r="BM52" i="31"/>
  <c r="Z77" i="31"/>
  <c r="CD11" i="31"/>
  <c r="BO22" i="31"/>
  <c r="BV33" i="31"/>
  <c r="CC41" i="31"/>
  <c r="CE49" i="31"/>
  <c r="BZ60" i="31"/>
  <c r="BN9" i="31"/>
  <c r="X53" i="31"/>
  <c r="R78" i="31"/>
  <c r="AD59" i="31"/>
  <c r="BA17" i="31"/>
  <c r="AL17" i="31"/>
  <c r="AQ47" i="31"/>
  <c r="BA47" i="31"/>
  <c r="AD51" i="31"/>
  <c r="AI53" i="31"/>
  <c r="Z39" i="31"/>
  <c r="AZ53" i="31"/>
  <c r="AC22" i="31"/>
  <c r="AL61" i="31"/>
  <c r="BD53" i="31"/>
  <c r="AC28" i="31"/>
  <c r="BD80" i="31"/>
  <c r="AZ61" i="31"/>
  <c r="BD58" i="31"/>
  <c r="AM78" i="31"/>
  <c r="AD19" i="31"/>
  <c r="BD26" i="31"/>
  <c r="AY53" i="31"/>
  <c r="N39" i="31"/>
  <c r="AC25" i="31"/>
  <c r="AZ26" i="31"/>
  <c r="AL53" i="31"/>
  <c r="BA53" i="31"/>
  <c r="AJ26" i="31"/>
  <c r="AY26" i="31"/>
  <c r="BD77" i="31"/>
  <c r="AY23" i="31"/>
  <c r="I22" i="31"/>
  <c r="AS26" i="31"/>
  <c r="AC55" i="31"/>
  <c r="AQ53" i="31"/>
  <c r="BA26" i="31"/>
  <c r="X54" i="31"/>
  <c r="AN15" i="31"/>
  <c r="AZ15" i="31"/>
  <c r="AL15" i="31"/>
  <c r="AY15" i="31"/>
  <c r="X46" i="31"/>
  <c r="BD47" i="31"/>
  <c r="AI39" i="31"/>
  <c r="AC41" i="31"/>
  <c r="AZ47" i="31"/>
  <c r="BA28" i="31"/>
  <c r="BA39" i="31"/>
  <c r="AH17" i="31"/>
  <c r="AC49" i="31"/>
  <c r="AJ17" i="31"/>
  <c r="AK17" i="31"/>
  <c r="AY17" i="31"/>
  <c r="AZ17" i="31"/>
  <c r="AC19" i="31"/>
  <c r="BD17" i="31"/>
  <c r="AD21" i="31"/>
  <c r="I9" i="31"/>
  <c r="AL54" i="31"/>
  <c r="I35" i="31"/>
  <c r="AL58" i="31"/>
  <c r="AC71" i="31"/>
  <c r="AJ78" i="31"/>
  <c r="AV75" i="31"/>
  <c r="AS66" i="31"/>
  <c r="X36" i="31"/>
  <c r="AY58" i="31"/>
  <c r="AC82" i="31"/>
  <c r="BA58" i="31"/>
  <c r="X47" i="31"/>
  <c r="AK78" i="31"/>
  <c r="AC80" i="31"/>
  <c r="CG72" i="31"/>
  <c r="R63" i="31"/>
  <c r="AH58" i="31"/>
  <c r="BA80" i="31"/>
  <c r="AD54" i="31"/>
  <c r="AA36" i="31"/>
  <c r="AC60" i="31"/>
  <c r="AK69" i="31"/>
  <c r="AK54" i="31"/>
  <c r="AZ69" i="31"/>
  <c r="R79" i="31"/>
  <c r="BA66" i="31"/>
  <c r="AD27" i="31"/>
  <c r="AD24" i="31"/>
  <c r="R77" i="31"/>
  <c r="AA65" i="31"/>
  <c r="AJ54" i="31"/>
  <c r="AY54" i="31"/>
  <c r="AA47" i="31"/>
  <c r="AC81" i="31"/>
  <c r="AD57" i="31"/>
  <c r="AI54" i="31"/>
  <c r="BV63" i="31"/>
  <c r="R68" i="31"/>
  <c r="BD79" i="31"/>
  <c r="AD83" i="31"/>
  <c r="BD30" i="31"/>
  <c r="AZ41" i="31"/>
  <c r="AA80" i="31"/>
  <c r="AY30" i="31"/>
  <c r="BD41" i="31"/>
  <c r="AK41" i="31"/>
  <c r="AA64" i="31"/>
  <c r="CG68" i="31"/>
  <c r="AA72" i="31"/>
  <c r="AD75" i="31"/>
  <c r="AS41" i="31"/>
  <c r="AD64" i="31"/>
  <c r="AD37" i="31"/>
  <c r="AC43" i="31"/>
  <c r="I10" i="31"/>
  <c r="AN8" i="31"/>
  <c r="R70" i="31"/>
  <c r="AN22" i="31"/>
  <c r="AC35" i="31"/>
  <c r="BF39" i="31"/>
  <c r="R71" i="31"/>
  <c r="AD68" i="31"/>
  <c r="AZ21" i="31"/>
  <c r="AJ21" i="31"/>
  <c r="AA62" i="31"/>
  <c r="AC68" i="31"/>
  <c r="AK66" i="31"/>
  <c r="R75" i="31"/>
  <c r="X48" i="31"/>
  <c r="AD70" i="31"/>
  <c r="X56" i="31"/>
  <c r="AA61" i="31"/>
  <c r="AA45" i="31"/>
  <c r="AA53" i="31"/>
  <c r="AD78" i="31"/>
  <c r="BC76" i="31"/>
  <c r="R80" i="31"/>
  <c r="CA77" i="31"/>
  <c r="R86" i="31"/>
  <c r="AC72" i="31"/>
  <c r="AA38" i="31"/>
  <c r="AA54" i="31"/>
  <c r="I20" i="31"/>
  <c r="AN26" i="31"/>
  <c r="I28" i="31"/>
  <c r="R73" i="31"/>
  <c r="BA15" i="31"/>
  <c r="AQ15" i="31"/>
  <c r="R85" i="31"/>
  <c r="AJ15" i="31"/>
  <c r="AC17" i="31"/>
  <c r="BD15" i="31"/>
  <c r="AD77" i="31"/>
  <c r="AA57" i="31"/>
  <c r="N77" i="31"/>
  <c r="AW81" i="31"/>
  <c r="I33" i="31"/>
  <c r="AA52" i="31"/>
  <c r="AD63" i="31"/>
  <c r="BF58" i="31"/>
  <c r="AD71" i="31"/>
  <c r="AA79" i="31"/>
  <c r="BD21" i="31"/>
  <c r="BA21" i="31"/>
  <c r="AK21" i="31"/>
  <c r="AL21" i="31"/>
  <c r="AC23" i="31"/>
  <c r="AY21" i="31"/>
  <c r="AQ21" i="31"/>
  <c r="AD38" i="31"/>
  <c r="AD30" i="31"/>
  <c r="AA67" i="31"/>
  <c r="I27" i="31"/>
  <c r="AD31" i="31"/>
  <c r="AD42" i="31"/>
  <c r="AJ16" i="31"/>
  <c r="AN19" i="31"/>
  <c r="I8" i="31"/>
  <c r="X42" i="31"/>
  <c r="AD73" i="31"/>
  <c r="BF66" i="31"/>
  <c r="AD49" i="31"/>
  <c r="AA56" i="31"/>
  <c r="BF54" i="31"/>
  <c r="R66" i="31"/>
  <c r="AA59" i="31"/>
  <c r="BF57" i="31"/>
  <c r="AD58" i="31"/>
  <c r="BF65" i="31"/>
  <c r="I11" i="31"/>
  <c r="I24" i="31"/>
  <c r="I29" i="31"/>
  <c r="AC59" i="31"/>
  <c r="AD32" i="31"/>
  <c r="I14" i="31"/>
  <c r="AN12" i="31"/>
  <c r="AN17" i="31"/>
  <c r="X58" i="31"/>
  <c r="X38" i="31"/>
  <c r="BF34" i="31"/>
  <c r="X50" i="31"/>
  <c r="AA63" i="31"/>
  <c r="R84" i="31"/>
  <c r="BF41" i="31"/>
  <c r="AA50" i="31"/>
  <c r="BF67" i="31"/>
  <c r="AD74" i="31"/>
  <c r="AD34" i="31"/>
  <c r="AA66" i="31"/>
  <c r="I31" i="31"/>
  <c r="I36" i="31"/>
  <c r="AN24" i="31"/>
  <c r="R83" i="31"/>
  <c r="X43" i="31"/>
  <c r="X37" i="31"/>
  <c r="I12" i="31"/>
  <c r="AN10" i="31"/>
  <c r="I32" i="31"/>
  <c r="BF61" i="31"/>
  <c r="AC63" i="31"/>
  <c r="AA39" i="31"/>
  <c r="AN13" i="31"/>
  <c r="I15" i="31"/>
  <c r="AZ23" i="31"/>
  <c r="BD23" i="31"/>
  <c r="AM23" i="31"/>
  <c r="BA23" i="31"/>
  <c r="AH23" i="31"/>
  <c r="AL23" i="31"/>
  <c r="AN23" i="31"/>
  <c r="AK23" i="31"/>
  <c r="AJ23" i="31"/>
  <c r="I18" i="31"/>
  <c r="BD84" i="31"/>
  <c r="AZ84" i="31"/>
  <c r="I13" i="31"/>
  <c r="BO77" i="31"/>
  <c r="CE77" i="31"/>
  <c r="BL77" i="31"/>
  <c r="BZ77" i="31"/>
  <c r="CL77" i="31"/>
  <c r="CG77" i="31"/>
  <c r="AA48" i="31"/>
  <c r="AA55" i="31"/>
  <c r="BF53" i="31"/>
  <c r="AA68" i="31"/>
  <c r="I23" i="31"/>
  <c r="R82" i="31"/>
  <c r="X40" i="31"/>
  <c r="AC44" i="31"/>
  <c r="I16" i="31"/>
  <c r="AN14" i="31"/>
  <c r="I21" i="31"/>
  <c r="R65" i="31"/>
  <c r="R76" i="31"/>
  <c r="X49" i="31"/>
  <c r="X39" i="31"/>
  <c r="AN21" i="31"/>
  <c r="BF69" i="31"/>
  <c r="AA71" i="31"/>
  <c r="X51" i="31"/>
  <c r="H62" i="31"/>
  <c r="U8" i="31"/>
  <c r="M81" i="31"/>
  <c r="L81" i="31"/>
  <c r="H53" i="31"/>
  <c r="AE59" i="31"/>
  <c r="AE85" i="31"/>
  <c r="AS10" i="31"/>
  <c r="T33" i="31"/>
  <c r="V34" i="31"/>
  <c r="T19" i="31"/>
  <c r="Q17" i="31"/>
  <c r="BA8" i="31"/>
  <c r="V10" i="31"/>
  <c r="M54" i="31"/>
  <c r="L54" i="31"/>
  <c r="E55" i="31"/>
  <c r="BA12" i="31"/>
  <c r="V14" i="31"/>
  <c r="E73" i="31"/>
  <c r="Y17" i="31"/>
  <c r="D61" i="31"/>
  <c r="M19" i="31"/>
  <c r="L19" i="31"/>
  <c r="H49" i="31"/>
  <c r="M84" i="31"/>
  <c r="L84" i="31"/>
  <c r="U54" i="31"/>
  <c r="C83" i="31"/>
  <c r="Q45" i="31"/>
  <c r="H78" i="31"/>
  <c r="H20" i="31"/>
  <c r="D82" i="31"/>
  <c r="M46" i="31"/>
  <c r="AH12" i="31"/>
  <c r="Q22" i="31"/>
  <c r="T35" i="31"/>
  <c r="Y20" i="31"/>
  <c r="U40" i="31"/>
  <c r="T32" i="31"/>
  <c r="U36" i="31"/>
  <c r="G27" i="31"/>
  <c r="C60" i="31"/>
  <c r="M39" i="31"/>
  <c r="F36" i="31"/>
  <c r="U47" i="31"/>
  <c r="AT28" i="31"/>
  <c r="BC28" i="31"/>
  <c r="BC25" i="31"/>
  <c r="BC17" i="31"/>
  <c r="AT17" i="31"/>
  <c r="Q87" i="31"/>
  <c r="Q83" i="31"/>
  <c r="N88" i="31"/>
  <c r="V73" i="31"/>
  <c r="AM12" i="31"/>
  <c r="Q74" i="31"/>
  <c r="Q76" i="31"/>
  <c r="T81" i="31"/>
  <c r="H51" i="31"/>
  <c r="AM30" i="31"/>
  <c r="AM8" i="31"/>
  <c r="BQ18" i="31"/>
  <c r="BQ38" i="31"/>
  <c r="G46" i="31"/>
  <c r="H45" i="31"/>
  <c r="H23" i="31"/>
  <c r="H19" i="31"/>
  <c r="BA78" i="31"/>
  <c r="H67" i="31"/>
  <c r="BP19" i="31"/>
  <c r="H65" i="31"/>
  <c r="V78" i="31"/>
  <c r="H63" i="31"/>
  <c r="V80" i="31"/>
  <c r="BP24" i="31"/>
  <c r="AM21" i="31"/>
  <c r="D8" i="31"/>
  <c r="H47" i="31"/>
  <c r="H60" i="31"/>
  <c r="H55" i="31"/>
  <c r="AE57" i="31"/>
  <c r="H57" i="31"/>
  <c r="BT36" i="31"/>
  <c r="BN77" i="31"/>
  <c r="AM53" i="31"/>
  <c r="K39" i="31"/>
  <c r="F10" i="31"/>
  <c r="H16" i="31"/>
  <c r="X70" i="31"/>
  <c r="C74" i="31"/>
  <c r="H54" i="31"/>
  <c r="O39" i="31"/>
  <c r="T73" i="31"/>
  <c r="AJ79" i="31"/>
  <c r="AQ86" i="31"/>
  <c r="G47" i="31"/>
  <c r="E81" i="31"/>
  <c r="H11" i="31"/>
  <c r="AM9" i="31"/>
  <c r="CI57" i="31"/>
  <c r="AM11" i="31"/>
  <c r="H71" i="31"/>
  <c r="H13" i="31"/>
  <c r="U88" i="31"/>
  <c r="AE72" i="31"/>
  <c r="H56" i="31"/>
  <c r="G53" i="31"/>
  <c r="D13" i="31"/>
  <c r="AS9" i="31"/>
  <c r="Q79" i="31"/>
  <c r="O74" i="31"/>
  <c r="Q88" i="31"/>
  <c r="G54" i="31"/>
  <c r="D73" i="31"/>
  <c r="C88" i="31"/>
  <c r="Q80" i="31"/>
  <c r="Z88" i="31"/>
  <c r="BE86" i="31"/>
  <c r="D84" i="31"/>
  <c r="V83" i="31"/>
  <c r="F30" i="31"/>
  <c r="H52" i="31"/>
  <c r="D74" i="31"/>
  <c r="N71" i="31"/>
  <c r="H43" i="31"/>
  <c r="G31" i="31"/>
  <c r="F63" i="31"/>
  <c r="H24" i="31"/>
  <c r="H70" i="31"/>
  <c r="Q81" i="31"/>
  <c r="G24" i="31"/>
  <c r="T82" i="31"/>
  <c r="X74" i="31"/>
  <c r="G39" i="31"/>
  <c r="E78" i="31"/>
  <c r="H27" i="31"/>
  <c r="Y75" i="31"/>
  <c r="X60" i="31"/>
  <c r="D77" i="31"/>
  <c r="E75" i="31"/>
  <c r="G66" i="31"/>
  <c r="Q71" i="31"/>
  <c r="X61" i="31"/>
  <c r="BM77" i="31"/>
  <c r="H35" i="31"/>
  <c r="G71" i="31"/>
  <c r="F37" i="31"/>
  <c r="G22" i="31"/>
  <c r="G41" i="31"/>
  <c r="Q66" i="31"/>
  <c r="G73" i="31"/>
  <c r="H50" i="31"/>
  <c r="BL8" i="31"/>
  <c r="H8" i="31"/>
  <c r="H21" i="31"/>
  <c r="N49" i="31"/>
  <c r="G51" i="31"/>
  <c r="H9" i="31"/>
  <c r="BQ65" i="31"/>
  <c r="K74" i="31"/>
  <c r="X71" i="31"/>
  <c r="H48" i="31"/>
  <c r="C17" i="31"/>
  <c r="D9" i="31"/>
  <c r="CI65" i="31"/>
  <c r="H59" i="31"/>
  <c r="AR85" i="31"/>
  <c r="AE34" i="31"/>
  <c r="H18" i="31"/>
  <c r="E88" i="31"/>
  <c r="AJ86" i="31"/>
  <c r="N87" i="31"/>
  <c r="AR86" i="31"/>
  <c r="AE87" i="31"/>
  <c r="BC72" i="31"/>
  <c r="BN31" i="31"/>
  <c r="BZ31" i="31"/>
  <c r="BP31" i="31"/>
  <c r="BL31" i="31"/>
  <c r="CC31" i="31"/>
  <c r="CE31" i="31"/>
  <c r="CL31" i="31"/>
  <c r="BO31" i="31"/>
  <c r="CG31" i="31"/>
  <c r="CJ31" i="31"/>
  <c r="BV31" i="31"/>
  <c r="CH31" i="31"/>
  <c r="BM31" i="31"/>
  <c r="BV35" i="31"/>
  <c r="AE36" i="31"/>
  <c r="AQ13" i="31"/>
  <c r="AS13" i="31"/>
  <c r="X64" i="31"/>
  <c r="X66" i="31"/>
  <c r="H83" i="31"/>
  <c r="AH13" i="31"/>
  <c r="AL86" i="31"/>
  <c r="G88" i="31"/>
  <c r="X75" i="31"/>
  <c r="BO24" i="31"/>
  <c r="CJ35" i="31"/>
  <c r="CE24" i="31"/>
  <c r="BN18" i="31"/>
  <c r="BZ14" i="31"/>
  <c r="BN24" i="31"/>
  <c r="BL14" i="31"/>
  <c r="BL24" i="31"/>
  <c r="CC24" i="31"/>
  <c r="BX48" i="31"/>
  <c r="BZ15" i="31"/>
  <c r="BM42" i="31"/>
  <c r="CD24" i="31"/>
  <c r="BM24" i="31"/>
  <c r="CL35" i="31"/>
  <c r="CD35" i="31"/>
  <c r="CL14" i="31"/>
  <c r="BR24" i="31"/>
  <c r="BV24" i="31"/>
  <c r="CC35" i="31"/>
  <c r="BM35" i="31"/>
  <c r="BM14" i="31"/>
  <c r="CH24" i="31"/>
  <c r="CL24" i="31"/>
  <c r="BR14" i="31"/>
  <c r="BO14" i="31"/>
  <c r="BZ24" i="31"/>
  <c r="CE18" i="31"/>
  <c r="CL48" i="31"/>
  <c r="CD14" i="31"/>
  <c r="BQ24" i="31"/>
  <c r="CL18" i="31"/>
  <c r="BO18" i="31"/>
  <c r="BL42" i="31"/>
  <c r="BL44" i="31"/>
  <c r="BV65" i="31"/>
  <c r="AP85" i="31"/>
  <c r="K87" i="31"/>
  <c r="F17" i="31"/>
  <c r="AE83" i="31"/>
  <c r="D11" i="31"/>
  <c r="G55" i="31"/>
  <c r="H17" i="31"/>
  <c r="AE70" i="31"/>
  <c r="AE73" i="31"/>
  <c r="AM10" i="31"/>
  <c r="K52" i="31"/>
  <c r="AE77" i="31"/>
  <c r="X88" i="31"/>
  <c r="F88" i="31"/>
  <c r="AK86" i="31"/>
  <c r="G82" i="31"/>
  <c r="CD31" i="31"/>
  <c r="AL10" i="31"/>
  <c r="F8" i="31"/>
  <c r="CC15" i="31"/>
  <c r="CG76" i="31"/>
  <c r="BV76" i="31"/>
  <c r="CL44" i="31"/>
  <c r="BQ44" i="31"/>
  <c r="CD37" i="31"/>
  <c r="BM15" i="31"/>
  <c r="BR15" i="31"/>
  <c r="CD25" i="31"/>
  <c r="BM50" i="31"/>
  <c r="CG50" i="31"/>
  <c r="CD10" i="31"/>
  <c r="CE50" i="31"/>
  <c r="CE59" i="31"/>
  <c r="BM10" i="31"/>
  <c r="BR50" i="31"/>
  <c r="BQ50" i="31"/>
  <c r="BV50" i="31"/>
  <c r="BN10" i="31"/>
  <c r="CH50" i="31"/>
  <c r="BQ10" i="31"/>
  <c r="CJ50" i="31"/>
  <c r="BN50" i="31"/>
  <c r="CC50" i="31"/>
  <c r="BP50" i="31"/>
  <c r="BV10" i="31"/>
  <c r="BO50" i="31"/>
  <c r="CD50" i="31"/>
  <c r="CL50" i="31"/>
  <c r="CH10" i="31"/>
  <c r="BL50" i="31"/>
  <c r="BR10" i="31"/>
  <c r="BL10" i="31"/>
  <c r="BP10" i="31"/>
  <c r="CC10" i="31"/>
  <c r="CL10" i="31"/>
  <c r="BO39" i="31"/>
  <c r="BO10" i="31"/>
  <c r="CH15" i="31"/>
  <c r="BV44" i="31"/>
  <c r="BN44" i="31"/>
  <c r="BZ76" i="31"/>
  <c r="BV15" i="31"/>
  <c r="CH44" i="31"/>
  <c r="BM76" i="31"/>
  <c r="BN76" i="31"/>
  <c r="CL15" i="31"/>
  <c r="CD15" i="31"/>
  <c r="CE44" i="31"/>
  <c r="BQ15" i="31"/>
  <c r="BN15" i="31"/>
  <c r="CJ44" i="31"/>
  <c r="BP15" i="31"/>
  <c r="BP44" i="31"/>
  <c r="BO15" i="31"/>
  <c r="BM26" i="31"/>
  <c r="CD76" i="31"/>
  <c r="CG37" i="31"/>
  <c r="BL15" i="31"/>
  <c r="CG65" i="31"/>
  <c r="BM44" i="31"/>
  <c r="AY80" i="31"/>
  <c r="BC62" i="31"/>
  <c r="AY39" i="31"/>
  <c r="CI48" i="31"/>
  <c r="CH25" i="31"/>
  <c r="BV13" i="31"/>
  <c r="BL34" i="31"/>
  <c r="CC13" i="31"/>
  <c r="CL25" i="31"/>
  <c r="BQ13" i="31"/>
  <c r="CH34" i="31"/>
  <c r="AH41" i="31"/>
  <c r="CE13" i="31"/>
  <c r="CD17" i="31"/>
  <c r="BR25" i="31"/>
  <c r="CC17" i="31"/>
  <c r="BQ25" i="31"/>
  <c r="BP13" i="31"/>
  <c r="BN45" i="31"/>
  <c r="BQ28" i="31"/>
  <c r="BQ45" i="31"/>
  <c r="BZ28" i="31"/>
  <c r="CL59" i="31"/>
  <c r="BZ59" i="31"/>
  <c r="BV45" i="31"/>
  <c r="BP45" i="31"/>
  <c r="BV28" i="31"/>
  <c r="CD61" i="31"/>
  <c r="CG59" i="31"/>
  <c r="BQ75" i="31"/>
  <c r="Q77" i="31"/>
  <c r="BP35" i="31"/>
  <c r="O52" i="31"/>
  <c r="D12" i="31"/>
  <c r="Q78" i="31"/>
  <c r="BN59" i="31"/>
  <c r="BQ59" i="31"/>
  <c r="CH45" i="31"/>
  <c r="BP28" i="31"/>
  <c r="CC61" i="31"/>
  <c r="BP59" i="31"/>
  <c r="BM45" i="31"/>
  <c r="BL45" i="31"/>
  <c r="CC45" i="31"/>
  <c r="CL45" i="31"/>
  <c r="CE45" i="31"/>
  <c r="BO45" i="31"/>
  <c r="CH28" i="31"/>
  <c r="BN61" i="31"/>
  <c r="BL59" i="31"/>
  <c r="CD59" i="31"/>
  <c r="CG45" i="31"/>
  <c r="CD45" i="31"/>
  <c r="CC28" i="31"/>
  <c r="CJ56" i="31"/>
  <c r="CC59" i="31"/>
  <c r="CJ45" i="31"/>
  <c r="BZ45" i="31"/>
  <c r="CG28" i="31"/>
  <c r="BP56" i="31"/>
  <c r="CJ59" i="31"/>
  <c r="BO56" i="31"/>
  <c r="BM59" i="31"/>
  <c r="CH56" i="31"/>
  <c r="I56" i="31"/>
  <c r="BO32" i="31"/>
  <c r="CJ32" i="31"/>
  <c r="CH29" i="31"/>
  <c r="BQ55" i="31"/>
  <c r="CC32" i="31"/>
  <c r="BZ62" i="31"/>
  <c r="BM62" i="31"/>
  <c r="BN32" i="31"/>
  <c r="BQ62" i="31"/>
  <c r="BV32" i="31"/>
  <c r="CC67" i="31"/>
  <c r="I48" i="31"/>
  <c r="CD67" i="31"/>
  <c r="I47" i="31"/>
  <c r="BR31" i="31"/>
  <c r="CH20" i="31"/>
  <c r="BN8" i="31"/>
  <c r="CH32" i="31"/>
  <c r="CD32" i="31"/>
  <c r="CC23" i="31"/>
  <c r="CE42" i="31"/>
  <c r="BO55" i="31"/>
  <c r="BM32" i="31"/>
  <c r="BZ32" i="31"/>
  <c r="CD62" i="31"/>
  <c r="BR23" i="31"/>
  <c r="BV23" i="31"/>
  <c r="BO42" i="31"/>
  <c r="CC42" i="31"/>
  <c r="BR32" i="31"/>
  <c r="CG32" i="31"/>
  <c r="BL29" i="31"/>
  <c r="BP23" i="31"/>
  <c r="BL23" i="31"/>
  <c r="CG42" i="31"/>
  <c r="CD23" i="31"/>
  <c r="BZ23" i="31"/>
  <c r="CJ62" i="31"/>
  <c r="CL32" i="31"/>
  <c r="BQ32" i="31"/>
  <c r="BM23" i="31"/>
  <c r="CE23" i="31"/>
  <c r="CL42" i="31"/>
  <c r="CH23" i="31"/>
  <c r="BO23" i="31"/>
  <c r="BN23" i="31"/>
  <c r="CL23" i="31"/>
  <c r="BP42" i="31"/>
  <c r="BP17" i="31"/>
  <c r="BP25" i="31"/>
  <c r="BL25" i="31"/>
  <c r="BZ13" i="31"/>
  <c r="AH84" i="31"/>
  <c r="BR17" i="31"/>
  <c r="BL53" i="31"/>
  <c r="CE25" i="31"/>
  <c r="CL13" i="31"/>
  <c r="BL13" i="31"/>
  <c r="BM25" i="31"/>
  <c r="AJ69" i="31"/>
  <c r="BR13" i="31"/>
  <c r="BN13" i="31"/>
  <c r="BL17" i="31"/>
  <c r="CE53" i="31"/>
  <c r="CE17" i="31"/>
  <c r="BZ53" i="31"/>
  <c r="CC25" i="31"/>
  <c r="BQ17" i="31"/>
  <c r="AD84" i="31"/>
  <c r="BZ17" i="31"/>
  <c r="CC20" i="31"/>
  <c r="BZ25" i="31"/>
  <c r="BO25" i="31"/>
  <c r="BM34" i="31"/>
  <c r="CH13" i="31"/>
  <c r="CD53" i="31"/>
  <c r="AQ17" i="31"/>
  <c r="BV42" i="31"/>
  <c r="BN42" i="31"/>
  <c r="BQ8" i="31"/>
  <c r="CD42" i="31"/>
  <c r="BQ42" i="31"/>
  <c r="BN12" i="31"/>
  <c r="BL20" i="31"/>
  <c r="CE32" i="31"/>
  <c r="BP32" i="31"/>
  <c r="BV62" i="31"/>
  <c r="BQ23" i="31"/>
  <c r="BZ42" i="31"/>
  <c r="BV12" i="31"/>
  <c r="CE55" i="31"/>
  <c r="CH42" i="31"/>
  <c r="CL55" i="31"/>
  <c r="BO53" i="31"/>
  <c r="BR20" i="31"/>
  <c r="CC8" i="31"/>
  <c r="BP12" i="31"/>
  <c r="BM20" i="31"/>
  <c r="BN20" i="31"/>
  <c r="BQ73" i="31"/>
  <c r="BQ12" i="31"/>
  <c r="CL51" i="31"/>
  <c r="BP51" i="31"/>
  <c r="CJ53" i="31"/>
  <c r="CC53" i="31"/>
  <c r="CH53" i="31"/>
  <c r="BM53" i="31"/>
  <c r="CD20" i="31"/>
  <c r="BM12" i="31"/>
  <c r="BV20" i="31"/>
  <c r="BZ20" i="31"/>
  <c r="CH40" i="31"/>
  <c r="CL8" i="31"/>
  <c r="CH8" i="31"/>
  <c r="CE12" i="31"/>
  <c r="CC43" i="31"/>
  <c r="AW82" i="31"/>
  <c r="BQ53" i="31"/>
  <c r="BP53" i="31"/>
  <c r="BM40" i="31"/>
  <c r="BR12" i="31"/>
  <c r="BV53" i="31"/>
  <c r="CA53" i="31"/>
  <c r="BP20" i="31"/>
  <c r="CE20" i="31"/>
  <c r="CC40" i="31"/>
  <c r="BP8" i="31"/>
  <c r="CE40" i="31"/>
  <c r="CE8" i="31"/>
  <c r="CH12" i="31"/>
  <c r="BL43" i="31"/>
  <c r="BV43" i="31"/>
  <c r="BO40" i="31"/>
  <c r="BN53" i="31"/>
  <c r="CG53" i="31"/>
  <c r="BO20" i="31"/>
  <c r="BQ20" i="31"/>
  <c r="CJ43" i="31"/>
  <c r="BZ8" i="31"/>
  <c r="BR8" i="31"/>
  <c r="CL12" i="31"/>
  <c r="CL43" i="31"/>
  <c r="BO43" i="31"/>
  <c r="H82" i="31"/>
  <c r="BZ51" i="31"/>
  <c r="AI8" i="31"/>
  <c r="V82" i="31"/>
  <c r="AP64" i="31"/>
  <c r="AE48" i="31"/>
  <c r="Q68" i="31"/>
  <c r="D87" i="31"/>
  <c r="E86" i="31"/>
  <c r="X85" i="31"/>
  <c r="AH14" i="31"/>
  <c r="AE78" i="31"/>
  <c r="AE54" i="31"/>
  <c r="V86" i="31"/>
  <c r="H29" i="31"/>
  <c r="AE55" i="31"/>
  <c r="H42" i="31"/>
  <c r="F29" i="31"/>
  <c r="BO35" i="31"/>
  <c r="CG35" i="31"/>
  <c r="BL35" i="31"/>
  <c r="BZ35" i="31"/>
  <c r="BM8" i="31"/>
  <c r="BO59" i="31"/>
  <c r="CD13" i="31"/>
  <c r="CC44" i="31"/>
  <c r="BZ44" i="31"/>
  <c r="BZ10" i="31"/>
  <c r="BZ26" i="31"/>
  <c r="BQ43" i="31"/>
  <c r="CD8" i="31"/>
  <c r="CA59" i="31"/>
  <c r="CC14" i="31"/>
  <c r="CE74" i="31"/>
  <c r="CD47" i="31"/>
  <c r="BP64" i="31"/>
  <c r="BP37" i="31"/>
  <c r="CL37" i="31"/>
  <c r="BV47" i="31"/>
  <c r="BN47" i="31"/>
  <c r="BM54" i="31"/>
  <c r="CL65" i="31"/>
  <c r="CE65" i="31"/>
  <c r="CC65" i="31"/>
  <c r="CL47" i="31"/>
  <c r="BM65" i="31"/>
  <c r="CG47" i="31"/>
  <c r="BR47" i="31"/>
  <c r="CE54" i="31"/>
  <c r="BQ47" i="31"/>
  <c r="CH35" i="31"/>
  <c r="BQ11" i="31"/>
  <c r="BP58" i="31"/>
  <c r="BL47" i="31"/>
  <c r="BM47" i="31"/>
  <c r="CA65" i="31"/>
  <c r="BN54" i="31"/>
  <c r="CJ47" i="31"/>
  <c r="CJ54" i="31"/>
  <c r="BV54" i="31"/>
  <c r="AN40" i="31"/>
  <c r="BL9" i="31"/>
  <c r="BN74" i="31"/>
  <c r="CC74" i="31"/>
  <c r="BN25" i="31"/>
  <c r="CD12" i="31"/>
  <c r="AS53" i="31"/>
  <c r="BT48" i="31"/>
  <c r="CE67" i="31"/>
  <c r="BN62" i="31"/>
  <c r="BO37" i="31"/>
  <c r="BO28" i="31"/>
  <c r="CC47" i="31"/>
  <c r="CD55" i="31"/>
  <c r="BR48" i="31"/>
  <c r="BV51" i="31"/>
  <c r="CD51" i="31"/>
  <c r="CC46" i="31"/>
  <c r="CG67" i="31"/>
  <c r="BQ37" i="31"/>
  <c r="BV46" i="31"/>
  <c r="BN64" i="31"/>
  <c r="CH61" i="31"/>
  <c r="BL48" i="31"/>
  <c r="CE37" i="31"/>
  <c r="CA73" i="31"/>
  <c r="BQ61" i="31"/>
  <c r="CE48" i="31"/>
  <c r="BP47" i="31"/>
  <c r="CE62" i="31"/>
  <c r="BM37" i="31"/>
  <c r="BL54" i="31"/>
  <c r="BZ65" i="31"/>
  <c r="CG56" i="31"/>
  <c r="CG64" i="31"/>
  <c r="BV48" i="31"/>
  <c r="CL34" i="31"/>
  <c r="CC76" i="31"/>
  <c r="BQ29" i="31"/>
  <c r="BZ40" i="31"/>
  <c r="BM56" i="31"/>
  <c r="CH73" i="31"/>
  <c r="BQ34" i="31"/>
  <c r="BL21" i="31"/>
  <c r="CH47" i="31"/>
  <c r="BN65" i="31"/>
  <c r="CE56" i="31"/>
  <c r="BP43" i="31"/>
  <c r="BL67" i="31"/>
  <c r="CC37" i="31"/>
  <c r="BV64" i="31"/>
  <c r="BZ29" i="31"/>
  <c r="BL56" i="31"/>
  <c r="BO64" i="31"/>
  <c r="BN34" i="31"/>
  <c r="CC48" i="31"/>
  <c r="CE34" i="31"/>
  <c r="BV21" i="31"/>
  <c r="BV55" i="31"/>
  <c r="BN67" i="31"/>
  <c r="BM67" i="31"/>
  <c r="BO46" i="31"/>
  <c r="CC64" i="31"/>
  <c r="CJ34" i="31"/>
  <c r="BO29" i="31"/>
  <c r="BR18" i="31"/>
  <c r="CC29" i="31"/>
  <c r="CJ48" i="31"/>
  <c r="CH54" i="31"/>
  <c r="CC56" i="31"/>
  <c r="CA64" i="31"/>
  <c r="CD40" i="31"/>
  <c r="BO48" i="31"/>
  <c r="BR34" i="31"/>
  <c r="BQ39" i="31"/>
  <c r="CA67" i="31"/>
  <c r="CL29" i="31"/>
  <c r="BO54" i="31"/>
  <c r="CG61" i="31"/>
  <c r="CL56" i="31"/>
  <c r="BM64" i="31"/>
  <c r="BN40" i="31"/>
  <c r="BP48" i="31"/>
  <c r="BP34" i="31"/>
  <c r="BL39" i="31"/>
  <c r="BO65" i="31"/>
  <c r="BP55" i="31"/>
  <c r="CL64" i="31"/>
  <c r="BL73" i="31"/>
  <c r="CE29" i="31"/>
  <c r="CL67" i="31"/>
  <c r="CC55" i="31"/>
  <c r="BV8" i="31"/>
  <c r="BP11" i="31"/>
  <c r="CC12" i="31"/>
  <c r="BO47" i="31"/>
  <c r="CD64" i="31"/>
  <c r="BN35" i="31"/>
  <c r="BV40" i="31"/>
  <c r="CH37" i="31"/>
  <c r="CL40" i="31"/>
  <c r="AY47" i="31"/>
  <c r="BL12" i="31"/>
  <c r="BM18" i="31"/>
  <c r="BP40" i="31"/>
  <c r="CA56" i="31"/>
  <c r="CJ29" i="31"/>
  <c r="CG55" i="31"/>
  <c r="AQ61" i="31"/>
  <c r="BL55" i="31"/>
  <c r="AC66" i="31"/>
  <c r="BP67" i="31"/>
  <c r="BL62" i="31"/>
  <c r="BV17" i="31"/>
  <c r="BM28" i="31"/>
  <c r="BZ61" i="31"/>
  <c r="BZ12" i="31"/>
  <c r="BP18" i="31"/>
  <c r="I59" i="31"/>
  <c r="BV67" i="31"/>
  <c r="BP29" i="31"/>
  <c r="BM29" i="31"/>
  <c r="CC26" i="31"/>
  <c r="BQ40" i="31"/>
  <c r="BC80" i="31"/>
  <c r="AS64" i="31"/>
  <c r="BO67" i="31"/>
  <c r="BV37" i="31"/>
  <c r="AI78" i="31"/>
  <c r="BO61" i="31"/>
  <c r="BW48" i="31"/>
  <c r="BN56" i="31"/>
  <c r="BR28" i="31"/>
  <c r="CL28" i="31"/>
  <c r="BP76" i="31"/>
  <c r="BZ67" i="31"/>
  <c r="CC62" i="31"/>
  <c r="BL37" i="31"/>
  <c r="BN28" i="31"/>
  <c r="BL61" i="31"/>
  <c r="CG39" i="31"/>
  <c r="BM39" i="31"/>
  <c r="BP65" i="31"/>
  <c r="CL54" i="31"/>
  <c r="BZ43" i="31"/>
  <c r="BP26" i="31"/>
  <c r="BO21" i="31"/>
  <c r="CD29" i="31"/>
  <c r="BZ56" i="31"/>
  <c r="BV34" i="31"/>
  <c r="CL39" i="31"/>
  <c r="BN21" i="31"/>
  <c r="CJ55" i="31"/>
  <c r="CD39" i="31"/>
  <c r="CJ39" i="31"/>
  <c r="CG43" i="31"/>
  <c r="BO51" i="31"/>
  <c r="BN26" i="31"/>
  <c r="CG36" i="31"/>
  <c r="BR26" i="31"/>
  <c r="BR42" i="31"/>
  <c r="CH58" i="31"/>
  <c r="BP36" i="31"/>
  <c r="CE28" i="31"/>
  <c r="BM55" i="31"/>
  <c r="CH14" i="31"/>
  <c r="BP62" i="31"/>
  <c r="BL28" i="31"/>
  <c r="BN36" i="31"/>
  <c r="CL61" i="31"/>
  <c r="CE61" i="31"/>
  <c r="BQ48" i="31"/>
  <c r="BM58" i="31"/>
  <c r="BM74" i="31"/>
  <c r="BN48" i="31"/>
  <c r="BV14" i="31"/>
  <c r="BQ35" i="31"/>
  <c r="CE51" i="31"/>
  <c r="BN43" i="31"/>
  <c r="BL65" i="31"/>
  <c r="CD26" i="31"/>
  <c r="BM36" i="31"/>
  <c r="CE36" i="31"/>
  <c r="BL36" i="31"/>
  <c r="BO26" i="31"/>
  <c r="BN14" i="31"/>
  <c r="BO36" i="31"/>
  <c r="CJ58" i="31"/>
  <c r="BV61" i="31"/>
  <c r="BM61" i="31"/>
  <c r="BM48" i="31"/>
  <c r="CC18" i="31"/>
  <c r="BV18" i="31"/>
  <c r="CE26" i="31"/>
  <c r="CH39" i="31"/>
  <c r="BL51" i="31"/>
  <c r="CH21" i="31"/>
  <c r="BR29" i="31"/>
  <c r="CH48" i="31"/>
  <c r="BV29" i="31"/>
  <c r="CH18" i="31"/>
  <c r="CD18" i="31"/>
  <c r="BQ26" i="31"/>
  <c r="BP14" i="31"/>
  <c r="CH62" i="31"/>
  <c r="CG48" i="31"/>
  <c r="BO34" i="31"/>
  <c r="BN51" i="31"/>
  <c r="CH26" i="31"/>
  <c r="BL40" i="31"/>
  <c r="CG34" i="31"/>
  <c r="BZ18" i="31"/>
  <c r="CH55" i="31"/>
  <c r="BZ55" i="31"/>
  <c r="BL18" i="31"/>
  <c r="BM51" i="31"/>
  <c r="BQ36" i="31"/>
  <c r="CD36" i="31"/>
  <c r="BQ14" i="31"/>
  <c r="CA62" i="31"/>
  <c r="CE43" i="31"/>
  <c r="CH76" i="31"/>
  <c r="CE14" i="31"/>
  <c r="BO62" i="31"/>
  <c r="BN17" i="31"/>
  <c r="BP54" i="31"/>
  <c r="CH65" i="31"/>
  <c r="BM17" i="31"/>
  <c r="Z57" i="31"/>
  <c r="BO76" i="31"/>
  <c r="CG29" i="31"/>
  <c r="CL17" i="31"/>
  <c r="BR40" i="31"/>
  <c r="CD54" i="31"/>
  <c r="BO13" i="31"/>
  <c r="BR39" i="31"/>
  <c r="BQ56" i="31"/>
  <c r="BZ34" i="31"/>
  <c r="BZ39" i="31"/>
  <c r="AA84" i="31"/>
  <c r="CD48" i="31"/>
  <c r="CE76" i="31"/>
  <c r="BM43" i="31"/>
  <c r="CH43" i="31"/>
  <c r="BN22" i="31"/>
  <c r="BQ21" i="31"/>
  <c r="BV26" i="31"/>
  <c r="BO17" i="31"/>
  <c r="BL76" i="31"/>
  <c r="CG62" i="31"/>
  <c r="CG54" i="31"/>
  <c r="BQ46" i="31"/>
  <c r="CA61" i="31"/>
  <c r="CC34" i="31"/>
  <c r="BV39" i="31"/>
  <c r="CE39" i="31"/>
  <c r="CD65" i="31"/>
  <c r="BZ58" i="31"/>
  <c r="CA54" i="31"/>
  <c r="CD43" i="31"/>
  <c r="BL26" i="31"/>
  <c r="BR37" i="31"/>
  <c r="BN37" i="31"/>
  <c r="CH36" i="31"/>
  <c r="CE64" i="31"/>
  <c r="CE21" i="31"/>
  <c r="BV74" i="31"/>
  <c r="BV59" i="31"/>
  <c r="BO44" i="31"/>
  <c r="CA55" i="31"/>
  <c r="CD44" i="31"/>
  <c r="BQ52" i="31"/>
  <c r="AL47" i="31"/>
  <c r="CH74" i="31"/>
  <c r="CG74" i="31"/>
  <c r="BL74" i="31"/>
  <c r="CL74" i="31"/>
  <c r="BQ74" i="31"/>
  <c r="BO74" i="31"/>
  <c r="CL52" i="31"/>
  <c r="CJ46" i="31"/>
  <c r="CD74" i="31"/>
  <c r="BL52" i="31"/>
  <c r="CD52" i="31"/>
  <c r="CC9" i="31"/>
  <c r="BR21" i="31"/>
  <c r="BV56" i="31"/>
  <c r="BQ51" i="31"/>
  <c r="BP74" i="31"/>
  <c r="CJ52" i="31"/>
  <c r="BZ52" i="31"/>
  <c r="CC36" i="31"/>
  <c r="BP39" i="31"/>
  <c r="BN39" i="31"/>
  <c r="CA76" i="31"/>
  <c r="CD56" i="31"/>
  <c r="BQ54" i="31"/>
  <c r="BV73" i="31"/>
  <c r="BZ74" i="31"/>
  <c r="CA58" i="31"/>
  <c r="BL64" i="31"/>
  <c r="BZ64" i="31"/>
  <c r="CG51" i="31"/>
  <c r="BL57" i="31"/>
  <c r="BM21" i="31"/>
  <c r="CH51" i="31"/>
  <c r="CC51" i="31"/>
  <c r="CE47" i="31"/>
  <c r="BZ36" i="31"/>
  <c r="CC54" i="31"/>
  <c r="BO8" i="31"/>
  <c r="CG44" i="31"/>
  <c r="BV58" i="31"/>
  <c r="CG58" i="31"/>
  <c r="CL58" i="31"/>
  <c r="BN73" i="31"/>
  <c r="BO58" i="31"/>
  <c r="CE58" i="31"/>
  <c r="CD73" i="31"/>
  <c r="AH53" i="31"/>
  <c r="CC73" i="31"/>
  <c r="BP73" i="31"/>
  <c r="BN58" i="31"/>
  <c r="CE41" i="31"/>
  <c r="CE73" i="31"/>
  <c r="I64" i="31"/>
  <c r="BZ73" i="31"/>
  <c r="BQ58" i="31"/>
  <c r="CD58" i="31"/>
  <c r="BO27" i="31"/>
  <c r="BX73" i="31"/>
  <c r="CL73" i="31"/>
  <c r="BO73" i="31"/>
  <c r="BM73" i="31"/>
  <c r="O77" i="31"/>
  <c r="BV9" i="31"/>
  <c r="CH52" i="31"/>
  <c r="CC58" i="31"/>
  <c r="BZ21" i="31"/>
  <c r="BP21" i="31"/>
  <c r="CL21" i="31"/>
  <c r="BV36" i="31"/>
  <c r="BQ64" i="31"/>
  <c r="CL36" i="31"/>
  <c r="CC21" i="31"/>
  <c r="CH64" i="31"/>
  <c r="BQ68" i="31"/>
  <c r="AE52" i="31"/>
  <c r="F34" i="31"/>
  <c r="G77" i="31"/>
  <c r="H28" i="31"/>
  <c r="AE38" i="31"/>
  <c r="AE81" i="31"/>
  <c r="G28" i="31"/>
  <c r="AE82" i="31"/>
  <c r="AE44" i="31"/>
  <c r="AD88" i="31"/>
  <c r="G80" i="31"/>
  <c r="V79" i="31"/>
  <c r="T88" i="31"/>
  <c r="AY86" i="31"/>
  <c r="V74" i="31"/>
  <c r="H73" i="31"/>
  <c r="AK77" i="31"/>
  <c r="BN78" i="31"/>
  <c r="H69" i="31"/>
  <c r="AD87" i="31"/>
  <c r="AI13" i="31"/>
  <c r="G69" i="31"/>
  <c r="H44" i="31"/>
  <c r="AE43" i="31"/>
  <c r="G44" i="31"/>
  <c r="C78" i="31"/>
  <c r="AE86" i="31"/>
  <c r="E87" i="31"/>
  <c r="AJ85" i="31"/>
  <c r="G60" i="31"/>
  <c r="D75" i="31"/>
  <c r="AT86" i="31"/>
  <c r="O88" i="31"/>
  <c r="H15" i="31"/>
  <c r="AM13" i="31"/>
  <c r="C13" i="31"/>
  <c r="AE75" i="31"/>
  <c r="AL13" i="31"/>
  <c r="G15" i="31"/>
  <c r="E76" i="31"/>
  <c r="AS77" i="31"/>
  <c r="G20" i="31"/>
  <c r="G75" i="31"/>
  <c r="AE74" i="31"/>
  <c r="H79" i="31"/>
  <c r="Q60" i="31"/>
  <c r="V81" i="31"/>
  <c r="AE66" i="31"/>
  <c r="AE50" i="31"/>
  <c r="N63" i="31"/>
  <c r="C9" i="31"/>
  <c r="C11" i="31"/>
  <c r="AE53" i="31"/>
  <c r="BF71" i="31"/>
  <c r="AN86" i="31"/>
  <c r="I88" i="31"/>
  <c r="H72" i="31"/>
  <c r="H34" i="31"/>
  <c r="BO57" i="31"/>
  <c r="BP46" i="31"/>
  <c r="CG46" i="31"/>
  <c r="CJ27" i="31"/>
  <c r="BQ9" i="31"/>
  <c r="BA64" i="31"/>
  <c r="BN57" i="31"/>
  <c r="CH46" i="31"/>
  <c r="BM46" i="31"/>
  <c r="CL9" i="31"/>
  <c r="Z80" i="31"/>
  <c r="AK64" i="31"/>
  <c r="CL27" i="31"/>
  <c r="BF64" i="31"/>
  <c r="CL57" i="31"/>
  <c r="CE46" i="31"/>
  <c r="BQ27" i="31"/>
  <c r="BL41" i="31"/>
  <c r="CD9" i="31"/>
  <c r="BZ41" i="31"/>
  <c r="AJ64" i="31"/>
  <c r="AV60" i="31"/>
  <c r="CD41" i="31"/>
  <c r="BR9" i="31"/>
  <c r="CJ57" i="31"/>
  <c r="BN46" i="31"/>
  <c r="CD46" i="31"/>
  <c r="BZ9" i="31"/>
  <c r="BV41" i="31"/>
  <c r="AL64" i="31"/>
  <c r="CH57" i="31"/>
  <c r="CL46" i="31"/>
  <c r="BZ46" i="31"/>
  <c r="BP27" i="31"/>
  <c r="CD22" i="31"/>
  <c r="CE16" i="31"/>
  <c r="CL22" i="31"/>
  <c r="BP16" i="31"/>
  <c r="AZ78" i="31"/>
  <c r="CH16" i="31"/>
  <c r="BZ16" i="31"/>
  <c r="BN16" i="31"/>
  <c r="BZ22" i="31"/>
  <c r="BV72" i="31"/>
  <c r="CG52" i="31"/>
  <c r="BV52" i="31"/>
  <c r="BR11" i="31"/>
  <c r="BO11" i="31"/>
  <c r="AZ77" i="31"/>
  <c r="AZ58" i="31"/>
  <c r="CE52" i="31"/>
  <c r="CE11" i="31"/>
  <c r="BN11" i="31"/>
  <c r="BD69" i="31"/>
  <c r="CA52" i="31"/>
  <c r="BV11" i="31"/>
  <c r="BZ11" i="31"/>
  <c r="AJ77" i="31"/>
  <c r="BA77" i="31"/>
  <c r="AY77" i="31"/>
  <c r="BW43" i="31"/>
  <c r="BP52" i="31"/>
  <c r="CH11" i="31"/>
  <c r="CL11" i="31"/>
  <c r="BN52" i="31"/>
  <c r="BM11" i="31"/>
  <c r="CC11" i="31"/>
  <c r="BF77" i="31"/>
  <c r="BO52" i="31"/>
  <c r="AC79" i="31"/>
  <c r="N52" i="31"/>
  <c r="BL11" i="31"/>
  <c r="AI26" i="31"/>
  <c r="BR19" i="31"/>
  <c r="CL33" i="31"/>
  <c r="CH33" i="31"/>
  <c r="CL19" i="31"/>
  <c r="BO49" i="31"/>
  <c r="AI69" i="31"/>
  <c r="CL38" i="31"/>
  <c r="BO38" i="31"/>
  <c r="BM30" i="31"/>
  <c r="CD60" i="31"/>
  <c r="BR38" i="31"/>
  <c r="BO60" i="31"/>
  <c r="BP38" i="31"/>
  <c r="BL38" i="31"/>
  <c r="CL16" i="31"/>
  <c r="BR22" i="31"/>
  <c r="CC22" i="31"/>
  <c r="BL22" i="31"/>
  <c r="BV16" i="31"/>
  <c r="BQ22" i="31"/>
  <c r="AQ58" i="31"/>
  <c r="AY69" i="31"/>
  <c r="CC16" i="31"/>
  <c r="BM22" i="31"/>
  <c r="AS58" i="31"/>
  <c r="BQ16" i="31"/>
  <c r="BO16" i="31"/>
  <c r="CE22" i="31"/>
  <c r="BR16" i="31"/>
  <c r="CD16" i="31"/>
  <c r="BV22" i="31"/>
  <c r="AK28" i="31"/>
  <c r="AD86" i="31"/>
  <c r="AL28" i="31"/>
  <c r="BL16" i="31"/>
  <c r="BP22" i="31"/>
  <c r="CH22" i="31"/>
  <c r="BZ38" i="31"/>
  <c r="CH60" i="31"/>
  <c r="AQ69" i="31"/>
  <c r="BA69" i="31"/>
  <c r="CE60" i="31"/>
  <c r="CE38" i="31"/>
  <c r="BN60" i="31"/>
  <c r="AJ58" i="31"/>
  <c r="CI72" i="31"/>
  <c r="N81" i="31"/>
  <c r="O81" i="31"/>
  <c r="BN33" i="31"/>
  <c r="CE19" i="31"/>
  <c r="CD33" i="31"/>
  <c r="CG33" i="31"/>
  <c r="CC19" i="31"/>
  <c r="BQ33" i="31"/>
  <c r="BM33" i="31"/>
  <c r="BV19" i="31"/>
  <c r="CJ33" i="31"/>
  <c r="BN19" i="31"/>
  <c r="BL33" i="31"/>
  <c r="AJ80" i="31"/>
  <c r="BZ19" i="31"/>
  <c r="BL19" i="31"/>
  <c r="CC33" i="31"/>
  <c r="CH19" i="31"/>
  <c r="BQ19" i="31"/>
  <c r="BO19" i="31"/>
  <c r="BM19" i="31"/>
  <c r="BR33" i="31"/>
  <c r="CE33" i="31"/>
  <c r="BP33" i="31"/>
  <c r="CD19" i="31"/>
  <c r="BZ33" i="31"/>
  <c r="BO33" i="31"/>
  <c r="BQ41" i="31"/>
  <c r="BP49" i="31"/>
  <c r="AH55" i="31"/>
  <c r="CA68" i="31"/>
  <c r="CG30" i="31"/>
  <c r="BN49" i="31"/>
  <c r="BZ49" i="31"/>
  <c r="CD30" i="31"/>
  <c r="CH30" i="31"/>
  <c r="CE27" i="31"/>
  <c r="BV27" i="31"/>
  <c r="AK55" i="31"/>
  <c r="BV49" i="31"/>
  <c r="BN41" i="31"/>
  <c r="BW30" i="31"/>
  <c r="BN30" i="31"/>
  <c r="BR41" i="31"/>
  <c r="CH49" i="31"/>
  <c r="BQ49" i="31"/>
  <c r="BP30" i="31"/>
  <c r="BV30" i="31"/>
  <c r="BL27" i="31"/>
  <c r="BM41" i="31"/>
  <c r="CL41" i="31"/>
  <c r="BP41" i="31"/>
  <c r="CH41" i="31"/>
  <c r="BZ27" i="31"/>
  <c r="CD49" i="31"/>
  <c r="CE30" i="31"/>
  <c r="CC49" i="31"/>
  <c r="BL49" i="31"/>
  <c r="BQ30" i="31"/>
  <c r="CD27" i="31"/>
  <c r="CG27" i="31"/>
  <c r="BO41" i="31"/>
  <c r="BE75" i="31"/>
  <c r="BM49" i="31"/>
  <c r="CJ30" i="31"/>
  <c r="BR27" i="31"/>
  <c r="CG49" i="31"/>
  <c r="CJ49" i="31"/>
  <c r="CG41" i="31"/>
  <c r="BZ30" i="31"/>
  <c r="CC30" i="31"/>
  <c r="CC27" i="31"/>
  <c r="CJ41" i="31"/>
  <c r="CL49" i="31"/>
  <c r="BL30" i="31"/>
  <c r="BO30" i="31"/>
  <c r="BM27" i="31"/>
  <c r="CH27" i="31"/>
  <c r="AH26" i="31"/>
  <c r="AZ39" i="31"/>
  <c r="CJ68" i="31"/>
  <c r="CI30" i="31"/>
  <c r="BL72" i="31"/>
  <c r="BV38" i="31"/>
  <c r="BL60" i="31"/>
  <c r="BP57" i="31"/>
  <c r="CJ38" i="31"/>
  <c r="BM9" i="31"/>
  <c r="CH9" i="31"/>
  <c r="BP9" i="31"/>
  <c r="BO9" i="31"/>
  <c r="CE9" i="31"/>
  <c r="CG60" i="31"/>
  <c r="BV60" i="31"/>
  <c r="CE57" i="31"/>
  <c r="BV57" i="31"/>
  <c r="AD62" i="31"/>
  <c r="BN38" i="31"/>
  <c r="CC60" i="31"/>
  <c r="BQ60" i="31"/>
  <c r="CG57" i="31"/>
  <c r="CC38" i="31"/>
  <c r="CH38" i="31"/>
  <c r="BM60" i="31"/>
  <c r="CA60" i="31"/>
  <c r="CJ60" i="31"/>
  <c r="CD57" i="31"/>
  <c r="BM38" i="31"/>
  <c r="CD38" i="31"/>
  <c r="CA57" i="31"/>
  <c r="BP60" i="31"/>
  <c r="CL60" i="31"/>
  <c r="AS69" i="31"/>
  <c r="BM57" i="31"/>
  <c r="CC57" i="31"/>
  <c r="CG38" i="31"/>
  <c r="BZ72" i="31"/>
  <c r="BZ57" i="31"/>
  <c r="CC72" i="31"/>
  <c r="CC52" i="31"/>
  <c r="AC57" i="31"/>
  <c r="Z49" i="31"/>
  <c r="K80" i="31"/>
  <c r="BF55" i="31"/>
  <c r="AY55" i="31"/>
  <c r="AL55" i="31"/>
  <c r="BE55" i="31"/>
  <c r="BO72" i="31"/>
  <c r="AY20" i="31"/>
  <c r="CH72" i="31"/>
  <c r="AI20" i="31"/>
  <c r="K49" i="31"/>
  <c r="BP72" i="31"/>
  <c r="AS47" i="31"/>
  <c r="AH39" i="31"/>
  <c r="AQ26" i="31"/>
  <c r="BR61" i="31"/>
  <c r="AJ61" i="31"/>
  <c r="AH80" i="31"/>
  <c r="BD39" i="31"/>
  <c r="CH68" i="31"/>
  <c r="AH47" i="31"/>
  <c r="CD68" i="31"/>
  <c r="AZ20" i="31"/>
  <c r="AN20" i="31"/>
  <c r="BD20" i="31"/>
  <c r="BA20" i="31"/>
  <c r="AS20" i="31"/>
  <c r="AM20" i="31"/>
  <c r="AL78" i="31"/>
  <c r="AI47" i="31"/>
  <c r="AK20" i="31"/>
  <c r="AL20" i="31"/>
  <c r="AJ20" i="31"/>
  <c r="BV68" i="31"/>
  <c r="AL30" i="31"/>
  <c r="AH78" i="31"/>
  <c r="AH79" i="31"/>
  <c r="AK58" i="31"/>
  <c r="AQ80" i="31"/>
  <c r="AS80" i="31"/>
  <c r="I76" i="31"/>
  <c r="AD35" i="31"/>
  <c r="AR37" i="31"/>
  <c r="AS78" i="31"/>
  <c r="AC39" i="31"/>
  <c r="AY37" i="31"/>
  <c r="AP37" i="31"/>
  <c r="AJ37" i="31"/>
  <c r="AL80" i="31"/>
  <c r="BE37" i="31"/>
  <c r="AZ37" i="31"/>
  <c r="BQ72" i="31"/>
  <c r="AM37" i="31"/>
  <c r="BW59" i="31"/>
  <c r="AQ78" i="31"/>
  <c r="AK53" i="31"/>
  <c r="AK37" i="31"/>
  <c r="AI58" i="31"/>
  <c r="CA72" i="31"/>
  <c r="BF37" i="31"/>
  <c r="AN25" i="31"/>
  <c r="AI17" i="31"/>
  <c r="CL72" i="31"/>
  <c r="AS39" i="31"/>
  <c r="AQ39" i="31"/>
  <c r="AD85" i="31"/>
  <c r="N68" i="31"/>
  <c r="BW73" i="31"/>
  <c r="AL50" i="31"/>
  <c r="AZ50" i="31"/>
  <c r="AC52" i="31"/>
  <c r="O41" i="31"/>
  <c r="AM44" i="31"/>
  <c r="AJ53" i="31"/>
  <c r="BA72" i="31"/>
  <c r="BC75" i="31"/>
  <c r="BF72" i="31"/>
  <c r="BA79" i="31"/>
  <c r="AZ76" i="31"/>
  <c r="AI44" i="31"/>
  <c r="AK33" i="31"/>
  <c r="AJ39" i="31"/>
  <c r="BF78" i="31"/>
  <c r="Z63" i="31"/>
  <c r="AR66" i="31"/>
  <c r="AK30" i="31"/>
  <c r="BE69" i="31"/>
  <c r="AZ66" i="31"/>
  <c r="O71" i="31"/>
  <c r="BC39" i="31"/>
  <c r="BX51" i="31"/>
  <c r="AI79" i="31"/>
  <c r="BC49" i="31"/>
  <c r="AH72" i="31"/>
  <c r="O60" i="31"/>
  <c r="CI73" i="31"/>
  <c r="BF50" i="31"/>
  <c r="AK80" i="31"/>
  <c r="BC81" i="31"/>
  <c r="AQ50" i="31"/>
  <c r="AJ50" i="31"/>
  <c r="BF44" i="31"/>
  <c r="BA50" i="31"/>
  <c r="BD28" i="31"/>
  <c r="AC30" i="31"/>
  <c r="BF62" i="31"/>
  <c r="AN28" i="31"/>
  <c r="AM28" i="31"/>
  <c r="AZ28" i="31"/>
  <c r="AJ28" i="31"/>
  <c r="AY28" i="31"/>
  <c r="AS28" i="31"/>
  <c r="AK47" i="31"/>
  <c r="AH54" i="31"/>
  <c r="AM80" i="31"/>
  <c r="AJ43" i="31"/>
  <c r="AQ66" i="31"/>
  <c r="AK39" i="31"/>
  <c r="AY70" i="31"/>
  <c r="AJ62" i="31"/>
  <c r="AZ70" i="31"/>
  <c r="AL39" i="31"/>
  <c r="AM62" i="31"/>
  <c r="BA74" i="31"/>
  <c r="AJ74" i="31"/>
  <c r="AV81" i="31"/>
  <c r="AC64" i="31"/>
  <c r="AY72" i="31"/>
  <c r="AJ72" i="31"/>
  <c r="AQ62" i="31"/>
  <c r="BD74" i="31"/>
  <c r="AM54" i="31"/>
  <c r="K56" i="31"/>
  <c r="AQ72" i="31"/>
  <c r="AQ74" i="31"/>
  <c r="BX47" i="31"/>
  <c r="AL62" i="31"/>
  <c r="O57" i="31"/>
  <c r="AW75" i="31"/>
  <c r="BZ63" i="31"/>
  <c r="BO63" i="31"/>
  <c r="AJ76" i="31"/>
  <c r="AC74" i="31"/>
  <c r="BN72" i="31"/>
  <c r="AC78" i="31"/>
  <c r="AQ76" i="31"/>
  <c r="CD72" i="31"/>
  <c r="AL76" i="31"/>
  <c r="BD76" i="31"/>
  <c r="BA33" i="31"/>
  <c r="AL70" i="31"/>
  <c r="AQ70" i="31"/>
  <c r="AD52" i="31"/>
  <c r="AD47" i="31"/>
  <c r="BF70" i="31"/>
  <c r="AA70" i="31"/>
  <c r="BM72" i="31"/>
  <c r="AM70" i="31"/>
  <c r="BA70" i="31"/>
  <c r="CE72" i="31"/>
  <c r="BF42" i="31"/>
  <c r="CJ61" i="31"/>
  <c r="AZ80" i="31"/>
  <c r="BD78" i="31"/>
  <c r="AL69" i="31"/>
  <c r="AI80" i="31"/>
  <c r="AS15" i="31"/>
  <c r="AH69" i="31"/>
  <c r="AY78" i="31"/>
  <c r="BC50" i="31"/>
  <c r="AM69" i="31"/>
  <c r="BC52" i="31"/>
  <c r="AN48" i="31"/>
  <c r="AC61" i="31"/>
  <c r="AI30" i="31"/>
  <c r="BQ63" i="31"/>
  <c r="AL41" i="31"/>
  <c r="CH63" i="31"/>
  <c r="K57" i="31"/>
  <c r="BP63" i="31"/>
  <c r="AD81" i="31"/>
  <c r="CC63" i="31"/>
  <c r="CE63" i="31"/>
  <c r="AY79" i="31"/>
  <c r="BD59" i="31"/>
  <c r="AS21" i="31"/>
  <c r="AS54" i="31"/>
  <c r="AQ54" i="31"/>
  <c r="AI43" i="31"/>
  <c r="CJ37" i="31"/>
  <c r="AH57" i="31"/>
  <c r="AZ79" i="31"/>
  <c r="CG63" i="31"/>
  <c r="CA63" i="31"/>
  <c r="AM79" i="31"/>
  <c r="BD54" i="31"/>
  <c r="BA54" i="31"/>
  <c r="BA59" i="31"/>
  <c r="AL66" i="31"/>
  <c r="AC45" i="31"/>
  <c r="BL63" i="31"/>
  <c r="BM63" i="31"/>
  <c r="AK79" i="31"/>
  <c r="AC83" i="31"/>
  <c r="CD63" i="31"/>
  <c r="CL63" i="31"/>
  <c r="AD36" i="31"/>
  <c r="AZ54" i="31"/>
  <c r="BF59" i="31"/>
  <c r="AM43" i="31"/>
  <c r="BD43" i="31"/>
  <c r="CJ63" i="31"/>
  <c r="BN63" i="31"/>
  <c r="AL79" i="31"/>
  <c r="AJ59" i="31"/>
  <c r="BP68" i="31"/>
  <c r="BA71" i="31"/>
  <c r="AZ25" i="31"/>
  <c r="CC68" i="31"/>
  <c r="BD71" i="31"/>
  <c r="AC27" i="31"/>
  <c r="BX68" i="31"/>
  <c r="BM68" i="31"/>
  <c r="BF43" i="31"/>
  <c r="CI68" i="31"/>
  <c r="BO68" i="31"/>
  <c r="AQ25" i="31"/>
  <c r="BZ68" i="31"/>
  <c r="AW79" i="31"/>
  <c r="AJ71" i="31"/>
  <c r="AY71" i="31"/>
  <c r="CL68" i="31"/>
  <c r="BC79" i="31"/>
  <c r="AC73" i="31"/>
  <c r="AM25" i="31"/>
  <c r="AI25" i="31"/>
  <c r="AD60" i="31"/>
  <c r="BF48" i="31"/>
  <c r="AH21" i="31"/>
  <c r="AY59" i="31"/>
  <c r="AD79" i="31"/>
  <c r="AA82" i="31"/>
  <c r="AJ30" i="31"/>
  <c r="BA16" i="31"/>
  <c r="BD16" i="31"/>
  <c r="AN16" i="31"/>
  <c r="AY16" i="31"/>
  <c r="AM65" i="31"/>
  <c r="AL16" i="31"/>
  <c r="BF76" i="31"/>
  <c r="N72" i="31"/>
  <c r="CI63" i="31"/>
  <c r="AD45" i="31"/>
  <c r="BC73" i="31"/>
  <c r="AT57" i="31"/>
  <c r="AI66" i="31"/>
  <c r="AY57" i="31"/>
  <c r="N57" i="31"/>
  <c r="AV73" i="31"/>
  <c r="AW73" i="31"/>
  <c r="AL34" i="31"/>
  <c r="AQ41" i="31"/>
  <c r="AM57" i="31"/>
  <c r="AJ41" i="31"/>
  <c r="BA30" i="31"/>
  <c r="AY41" i="31"/>
  <c r="AZ30" i="31"/>
  <c r="AH30" i="31"/>
  <c r="CE68" i="31"/>
  <c r="BL68" i="31"/>
  <c r="BN68" i="31"/>
  <c r="AI41" i="31"/>
  <c r="BA41" i="31"/>
  <c r="CJ36" i="31"/>
  <c r="AV61" i="31"/>
  <c r="AS30" i="31"/>
  <c r="AQ30" i="31"/>
  <c r="AN30" i="31"/>
  <c r="BC58" i="31"/>
  <c r="BA60" i="31"/>
  <c r="AW61" i="31"/>
  <c r="BD66" i="31"/>
  <c r="AC76" i="31"/>
  <c r="AS33" i="31"/>
  <c r="AQ33" i="31"/>
  <c r="AM66" i="31"/>
  <c r="AV69" i="31"/>
  <c r="AW69" i="31"/>
  <c r="CJ72" i="31"/>
  <c r="BF79" i="31"/>
  <c r="AA81" i="31"/>
  <c r="AD29" i="31"/>
  <c r="O82" i="31"/>
  <c r="AJ70" i="31"/>
  <c r="AD25" i="31"/>
  <c r="AY66" i="31"/>
  <c r="AJ66" i="31"/>
  <c r="AH66" i="31"/>
  <c r="AI33" i="31"/>
  <c r="AA73" i="31"/>
  <c r="CJ64" i="31"/>
  <c r="AZ33" i="31"/>
  <c r="AK25" i="31"/>
  <c r="BA25" i="31"/>
  <c r="BD25" i="31"/>
  <c r="AY25" i="31"/>
  <c r="AL25" i="31"/>
  <c r="AJ25" i="31"/>
  <c r="BF60" i="31"/>
  <c r="AY33" i="31"/>
  <c r="AM60" i="31"/>
  <c r="BA65" i="31"/>
  <c r="AL60" i="31"/>
  <c r="BW55" i="31"/>
  <c r="N80" i="31"/>
  <c r="BC66" i="31"/>
  <c r="AJ33" i="31"/>
  <c r="AN33" i="31"/>
  <c r="BD22" i="31"/>
  <c r="AL22" i="31"/>
  <c r="AJ22" i="31"/>
  <c r="AZ22" i="31"/>
  <c r="BA22" i="31"/>
  <c r="AC24" i="31"/>
  <c r="AK22" i="31"/>
  <c r="AM22" i="31"/>
  <c r="AY22" i="31"/>
  <c r="AC67" i="31"/>
  <c r="AH60" i="31"/>
  <c r="Z45" i="31"/>
  <c r="CI36" i="31"/>
  <c r="BD33" i="31"/>
  <c r="AH33" i="31"/>
  <c r="I50" i="31"/>
  <c r="AC46" i="31"/>
  <c r="AL33" i="31"/>
  <c r="AD28" i="31"/>
  <c r="AT80" i="31"/>
  <c r="AK76" i="31"/>
  <c r="BC44" i="31"/>
  <c r="AC37" i="31"/>
  <c r="BD60" i="31"/>
  <c r="BW68" i="31"/>
  <c r="AA78" i="31"/>
  <c r="AJ44" i="31"/>
  <c r="AD22" i="31"/>
  <c r="AA46" i="31"/>
  <c r="AI15" i="31"/>
  <c r="I41" i="31"/>
  <c r="AV76" i="31"/>
  <c r="AW76" i="31"/>
  <c r="BT68" i="31"/>
  <c r="AI65" i="31"/>
  <c r="K77" i="31"/>
  <c r="BE43" i="31"/>
  <c r="I54" i="31"/>
  <c r="BR45" i="31"/>
  <c r="AV68" i="31"/>
  <c r="AW68" i="31"/>
  <c r="AD39" i="31"/>
  <c r="BC61" i="31"/>
  <c r="BC68" i="31"/>
  <c r="AR78" i="31"/>
  <c r="I46" i="31"/>
  <c r="AC50" i="31"/>
  <c r="AD44" i="31"/>
  <c r="AD33" i="31"/>
  <c r="AI16" i="31"/>
  <c r="AR57" i="31"/>
  <c r="BC69" i="31"/>
  <c r="AH48" i="31"/>
  <c r="AW66" i="31"/>
  <c r="AV66" i="31"/>
  <c r="AA44" i="31"/>
  <c r="BW50" i="31"/>
  <c r="AZ18" i="31"/>
  <c r="AK18" i="31"/>
  <c r="AY18" i="31"/>
  <c r="AL18" i="31"/>
  <c r="AC20" i="31"/>
  <c r="AJ18" i="31"/>
  <c r="AM18" i="31"/>
  <c r="AN18" i="31"/>
  <c r="BA18" i="31"/>
  <c r="BD18" i="31"/>
  <c r="AV71" i="31"/>
  <c r="AW71" i="31"/>
  <c r="AC40" i="31"/>
  <c r="BF38" i="31"/>
  <c r="AI21" i="31"/>
  <c r="BC71" i="31"/>
  <c r="AM34" i="31"/>
  <c r="N59" i="31"/>
  <c r="BC40" i="31"/>
  <c r="BW63" i="31"/>
  <c r="AD50" i="31"/>
  <c r="AA37" i="31"/>
  <c r="CJ28" i="31"/>
  <c r="BF35" i="31"/>
  <c r="AV80" i="31"/>
  <c r="AS34" i="31"/>
  <c r="AK19" i="31"/>
  <c r="AC21" i="31"/>
  <c r="AM19" i="31"/>
  <c r="BA19" i="31"/>
  <c r="AJ19" i="31"/>
  <c r="BD19" i="31"/>
  <c r="AZ19" i="31"/>
  <c r="AL19" i="31"/>
  <c r="AY19" i="31"/>
  <c r="AD55" i="31"/>
  <c r="BC36" i="31"/>
  <c r="AW77" i="31"/>
  <c r="AV77" i="31"/>
  <c r="AJ34" i="31"/>
  <c r="AC48" i="31"/>
  <c r="BF46" i="31"/>
  <c r="AC36" i="31"/>
  <c r="AH34" i="31"/>
  <c r="AK16" i="31"/>
  <c r="AM16" i="31"/>
  <c r="AC18" i="31"/>
  <c r="AZ16" i="31"/>
  <c r="I52" i="31"/>
  <c r="BR43" i="31"/>
  <c r="BA34" i="31"/>
  <c r="BF51" i="31"/>
  <c r="AC53" i="31"/>
  <c r="BR51" i="31"/>
  <c r="I60" i="31"/>
  <c r="AA51" i="31"/>
  <c r="CJ42" i="31"/>
  <c r="AN34" i="31"/>
  <c r="BC51" i="31"/>
  <c r="I55" i="31"/>
  <c r="BR46" i="31"/>
  <c r="AW80" i="31"/>
  <c r="BF40" i="31"/>
  <c r="AC42" i="31"/>
  <c r="AK57" i="31"/>
  <c r="AY27" i="31"/>
  <c r="AC29" i="31"/>
  <c r="AN27" i="31"/>
  <c r="BD27" i="31"/>
  <c r="BA27" i="31"/>
  <c r="AM27" i="31"/>
  <c r="AZ27" i="31"/>
  <c r="AJ27" i="31"/>
  <c r="AK27" i="31"/>
  <c r="AL27" i="31"/>
  <c r="AA83" i="31"/>
  <c r="BF81" i="31"/>
  <c r="CJ74" i="31"/>
  <c r="AC75" i="31"/>
  <c r="AC69" i="31"/>
  <c r="AD20" i="31"/>
  <c r="AC62" i="31"/>
  <c r="AQ57" i="31"/>
  <c r="AS57" i="31"/>
  <c r="AD61" i="31"/>
  <c r="AL57" i="31"/>
  <c r="AC77" i="31"/>
  <c r="BF75" i="31"/>
  <c r="AD66" i="31"/>
  <c r="BC56" i="31"/>
  <c r="BC54" i="31"/>
  <c r="AW62" i="31"/>
  <c r="AV62" i="31"/>
  <c r="BD57" i="31"/>
  <c r="BA57" i="31"/>
  <c r="AV72" i="31"/>
  <c r="AW72" i="31"/>
  <c r="CL75" i="31"/>
  <c r="BM75" i="31"/>
  <c r="CA75" i="31"/>
  <c r="CG75" i="31"/>
  <c r="CE75" i="31"/>
  <c r="CC75" i="31"/>
  <c r="BV75" i="31"/>
  <c r="BN75" i="31"/>
  <c r="CH75" i="31"/>
  <c r="BP75" i="31"/>
  <c r="BL75" i="31"/>
  <c r="CD75" i="31"/>
  <c r="CJ75" i="31"/>
  <c r="BO75" i="31"/>
  <c r="BZ75" i="31"/>
  <c r="AD76" i="31"/>
  <c r="AC47" i="31"/>
  <c r="BF45" i="31"/>
  <c r="CG69" i="31"/>
  <c r="BL69" i="31"/>
  <c r="BV69" i="31"/>
  <c r="CL69" i="31"/>
  <c r="CE69" i="31"/>
  <c r="BZ69" i="31"/>
  <c r="CC69" i="31"/>
  <c r="BQ69" i="31"/>
  <c r="CD69" i="31"/>
  <c r="BO69" i="31"/>
  <c r="CA69" i="31"/>
  <c r="CH69" i="31"/>
  <c r="CJ69" i="31"/>
  <c r="BM69" i="31"/>
  <c r="BN69" i="31"/>
  <c r="BP69" i="31"/>
  <c r="CD70" i="31"/>
  <c r="CG70" i="31"/>
  <c r="BP70" i="31"/>
  <c r="BL70" i="31"/>
  <c r="BV70" i="31"/>
  <c r="BN70" i="31"/>
  <c r="CH70" i="31"/>
  <c r="BZ70" i="31"/>
  <c r="CL70" i="31"/>
  <c r="CJ70" i="31"/>
  <c r="CA70" i="31"/>
  <c r="BM70" i="31"/>
  <c r="CE70" i="31"/>
  <c r="BQ70" i="31"/>
  <c r="CC70" i="31"/>
  <c r="BO70" i="31"/>
  <c r="BT45" i="31"/>
  <c r="AJ57" i="31"/>
  <c r="CH71" i="31"/>
  <c r="BZ71" i="31"/>
  <c r="BP71" i="31"/>
  <c r="BO71" i="31"/>
  <c r="CL71" i="31"/>
  <c r="CG71" i="31"/>
  <c r="CC71" i="31"/>
  <c r="BN71" i="31"/>
  <c r="CJ71" i="31"/>
  <c r="CE71" i="31"/>
  <c r="BL71" i="31"/>
  <c r="BW71" i="31"/>
  <c r="BQ71" i="31"/>
  <c r="CD71" i="31"/>
  <c r="CA71" i="31"/>
  <c r="BM71" i="31"/>
  <c r="BV71" i="31"/>
  <c r="X45" i="31"/>
  <c r="AC34" i="31"/>
  <c r="BF52" i="31"/>
  <c r="AC54" i="31"/>
  <c r="AI57" i="31"/>
  <c r="I44" i="31"/>
  <c r="BR35" i="31"/>
  <c r="BC55" i="31"/>
  <c r="AA74" i="31"/>
  <c r="BD61" i="31"/>
  <c r="AN29" i="31"/>
  <c r="BA29" i="31"/>
  <c r="AY29" i="31"/>
  <c r="AL29" i="31"/>
  <c r="BD29" i="31"/>
  <c r="AK29" i="31"/>
  <c r="AJ29" i="31"/>
  <c r="AM29" i="31"/>
  <c r="AC31" i="31"/>
  <c r="AZ29" i="31"/>
  <c r="AD40" i="31"/>
  <c r="AD26" i="31"/>
  <c r="AD18" i="31"/>
  <c r="BF36" i="31"/>
  <c r="AC38" i="31"/>
  <c r="AI61" i="31"/>
  <c r="AM61" i="31"/>
  <c r="AC65" i="31"/>
  <c r="BF63" i="31"/>
  <c r="AI60" i="31"/>
  <c r="BA24" i="31"/>
  <c r="AM24" i="31"/>
  <c r="AJ24" i="31"/>
  <c r="AL24" i="31"/>
  <c r="AK24" i="31"/>
  <c r="AY24" i="31"/>
  <c r="BD24" i="31"/>
  <c r="AC26" i="31"/>
  <c r="AZ24" i="31"/>
  <c r="AI84" i="31"/>
  <c r="AS84" i="31"/>
  <c r="AQ84" i="31"/>
  <c r="BF56" i="31"/>
  <c r="AC58" i="31"/>
  <c r="AI23" i="31"/>
  <c r="AV59" i="31"/>
  <c r="AW59" i="31"/>
  <c r="BA61" i="31"/>
  <c r="BO66" i="31"/>
  <c r="BV66" i="31"/>
  <c r="BM66" i="31"/>
  <c r="BP66" i="31"/>
  <c r="CG66" i="31"/>
  <c r="BL66" i="31"/>
  <c r="CL66" i="31"/>
  <c r="CH66" i="31"/>
  <c r="CC66" i="31"/>
  <c r="CE66" i="31"/>
  <c r="BN66" i="31"/>
  <c r="CD66" i="31"/>
  <c r="BZ66" i="31"/>
  <c r="CA66" i="31"/>
  <c r="AN37" i="31"/>
  <c r="CJ65" i="31"/>
  <c r="AH61" i="31"/>
  <c r="BF49" i="31"/>
  <c r="AC51" i="31"/>
  <c r="AQ23" i="31"/>
  <c r="AS23" i="31"/>
  <c r="AY61" i="31"/>
  <c r="AD69" i="31"/>
  <c r="AK61" i="31"/>
  <c r="BC35" i="31"/>
  <c r="BF84" i="31"/>
  <c r="AA86" i="31"/>
  <c r="CJ77" i="31"/>
  <c r="BR30" i="31"/>
  <c r="AC33" i="31"/>
  <c r="AD48" i="31"/>
  <c r="AD23" i="31"/>
  <c r="AD67" i="31"/>
  <c r="AS71" i="31"/>
  <c r="AQ71" i="31"/>
  <c r="AI42" i="31"/>
  <c r="BR44" i="31"/>
  <c r="I53" i="31"/>
  <c r="K81" i="31"/>
  <c r="BT72" i="31"/>
  <c r="AK42" i="31"/>
  <c r="AN42" i="31"/>
  <c r="AW74" i="31"/>
  <c r="AV74" i="31"/>
  <c r="AH42" i="31"/>
  <c r="AM42" i="31"/>
  <c r="AA49" i="31"/>
  <c r="CJ40" i="31"/>
  <c r="BF47" i="31"/>
  <c r="AD43" i="31"/>
  <c r="AA76" i="31"/>
  <c r="BF74" i="31"/>
  <c r="CJ67" i="31"/>
  <c r="AY42" i="31"/>
  <c r="AJ83" i="31"/>
  <c r="AL83" i="31"/>
  <c r="AZ83" i="31"/>
  <c r="AM83" i="31"/>
  <c r="BD83" i="31"/>
  <c r="AK83" i="31"/>
  <c r="BA83" i="31"/>
  <c r="AC85" i="31"/>
  <c r="AY83" i="31"/>
  <c r="AD80" i="31"/>
  <c r="AD72" i="31"/>
  <c r="AZ42" i="31"/>
  <c r="BD42" i="31"/>
  <c r="BD82" i="31"/>
  <c r="AL82" i="31"/>
  <c r="BF82" i="31"/>
  <c r="AZ82" i="31"/>
  <c r="AY82" i="31"/>
  <c r="AK82" i="31"/>
  <c r="AM82" i="31"/>
  <c r="AJ82" i="31"/>
  <c r="AC84" i="31"/>
  <c r="BA82" i="31"/>
  <c r="BF68" i="31"/>
  <c r="AC70" i="31"/>
  <c r="BC37" i="31"/>
  <c r="BC47" i="31"/>
  <c r="AJ42" i="31"/>
  <c r="BA42" i="31"/>
  <c r="AV63" i="31"/>
  <c r="AW63" i="31"/>
  <c r="AD65" i="31"/>
  <c r="AQ42" i="31"/>
  <c r="AS42" i="31"/>
  <c r="AL42" i="31"/>
  <c r="I58" i="31"/>
  <c r="BR49" i="31"/>
  <c r="K88" i="31"/>
  <c r="AP86" i="31"/>
  <c r="AQ79" i="31"/>
  <c r="AS79" i="31"/>
  <c r="H75" i="31"/>
  <c r="BQ66" i="31"/>
  <c r="AE80" i="31"/>
  <c r="D14" i="31"/>
  <c r="AE49" i="31"/>
  <c r="AE56" i="31"/>
  <c r="AE65" i="31"/>
  <c r="AE42" i="31"/>
  <c r="H85" i="31"/>
  <c r="AM33" i="31"/>
  <c r="BQ76" i="31"/>
  <c r="BQ67" i="31"/>
  <c r="BX30" i="31"/>
  <c r="AR43" i="31"/>
  <c r="BW36" i="31"/>
  <c r="AM47" i="31"/>
  <c r="K45" i="31"/>
  <c r="AP72" i="31"/>
  <c r="BE72" i="31"/>
  <c r="BE64" i="31"/>
  <c r="BE54" i="31"/>
  <c r="BW62" i="31"/>
  <c r="Z56" i="31"/>
  <c r="AH86" i="31"/>
  <c r="BT30" i="31"/>
  <c r="Z66" i="31"/>
  <c r="N45" i="31"/>
  <c r="AM41" i="31"/>
  <c r="O45" i="31"/>
  <c r="BX36" i="31"/>
  <c r="CI47" i="31"/>
  <c r="BX65" i="31"/>
  <c r="Z74" i="31"/>
  <c r="AR47" i="31"/>
  <c r="H76" i="31"/>
  <c r="BW40" i="31"/>
  <c r="AI11" i="31"/>
  <c r="BT65" i="31"/>
  <c r="BT43" i="31"/>
  <c r="H74" i="31"/>
  <c r="BE50" i="31"/>
  <c r="Z52" i="31"/>
  <c r="CI43" i="31"/>
  <c r="BE85" i="31"/>
  <c r="Z87" i="31"/>
  <c r="AT50" i="31"/>
  <c r="H88" i="31"/>
  <c r="AM86" i="31"/>
  <c r="AI9" i="31"/>
  <c r="AN54" i="31"/>
  <c r="AN46" i="31"/>
  <c r="BX43" i="31"/>
  <c r="AN57" i="31"/>
  <c r="I45" i="31"/>
  <c r="BR36" i="31"/>
  <c r="AI10" i="31"/>
  <c r="N74" i="31"/>
  <c r="H84" i="31"/>
  <c r="H86" i="31"/>
  <c r="AM84" i="31"/>
  <c r="BQ77" i="31"/>
  <c r="BW65" i="31"/>
  <c r="K66" i="31"/>
  <c r="N66" i="31"/>
  <c r="BW57" i="31"/>
  <c r="BT57" i="31"/>
  <c r="BX57" i="31"/>
  <c r="AR64" i="31"/>
  <c r="O66" i="31"/>
  <c r="BC82" i="31"/>
  <c r="AV82" i="31"/>
  <c r="AQ64" i="31"/>
  <c r="AT85" i="31"/>
  <c r="O87" i="31"/>
  <c r="AI85" i="31"/>
  <c r="AQ77" i="31"/>
  <c r="AI71" i="31"/>
  <c r="AL77" i="31"/>
  <c r="O64" i="31"/>
  <c r="AN41" i="31"/>
  <c r="I49" i="31"/>
  <c r="AN47" i="31"/>
  <c r="BR55" i="31"/>
  <c r="I84" i="31"/>
  <c r="AZ64" i="31"/>
  <c r="I51" i="31"/>
  <c r="AM55" i="31"/>
  <c r="AH64" i="31"/>
  <c r="BX55" i="31"/>
  <c r="AN49" i="31"/>
  <c r="BW54" i="31"/>
  <c r="BD64" i="31"/>
  <c r="BD37" i="31"/>
  <c r="O80" i="31"/>
  <c r="BX71" i="31"/>
  <c r="AI77" i="31"/>
  <c r="BR75" i="31"/>
  <c r="AN82" i="31"/>
  <c r="AW60" i="31"/>
  <c r="AT78" i="31"/>
  <c r="BC57" i="31"/>
  <c r="AN80" i="31"/>
  <c r="CI71" i="31"/>
  <c r="BE78" i="31"/>
  <c r="AM71" i="31"/>
  <c r="AM64" i="31"/>
  <c r="AS55" i="31"/>
  <c r="AI64" i="31"/>
  <c r="AM77" i="31"/>
  <c r="AH9" i="31"/>
  <c r="BM78" i="31"/>
  <c r="BL78" i="31"/>
  <c r="CG78" i="31"/>
  <c r="CH78" i="31"/>
  <c r="CD78" i="31"/>
  <c r="BT78" i="31"/>
  <c r="CE78" i="31"/>
  <c r="BV78" i="31"/>
  <c r="CC78" i="31"/>
  <c r="BZ78" i="31"/>
  <c r="CL78" i="31"/>
  <c r="BQ78" i="31"/>
  <c r="BO78" i="31"/>
  <c r="CA78" i="31"/>
  <c r="BX78" i="31"/>
  <c r="BP78" i="31"/>
  <c r="BW78" i="31"/>
  <c r="CI78" i="31"/>
  <c r="H77" i="31"/>
  <c r="AH11" i="31"/>
  <c r="BC86" i="31"/>
  <c r="AW86" i="31"/>
  <c r="AV86" i="31"/>
  <c r="I82" i="31"/>
  <c r="BR73" i="31"/>
  <c r="BW72" i="31"/>
  <c r="AH77" i="31"/>
  <c r="AJ55" i="31"/>
  <c r="O49" i="31"/>
  <c r="AY64" i="31"/>
  <c r="AT79" i="31"/>
  <c r="BX72" i="31"/>
  <c r="AL59" i="31"/>
  <c r="AK62" i="31"/>
  <c r="AQ55" i="31"/>
  <c r="AQ20" i="31"/>
  <c r="AI50" i="31"/>
  <c r="BC60" i="31"/>
  <c r="BE47" i="31"/>
  <c r="AZ55" i="31"/>
  <c r="CI40" i="31"/>
  <c r="AK43" i="31"/>
  <c r="BE79" i="31"/>
  <c r="AY43" i="31"/>
  <c r="I70" i="31"/>
  <c r="Z81" i="31"/>
  <c r="BD50" i="31"/>
  <c r="BA55" i="31"/>
  <c r="BD55" i="31"/>
  <c r="BT46" i="31"/>
  <c r="K55" i="31"/>
  <c r="AK70" i="31"/>
  <c r="AI37" i="31"/>
  <c r="AI72" i="31"/>
  <c r="AI55" i="31"/>
  <c r="BA76" i="31"/>
  <c r="BX40" i="31"/>
  <c r="BT32" i="31"/>
  <c r="K41" i="31"/>
  <c r="BT71" i="31"/>
  <c r="AN68" i="31"/>
  <c r="AH37" i="31"/>
  <c r="AP78" i="31"/>
  <c r="AP39" i="31"/>
  <c r="AI76" i="31"/>
  <c r="BX35" i="31"/>
  <c r="AS37" i="31"/>
  <c r="AH20" i="31"/>
  <c r="AR50" i="31"/>
  <c r="AN55" i="31"/>
  <c r="AP70" i="31"/>
  <c r="BT40" i="31"/>
  <c r="AZ59" i="31"/>
  <c r="AP54" i="31"/>
  <c r="AR62" i="31"/>
  <c r="AK59" i="31"/>
  <c r="AH25" i="31"/>
  <c r="AM59" i="31"/>
  <c r="O44" i="31"/>
  <c r="BA37" i="31"/>
  <c r="AM50" i="31"/>
  <c r="CI54" i="31"/>
  <c r="BE61" i="31"/>
  <c r="AK50" i="31"/>
  <c r="AI62" i="31"/>
  <c r="AK65" i="31"/>
  <c r="AY62" i="31"/>
  <c r="BX32" i="31"/>
  <c r="AT39" i="31"/>
  <c r="AK71" i="31"/>
  <c r="AJ65" i="31"/>
  <c r="AY74" i="31"/>
  <c r="AS70" i="31"/>
  <c r="BA62" i="31"/>
  <c r="AM74" i="31"/>
  <c r="AZ74" i="31"/>
  <c r="AT58" i="31"/>
  <c r="BD34" i="31"/>
  <c r="K82" i="31"/>
  <c r="Z82" i="31"/>
  <c r="N82" i="31"/>
  <c r="AR80" i="31"/>
  <c r="BT47" i="31"/>
  <c r="CI59" i="31"/>
  <c r="BR67" i="31"/>
  <c r="BE80" i="31"/>
  <c r="AS25" i="31"/>
  <c r="BE66" i="31"/>
  <c r="AI59" i="31"/>
  <c r="AH50" i="31"/>
  <c r="AL48" i="31"/>
  <c r="BT62" i="31"/>
  <c r="AQ37" i="31"/>
  <c r="AL37" i="31"/>
  <c r="AS50" i="31"/>
  <c r="Z68" i="31"/>
  <c r="BD44" i="31"/>
  <c r="AS76" i="31"/>
  <c r="N64" i="31"/>
  <c r="AZ71" i="31"/>
  <c r="AP75" i="31"/>
  <c r="Z71" i="31"/>
  <c r="AK74" i="31"/>
  <c r="BT73" i="31"/>
  <c r="AH28" i="31"/>
  <c r="AP80" i="31"/>
  <c r="AY76" i="31"/>
  <c r="AI74" i="31"/>
  <c r="CI62" i="31"/>
  <c r="AQ48" i="31"/>
  <c r="Z72" i="31"/>
  <c r="BT51" i="31"/>
  <c r="AP58" i="31"/>
  <c r="K60" i="31"/>
  <c r="AS62" i="31"/>
  <c r="BX62" i="31"/>
  <c r="BX50" i="31"/>
  <c r="AS72" i="31"/>
  <c r="K68" i="31"/>
  <c r="BC77" i="31"/>
  <c r="BT59" i="31"/>
  <c r="O59" i="31"/>
  <c r="AQ28" i="31"/>
  <c r="O68" i="31"/>
  <c r="BX59" i="31"/>
  <c r="K71" i="31"/>
  <c r="AM48" i="31"/>
  <c r="AZ43" i="31"/>
  <c r="AM72" i="31"/>
  <c r="CI51" i="31"/>
  <c r="Z60" i="31"/>
  <c r="BE58" i="31"/>
  <c r="N60" i="31"/>
  <c r="BW51" i="31"/>
  <c r="AI28" i="31"/>
  <c r="AY50" i="31"/>
  <c r="AI70" i="31"/>
  <c r="AS48" i="31"/>
  <c r="K72" i="31"/>
  <c r="BT63" i="31"/>
  <c r="AZ72" i="31"/>
  <c r="AH16" i="31"/>
  <c r="BD62" i="31"/>
  <c r="AP66" i="31"/>
  <c r="O54" i="31"/>
  <c r="AL72" i="31"/>
  <c r="AH62" i="31"/>
  <c r="AL74" i="31"/>
  <c r="AK72" i="31"/>
  <c r="BD72" i="31"/>
  <c r="AI34" i="31"/>
  <c r="AN66" i="31"/>
  <c r="AS74" i="31"/>
  <c r="O56" i="31"/>
  <c r="Z78" i="31"/>
  <c r="AH70" i="31"/>
  <c r="AH71" i="31"/>
  <c r="BE76" i="31"/>
  <c r="AR70" i="31"/>
  <c r="AL71" i="31"/>
  <c r="CI69" i="31"/>
  <c r="AZ62" i="31"/>
  <c r="BR59" i="31"/>
  <c r="BW47" i="31"/>
  <c r="N56" i="31"/>
  <c r="BF80" i="31"/>
  <c r="AM76" i="31"/>
  <c r="CJ73" i="31"/>
  <c r="I68" i="31"/>
  <c r="BD70" i="31"/>
  <c r="BA43" i="31"/>
  <c r="AV79" i="31"/>
  <c r="AR69" i="31"/>
  <c r="AL65" i="31"/>
  <c r="BF83" i="31"/>
  <c r="BE70" i="31"/>
  <c r="Z83" i="31"/>
  <c r="BE81" i="31"/>
  <c r="CI74" i="31"/>
  <c r="AI81" i="31"/>
  <c r="K83" i="31"/>
  <c r="BT74" i="31"/>
  <c r="BD81" i="31"/>
  <c r="BC34" i="31"/>
  <c r="AL81" i="31"/>
  <c r="AN35" i="31"/>
  <c r="AJ81" i="31"/>
  <c r="AZ48" i="31"/>
  <c r="BC45" i="31"/>
  <c r="AY81" i="31"/>
  <c r="AH81" i="31"/>
  <c r="BA81" i="31"/>
  <c r="AP55" i="31"/>
  <c r="BX45" i="31"/>
  <c r="BW74" i="31"/>
  <c r="N83" i="31"/>
  <c r="AZ81" i="31"/>
  <c r="AM81" i="31"/>
  <c r="AK81" i="31"/>
  <c r="AQ81" i="31"/>
  <c r="AS81" i="31"/>
  <c r="AY34" i="31"/>
  <c r="AH76" i="31"/>
  <c r="BC38" i="31"/>
  <c r="BA48" i="31"/>
  <c r="AT55" i="31"/>
  <c r="O72" i="31"/>
  <c r="BX63" i="31"/>
  <c r="BE57" i="31"/>
  <c r="Z59" i="31"/>
  <c r="CI50" i="31"/>
  <c r="AR55" i="31"/>
  <c r="K59" i="31"/>
  <c r="BT50" i="31"/>
  <c r="AA85" i="31"/>
  <c r="AY44" i="31"/>
  <c r="BA44" i="31"/>
  <c r="BT64" i="31"/>
  <c r="K73" i="31"/>
  <c r="BT37" i="31"/>
  <c r="K46" i="31"/>
  <c r="AZ44" i="31"/>
  <c r="BE44" i="31"/>
  <c r="Z46" i="31"/>
  <c r="CI37" i="31"/>
  <c r="Z76" i="31"/>
  <c r="CI67" i="31"/>
  <c r="BE74" i="31"/>
  <c r="AQ34" i="31"/>
  <c r="CJ76" i="31"/>
  <c r="BD65" i="31"/>
  <c r="AH44" i="31"/>
  <c r="BW67" i="31"/>
  <c r="N76" i="31"/>
  <c r="N73" i="31"/>
  <c r="BW64" i="31"/>
  <c r="N46" i="31"/>
  <c r="BW37" i="31"/>
  <c r="BX64" i="31"/>
  <c r="O73" i="31"/>
  <c r="BT67" i="31"/>
  <c r="K76" i="31"/>
  <c r="CI64" i="31"/>
  <c r="BE71" i="31"/>
  <c r="Z73" i="31"/>
  <c r="O46" i="31"/>
  <c r="BX37" i="31"/>
  <c r="AQ44" i="31"/>
  <c r="AS44" i="31"/>
  <c r="O76" i="31"/>
  <c r="BX67" i="31"/>
  <c r="AI22" i="31"/>
  <c r="AH74" i="31"/>
  <c r="AL44" i="31"/>
  <c r="AS22" i="31"/>
  <c r="AQ22" i="31"/>
  <c r="AK44" i="31"/>
  <c r="AH22" i="31"/>
  <c r="AM35" i="31"/>
  <c r="AI48" i="31"/>
  <c r="BT28" i="31"/>
  <c r="K37" i="31"/>
  <c r="N50" i="31"/>
  <c r="BW41" i="31"/>
  <c r="AS35" i="31"/>
  <c r="AQ35" i="31"/>
  <c r="AK48" i="31"/>
  <c r="N37" i="31"/>
  <c r="BW28" i="31"/>
  <c r="Z50" i="31"/>
  <c r="CI41" i="31"/>
  <c r="BE48" i="31"/>
  <c r="AK35" i="31"/>
  <c r="BX28" i="31"/>
  <c r="O37" i="31"/>
  <c r="O50" i="31"/>
  <c r="BX41" i="31"/>
  <c r="AL35" i="31"/>
  <c r="AJ35" i="31"/>
  <c r="Z37" i="31"/>
  <c r="BE35" i="31"/>
  <c r="CI28" i="31"/>
  <c r="AJ60" i="31"/>
  <c r="AN44" i="31"/>
  <c r="BT41" i="31"/>
  <c r="K50" i="31"/>
  <c r="AN39" i="31"/>
  <c r="BR58" i="31"/>
  <c r="I67" i="31"/>
  <c r="BD35" i="31"/>
  <c r="AY35" i="31"/>
  <c r="AJ48" i="31"/>
  <c r="AH35" i="31"/>
  <c r="AY48" i="31"/>
  <c r="AL43" i="31"/>
  <c r="BA35" i="31"/>
  <c r="AS43" i="31"/>
  <c r="AQ43" i="31"/>
  <c r="AP43" i="31"/>
  <c r="AI35" i="31"/>
  <c r="BD48" i="31"/>
  <c r="AH43" i="31"/>
  <c r="AZ35" i="31"/>
  <c r="N54" i="31"/>
  <c r="AQ18" i="31"/>
  <c r="AS18" i="31"/>
  <c r="AH18" i="31"/>
  <c r="AP69" i="31"/>
  <c r="BR77" i="31"/>
  <c r="I86" i="31"/>
  <c r="AN84" i="31"/>
  <c r="BC42" i="31"/>
  <c r="AI18" i="31"/>
  <c r="AK46" i="31"/>
  <c r="AL51" i="31"/>
  <c r="AH51" i="31"/>
  <c r="BX44" i="31"/>
  <c r="O53" i="31"/>
  <c r="AZ46" i="31"/>
  <c r="AL46" i="31"/>
  <c r="AH59" i="31"/>
  <c r="AK38" i="31"/>
  <c r="AM38" i="31"/>
  <c r="K54" i="31"/>
  <c r="AN58" i="31"/>
  <c r="AM51" i="31"/>
  <c r="AI51" i="31"/>
  <c r="Z53" i="31"/>
  <c r="BE51" i="31"/>
  <c r="CI44" i="31"/>
  <c r="AS46" i="31"/>
  <c r="AQ46" i="31"/>
  <c r="AI19" i="31"/>
  <c r="AQ38" i="31"/>
  <c r="AS38" i="31"/>
  <c r="AJ38" i="31"/>
  <c r="AQ16" i="31"/>
  <c r="AS16" i="31"/>
  <c r="AY51" i="31"/>
  <c r="AH46" i="31"/>
  <c r="BA46" i="31"/>
  <c r="O61" i="31"/>
  <c r="BX52" i="31"/>
  <c r="N48" i="31"/>
  <c r="BW39" i="31"/>
  <c r="BC48" i="31"/>
  <c r="AI38" i="31"/>
  <c r="AH38" i="31"/>
  <c r="AK51" i="31"/>
  <c r="BD46" i="31"/>
  <c r="AJ46" i="31"/>
  <c r="BE59" i="31"/>
  <c r="CI52" i="31"/>
  <c r="Z61" i="31"/>
  <c r="BT39" i="31"/>
  <c r="K48" i="31"/>
  <c r="AQ19" i="31"/>
  <c r="AS19" i="31"/>
  <c r="AM46" i="31"/>
  <c r="BT52" i="31"/>
  <c r="K61" i="31"/>
  <c r="O48" i="31"/>
  <c r="BX39" i="31"/>
  <c r="AH19" i="31"/>
  <c r="AY38" i="31"/>
  <c r="AN38" i="31"/>
  <c r="N53" i="31"/>
  <c r="BW44" i="31"/>
  <c r="BD51" i="31"/>
  <c r="AN50" i="31"/>
  <c r="AI46" i="31"/>
  <c r="BW52" i="31"/>
  <c r="N61" i="31"/>
  <c r="BE46" i="31"/>
  <c r="Z48" i="31"/>
  <c r="CI39" i="31"/>
  <c r="AZ38" i="31"/>
  <c r="AL38" i="31"/>
  <c r="BA51" i="31"/>
  <c r="AQ51" i="31"/>
  <c r="AS51" i="31"/>
  <c r="AJ51" i="31"/>
  <c r="AZ51" i="31"/>
  <c r="K53" i="31"/>
  <c r="BT44" i="31"/>
  <c r="AY46" i="31"/>
  <c r="BC53" i="31"/>
  <c r="AQ59" i="31"/>
  <c r="AS59" i="31"/>
  <c r="BA38" i="31"/>
  <c r="BD38" i="31"/>
  <c r="AJ32" i="31"/>
  <c r="AM67" i="31"/>
  <c r="BT66" i="31"/>
  <c r="K75" i="31"/>
  <c r="AM52" i="31"/>
  <c r="AN32" i="31"/>
  <c r="AM45" i="31"/>
  <c r="Z69" i="31"/>
  <c r="BE67" i="31"/>
  <c r="CI60" i="31"/>
  <c r="AP52" i="31"/>
  <c r="BW45" i="31"/>
  <c r="AY52" i="31"/>
  <c r="AS52" i="31"/>
  <c r="AQ52" i="31"/>
  <c r="AL45" i="31"/>
  <c r="AJ45" i="31"/>
  <c r="AM75" i="31"/>
  <c r="AY60" i="31"/>
  <c r="AZ67" i="31"/>
  <c r="AJ73" i="31"/>
  <c r="BX58" i="31"/>
  <c r="O67" i="31"/>
  <c r="N62" i="31"/>
  <c r="BW53" i="31"/>
  <c r="BD40" i="31"/>
  <c r="O69" i="31"/>
  <c r="BX60" i="31"/>
  <c r="AI27" i="31"/>
  <c r="AR75" i="31"/>
  <c r="BE60" i="31"/>
  <c r="CI53" i="31"/>
  <c r="Z62" i="31"/>
  <c r="AJ40" i="31"/>
  <c r="AK52" i="31"/>
  <c r="AJ52" i="31"/>
  <c r="BA32" i="31"/>
  <c r="AQ32" i="31"/>
  <c r="AS32" i="31"/>
  <c r="BR62" i="31"/>
  <c r="I71" i="31"/>
  <c r="AY45" i="31"/>
  <c r="AQ45" i="31"/>
  <c r="AS45" i="31"/>
  <c r="BC74" i="31"/>
  <c r="BC64" i="31"/>
  <c r="BA75" i="31"/>
  <c r="AS75" i="31"/>
  <c r="AQ75" i="31"/>
  <c r="AL67" i="31"/>
  <c r="AY67" i="31"/>
  <c r="AY73" i="31"/>
  <c r="AK73" i="31"/>
  <c r="AH27" i="31"/>
  <c r="BF85" i="31"/>
  <c r="CJ78" i="31"/>
  <c r="AA87" i="31"/>
  <c r="BT58" i="31"/>
  <c r="K67" i="31"/>
  <c r="K62" i="31"/>
  <c r="BT53" i="31"/>
  <c r="BA40" i="31"/>
  <c r="AI40" i="31"/>
  <c r="BD32" i="31"/>
  <c r="BA45" i="31"/>
  <c r="AS60" i="31"/>
  <c r="AQ60" i="31"/>
  <c r="AI73" i="31"/>
  <c r="BW60" i="31"/>
  <c r="N69" i="31"/>
  <c r="AI45" i="31"/>
  <c r="BE45" i="31"/>
  <c r="Z47" i="31"/>
  <c r="CI38" i="31"/>
  <c r="AI75" i="31"/>
  <c r="AK60" i="31"/>
  <c r="BA67" i="31"/>
  <c r="AH73" i="31"/>
  <c r="AN52" i="31"/>
  <c r="BA52" i="31"/>
  <c r="AM32" i="31"/>
  <c r="BC43" i="31"/>
  <c r="AH45" i="31"/>
  <c r="AZ45" i="31"/>
  <c r="AW64" i="31"/>
  <c r="AV64" i="31"/>
  <c r="AH75" i="31"/>
  <c r="K42" i="31"/>
  <c r="BT33" i="31"/>
  <c r="AZ65" i="31"/>
  <c r="AJ67" i="31"/>
  <c r="BA73" i="31"/>
  <c r="AZ73" i="31"/>
  <c r="AS27" i="31"/>
  <c r="AQ27" i="31"/>
  <c r="BE65" i="31"/>
  <c r="Z67" i="31"/>
  <c r="CI58" i="31"/>
  <c r="AH40" i="31"/>
  <c r="AL40" i="31"/>
  <c r="AZ52" i="31"/>
  <c r="AK32" i="31"/>
  <c r="AI32" i="31"/>
  <c r="AZ75" i="31"/>
  <c r="AJ75" i="31"/>
  <c r="AY75" i="31"/>
  <c r="Z42" i="31"/>
  <c r="CI33" i="31"/>
  <c r="BE40" i="31"/>
  <c r="AY65" i="31"/>
  <c r="AI67" i="31"/>
  <c r="AK67" i="31"/>
  <c r="AQ73" i="31"/>
  <c r="AS73" i="31"/>
  <c r="BD73" i="31"/>
  <c r="N67" i="31"/>
  <c r="BW58" i="31"/>
  <c r="AK40" i="31"/>
  <c r="Z75" i="31"/>
  <c r="CI66" i="31"/>
  <c r="BE73" i="31"/>
  <c r="AL75" i="31"/>
  <c r="O62" i="31"/>
  <c r="BX53" i="31"/>
  <c r="AZ32" i="31"/>
  <c r="AI52" i="31"/>
  <c r="AK34" i="31"/>
  <c r="AH32" i="31"/>
  <c r="AY32" i="31"/>
  <c r="AN45" i="31"/>
  <c r="AK45" i="31"/>
  <c r="N47" i="31"/>
  <c r="BW38" i="31"/>
  <c r="AT75" i="31"/>
  <c r="AK75" i="31"/>
  <c r="BW33" i="31"/>
  <c r="N42" i="31"/>
  <c r="AQ65" i="31"/>
  <c r="AS65" i="31"/>
  <c r="AZ60" i="31"/>
  <c r="AS67" i="31"/>
  <c r="AQ67" i="31"/>
  <c r="BD67" i="31"/>
  <c r="AY40" i="31"/>
  <c r="AM40" i="31"/>
  <c r="O75" i="31"/>
  <c r="BX66" i="31"/>
  <c r="AN53" i="31"/>
  <c r="AL52" i="31"/>
  <c r="O47" i="31"/>
  <c r="BX38" i="31"/>
  <c r="AH67" i="31"/>
  <c r="AZ40" i="31"/>
  <c r="BD52" i="31"/>
  <c r="AH52" i="31"/>
  <c r="AZ34" i="31"/>
  <c r="AL32" i="31"/>
  <c r="BD45" i="31"/>
  <c r="BT38" i="31"/>
  <c r="K47" i="31"/>
  <c r="BD75" i="31"/>
  <c r="BX33" i="31"/>
  <c r="O42" i="31"/>
  <c r="BC59" i="31"/>
  <c r="AH65" i="31"/>
  <c r="AL73" i="31"/>
  <c r="AQ40" i="31"/>
  <c r="AS40" i="31"/>
  <c r="K69" i="31"/>
  <c r="BT60" i="31"/>
  <c r="BW66" i="31"/>
  <c r="N75" i="31"/>
  <c r="AN31" i="31"/>
  <c r="N51" i="31"/>
  <c r="BW42" i="31"/>
  <c r="N38" i="31"/>
  <c r="BW29" i="31"/>
  <c r="BD56" i="31"/>
  <c r="AZ56" i="31"/>
  <c r="AQ24" i="31"/>
  <c r="AS24" i="31"/>
  <c r="AI63" i="31"/>
  <c r="AI36" i="31"/>
  <c r="AS36" i="31"/>
  <c r="AQ36" i="31"/>
  <c r="Z58" i="31"/>
  <c r="CI49" i="31"/>
  <c r="BE56" i="31"/>
  <c r="BD31" i="31"/>
  <c r="BC67" i="31"/>
  <c r="AY49" i="31"/>
  <c r="BE49" i="31"/>
  <c r="CI42" i="31"/>
  <c r="Z51" i="31"/>
  <c r="BE36" i="31"/>
  <c r="Z38" i="31"/>
  <c r="CI29" i="31"/>
  <c r="AM56" i="31"/>
  <c r="AI24" i="31"/>
  <c r="AY63" i="31"/>
  <c r="AM63" i="31"/>
  <c r="AZ36" i="31"/>
  <c r="O58" i="31"/>
  <c r="BX49" i="31"/>
  <c r="AL31" i="31"/>
  <c r="AW67" i="31"/>
  <c r="AV67" i="31"/>
  <c r="AZ49" i="31"/>
  <c r="AM49" i="31"/>
  <c r="AI56" i="31"/>
  <c r="AJ36" i="31"/>
  <c r="N58" i="31"/>
  <c r="BW49" i="31"/>
  <c r="AM31" i="31"/>
  <c r="AH31" i="31"/>
  <c r="AH49" i="31"/>
  <c r="AQ49" i="31"/>
  <c r="AS49" i="31"/>
  <c r="BT42" i="31"/>
  <c r="K51" i="31"/>
  <c r="AJ56" i="31"/>
  <c r="AL56" i="31"/>
  <c r="AJ63" i="31"/>
  <c r="AM36" i="31"/>
  <c r="BT49" i="31"/>
  <c r="K58" i="31"/>
  <c r="AH29" i="31"/>
  <c r="AY31" i="31"/>
  <c r="BX42" i="31"/>
  <c r="O51" i="31"/>
  <c r="BT29" i="31"/>
  <c r="K38" i="31"/>
  <c r="AY56" i="31"/>
  <c r="BA63" i="31"/>
  <c r="AQ63" i="31"/>
  <c r="AS63" i="31"/>
  <c r="BD36" i="31"/>
  <c r="AK31" i="31"/>
  <c r="BA31" i="31"/>
  <c r="N86" i="31"/>
  <c r="BW77" i="31"/>
  <c r="AR84" i="31"/>
  <c r="AL49" i="31"/>
  <c r="BD49" i="31"/>
  <c r="O65" i="31"/>
  <c r="BX56" i="31"/>
  <c r="AS56" i="31"/>
  <c r="AQ56" i="31"/>
  <c r="BA56" i="31"/>
  <c r="AH24" i="31"/>
  <c r="AK63" i="31"/>
  <c r="BA36" i="31"/>
  <c r="AL36" i="31"/>
  <c r="AS29" i="31"/>
  <c r="AQ29" i="31"/>
  <c r="AI29" i="31"/>
  <c r="AI31" i="31"/>
  <c r="AJ31" i="31"/>
  <c r="K86" i="31"/>
  <c r="AP84" i="31"/>
  <c r="BT77" i="31"/>
  <c r="AK49" i="31"/>
  <c r="BT56" i="31"/>
  <c r="K65" i="31"/>
  <c r="AZ63" i="31"/>
  <c r="AK36" i="31"/>
  <c r="BC46" i="31"/>
  <c r="AZ31" i="31"/>
  <c r="AS31" i="31"/>
  <c r="AQ31" i="31"/>
  <c r="CI77" i="31"/>
  <c r="Z86" i="31"/>
  <c r="BE84" i="31"/>
  <c r="AI49" i="31"/>
  <c r="CI56" i="31"/>
  <c r="Z65" i="31"/>
  <c r="BE63" i="31"/>
  <c r="AH56" i="31"/>
  <c r="BD63" i="31"/>
  <c r="AH63" i="31"/>
  <c r="AY36" i="31"/>
  <c r="AJ49" i="31"/>
  <c r="BA49" i="31"/>
  <c r="BW56" i="31"/>
  <c r="N65" i="31"/>
  <c r="BX29" i="31"/>
  <c r="O38" i="31"/>
  <c r="AK56" i="31"/>
  <c r="AL63" i="31"/>
  <c r="AN36" i="31"/>
  <c r="AH36" i="31"/>
  <c r="CI61" i="31"/>
  <c r="BE68" i="31"/>
  <c r="Z70" i="31"/>
  <c r="AY68" i="31"/>
  <c r="AZ68" i="31"/>
  <c r="AN43" i="31"/>
  <c r="AV65" i="31"/>
  <c r="AW65" i="31"/>
  <c r="AN56" i="31"/>
  <c r="BT61" i="31"/>
  <c r="K70" i="31"/>
  <c r="AQ68" i="31"/>
  <c r="AS68" i="31"/>
  <c r="AS82" i="31"/>
  <c r="AQ82" i="31"/>
  <c r="BC78" i="31"/>
  <c r="AH83" i="31"/>
  <c r="AI83" i="31"/>
  <c r="BC41" i="31"/>
  <c r="BR60" i="31"/>
  <c r="I69" i="31"/>
  <c r="BW61" i="31"/>
  <c r="N70" i="31"/>
  <c r="AI68" i="31"/>
  <c r="O70" i="31"/>
  <c r="BX61" i="31"/>
  <c r="BA68" i="31"/>
  <c r="AJ68" i="31"/>
  <c r="BC70" i="31"/>
  <c r="AV78" i="31"/>
  <c r="AW78" i="31"/>
  <c r="Z84" i="31"/>
  <c r="BE82" i="31"/>
  <c r="CI75" i="31"/>
  <c r="AH68" i="31"/>
  <c r="AI82" i="31"/>
  <c r="AW70" i="31"/>
  <c r="AV70" i="31"/>
  <c r="AS83" i="31"/>
  <c r="AQ83" i="31"/>
  <c r="N84" i="31"/>
  <c r="AR82" i="31"/>
  <c r="BW75" i="31"/>
  <c r="AL68" i="31"/>
  <c r="AN51" i="31"/>
  <c r="BC65" i="31"/>
  <c r="BC63" i="31"/>
  <c r="AP82" i="31"/>
  <c r="BT75" i="31"/>
  <c r="K84" i="31"/>
  <c r="AM68" i="31"/>
  <c r="I61" i="31"/>
  <c r="BR52" i="31"/>
  <c r="AH82" i="31"/>
  <c r="BR57" i="31"/>
  <c r="I66" i="31"/>
  <c r="AK68" i="31"/>
  <c r="BD68" i="31"/>
  <c r="AP79" i="31"/>
  <c r="AA75" i="31"/>
  <c r="CJ66" i="31"/>
  <c r="BF73" i="31"/>
  <c r="Z79" i="31"/>
  <c r="BE77" i="31"/>
  <c r="CI70" i="31"/>
  <c r="BW69" i="31"/>
  <c r="N78" i="31"/>
  <c r="N79" i="31"/>
  <c r="BW70" i="31"/>
  <c r="BT54" i="31"/>
  <c r="K63" i="31"/>
  <c r="BX70" i="31"/>
  <c r="O79" i="31"/>
  <c r="BW35" i="31"/>
  <c r="N44" i="31"/>
  <c r="AI12" i="31"/>
  <c r="AM73" i="31"/>
  <c r="N43" i="31"/>
  <c r="BW34" i="31"/>
  <c r="O40" i="31"/>
  <c r="BX31" i="31"/>
  <c r="Z64" i="31"/>
  <c r="CI55" i="31"/>
  <c r="BE62" i="31"/>
  <c r="K44" i="31"/>
  <c r="BT35" i="31"/>
  <c r="O78" i="31"/>
  <c r="BX69" i="31"/>
  <c r="N40" i="31"/>
  <c r="BW31" i="31"/>
  <c r="K64" i="31"/>
  <c r="BT55" i="31"/>
  <c r="K43" i="31"/>
  <c r="BT34" i="31"/>
  <c r="BW32" i="31"/>
  <c r="N41" i="31"/>
  <c r="K79" i="31"/>
  <c r="BT70" i="31"/>
  <c r="BE41" i="31"/>
  <c r="Z43" i="31"/>
  <c r="CI34" i="31"/>
  <c r="Z40" i="31"/>
  <c r="CI31" i="31"/>
  <c r="BE38" i="31"/>
  <c r="BE52" i="31"/>
  <c r="CI45" i="31"/>
  <c r="Z54" i="31"/>
  <c r="BT69" i="31"/>
  <c r="K78" i="31"/>
  <c r="CI35" i="31"/>
  <c r="Z44" i="31"/>
  <c r="BE42" i="31"/>
  <c r="O63" i="31"/>
  <c r="BX54" i="31"/>
  <c r="BE39" i="31"/>
  <c r="Z41" i="31"/>
  <c r="CI32" i="31"/>
  <c r="BX46" i="31"/>
  <c r="O55" i="31"/>
  <c r="BX34" i="31"/>
  <c r="O43" i="31"/>
  <c r="BE53" i="31"/>
  <c r="Z55" i="31"/>
  <c r="CI46" i="31"/>
  <c r="BT31" i="31"/>
  <c r="K40" i="31"/>
  <c r="N55" i="31"/>
  <c r="BW46" i="31"/>
  <c r="AT43" i="31"/>
  <c r="AT72" i="31"/>
  <c r="AT37" i="31"/>
  <c r="AP50" i="31"/>
  <c r="AR72" i="31"/>
  <c r="AT64" i="31"/>
  <c r="AT62" i="31"/>
  <c r="AR61" i="31"/>
  <c r="AN62" i="31"/>
  <c r="AP53" i="31"/>
  <c r="CL79" i="31"/>
  <c r="CJ79" i="31"/>
  <c r="BZ79" i="31"/>
  <c r="CH79" i="31"/>
  <c r="BO79" i="31"/>
  <c r="CA79" i="31"/>
  <c r="CE79" i="31"/>
  <c r="BW79" i="31"/>
  <c r="CI79" i="31"/>
  <c r="CG79" i="31"/>
  <c r="BM79" i="31"/>
  <c r="BN79" i="31"/>
  <c r="BP79" i="31"/>
  <c r="BL79" i="31"/>
  <c r="BV79" i="31"/>
  <c r="CD79" i="31"/>
  <c r="BQ79" i="31"/>
  <c r="BT79" i="31"/>
  <c r="BR79" i="31"/>
  <c r="BX79" i="31"/>
  <c r="CC79" i="31"/>
  <c r="AT47" i="31"/>
  <c r="AR79" i="31"/>
  <c r="AP47" i="31"/>
  <c r="AN74" i="31"/>
  <c r="AT42" i="31"/>
  <c r="AT69" i="31"/>
  <c r="AT66" i="31"/>
  <c r="AR58" i="31"/>
  <c r="I79" i="31"/>
  <c r="AN77" i="31"/>
  <c r="BR70" i="31"/>
  <c r="AT54" i="31"/>
  <c r="AR54" i="31"/>
  <c r="AT52" i="31"/>
  <c r="AR52" i="31"/>
  <c r="AR81" i="31"/>
  <c r="O83" i="31"/>
  <c r="BX74" i="31"/>
  <c r="AP81" i="31"/>
  <c r="AT70" i="31"/>
  <c r="AP57" i="31"/>
  <c r="AP44" i="31"/>
  <c r="AT74" i="31"/>
  <c r="AT44" i="31"/>
  <c r="AP74" i="31"/>
  <c r="AR71" i="31"/>
  <c r="AR74" i="31"/>
  <c r="AP71" i="31"/>
  <c r="AT71" i="31"/>
  <c r="AR44" i="31"/>
  <c r="AP48" i="31"/>
  <c r="AT35" i="31"/>
  <c r="AR48" i="31"/>
  <c r="AN65" i="31"/>
  <c r="AT48" i="31"/>
  <c r="AR35" i="31"/>
  <c r="AP35" i="31"/>
  <c r="I72" i="31"/>
  <c r="BR63" i="31"/>
  <c r="I74" i="31"/>
  <c r="BR65" i="31"/>
  <c r="I62" i="31"/>
  <c r="BR53" i="31"/>
  <c r="AP59" i="31"/>
  <c r="I81" i="31"/>
  <c r="BR72" i="31"/>
  <c r="I83" i="31"/>
  <c r="BR74" i="31"/>
  <c r="AT46" i="31"/>
  <c r="AP51" i="31"/>
  <c r="AR51" i="31"/>
  <c r="AT59" i="31"/>
  <c r="AR59" i="31"/>
  <c r="AP46" i="31"/>
  <c r="AR46" i="31"/>
  <c r="AT51" i="31"/>
  <c r="AT60" i="31"/>
  <c r="AR67" i="31"/>
  <c r="AP60" i="31"/>
  <c r="AR73" i="31"/>
  <c r="AR40" i="31"/>
  <c r="AR65" i="31"/>
  <c r="AT40" i="31"/>
  <c r="I65" i="31"/>
  <c r="BR56" i="31"/>
  <c r="AT65" i="31"/>
  <c r="AP67" i="31"/>
  <c r="AT45" i="31"/>
  <c r="AP40" i="31"/>
  <c r="AP65" i="31"/>
  <c r="AT67" i="31"/>
  <c r="AR60" i="31"/>
  <c r="AR45" i="31"/>
  <c r="AP45" i="31"/>
  <c r="AT73" i="31"/>
  <c r="BR54" i="31"/>
  <c r="I63" i="31"/>
  <c r="AN69" i="31"/>
  <c r="AP73" i="31"/>
  <c r="AP63" i="31"/>
  <c r="AT84" i="31"/>
  <c r="BX77" i="31"/>
  <c r="O86" i="31"/>
  <c r="AR56" i="31"/>
  <c r="AT49" i="31"/>
  <c r="AP36" i="31"/>
  <c r="AR63" i="31"/>
  <c r="AP56" i="31"/>
  <c r="AT56" i="31"/>
  <c r="AR49" i="31"/>
  <c r="AR36" i="31"/>
  <c r="AP49" i="31"/>
  <c r="AT36" i="31"/>
  <c r="AT63" i="31"/>
  <c r="AT68" i="31"/>
  <c r="BT76" i="31"/>
  <c r="K85" i="31"/>
  <c r="AP83" i="31"/>
  <c r="AN59" i="31"/>
  <c r="CI76" i="31"/>
  <c r="BE83" i="31"/>
  <c r="Z85" i="31"/>
  <c r="AN64" i="31"/>
  <c r="AR68" i="31"/>
  <c r="BW76" i="31"/>
  <c r="N85" i="31"/>
  <c r="AR83" i="31"/>
  <c r="I85" i="31"/>
  <c r="BR76" i="31"/>
  <c r="AN83" i="31"/>
  <c r="AP68" i="31"/>
  <c r="BX75" i="31"/>
  <c r="AT82" i="31"/>
  <c r="O84" i="31"/>
  <c r="BR78" i="31"/>
  <c r="I87" i="31"/>
  <c r="AN85" i="31"/>
  <c r="AN67" i="31"/>
  <c r="BR64" i="31"/>
  <c r="I73" i="31"/>
  <c r="AP38" i="31"/>
  <c r="AP62" i="31"/>
  <c r="AR42" i="31"/>
  <c r="AP76" i="31"/>
  <c r="AR76" i="31"/>
  <c r="AR53" i="31"/>
  <c r="AR39" i="31"/>
  <c r="AR38" i="31"/>
  <c r="AT38" i="31"/>
  <c r="AT77" i="31"/>
  <c r="AR77" i="31"/>
  <c r="AT53" i="31"/>
  <c r="AT61" i="31"/>
  <c r="AP42" i="31"/>
  <c r="AR41" i="31"/>
  <c r="AP77" i="31"/>
  <c r="AP41" i="31"/>
  <c r="AP61" i="31"/>
  <c r="AT41" i="31"/>
  <c r="AT76" i="31"/>
  <c r="BR69" i="31"/>
  <c r="I78" i="31"/>
  <c r="AT81" i="31"/>
  <c r="I80" i="31"/>
  <c r="BR71" i="31"/>
  <c r="AN60" i="31"/>
  <c r="AN72" i="31"/>
  <c r="AN70" i="31"/>
  <c r="AN76" i="31"/>
  <c r="AN79" i="31"/>
  <c r="AN81" i="31"/>
  <c r="BR66" i="31"/>
  <c r="I75" i="31"/>
  <c r="AN63" i="31"/>
  <c r="AN61" i="31"/>
  <c r="I77" i="31"/>
  <c r="BR68" i="31"/>
  <c r="AN71" i="31"/>
  <c r="AT83" i="31"/>
  <c r="BX76" i="31"/>
  <c r="O85" i="31"/>
  <c r="AN78" i="31"/>
  <c r="AN73" i="31"/>
  <c r="AN75" i="31"/>
</calcChain>
</file>

<file path=xl/sharedStrings.xml><?xml version="1.0" encoding="utf-8"?>
<sst xmlns="http://schemas.openxmlformats.org/spreadsheetml/2006/main" count="1559" uniqueCount="358">
  <si>
    <t>£ billion</t>
  </si>
  <si>
    <t>Receipts and expenditure</t>
  </si>
  <si>
    <t>Deficit</t>
  </si>
  <si>
    <t>Fiscal targets</t>
  </si>
  <si>
    <t>Financing</t>
  </si>
  <si>
    <t>Other Debt and Deficit measures</t>
  </si>
  <si>
    <t>Economic indicators</t>
  </si>
  <si>
    <t>Public sector current receipts</t>
  </si>
  <si>
    <t>Total managed expenditure</t>
  </si>
  <si>
    <t>Public sector current expenditure</t>
  </si>
  <si>
    <t>Public sector net investment</t>
  </si>
  <si>
    <t>Depreciation</t>
  </si>
  <si>
    <t>Public sector gross investment</t>
  </si>
  <si>
    <t>National account taxes</t>
  </si>
  <si>
    <t>Cyclically-adjusted current budget deficit</t>
  </si>
  <si>
    <t>Public sector net borrowing</t>
  </si>
  <si>
    <t>Current budget deficit</t>
  </si>
  <si>
    <t>Primary balance</t>
  </si>
  <si>
    <t>Cyclically-adjusted primary balance</t>
  </si>
  <si>
    <t>Cyclically-adjusted net borrowing</t>
  </si>
  <si>
    <t>Public sector net debt</t>
  </si>
  <si>
    <t>Central government net cash requirement</t>
  </si>
  <si>
    <t>Public sector net cash requirement</t>
  </si>
  <si>
    <t>Central government debt interest, net of APF</t>
  </si>
  <si>
    <t>General government net borrowing</t>
  </si>
  <si>
    <t>Cyclically-adjusted general government net borrowing</t>
  </si>
  <si>
    <t>General Government Gross Debt</t>
  </si>
  <si>
    <t>Public Sector Net Debt ex BoE</t>
  </si>
  <si>
    <t>Nominal GDP (£ billion)</t>
  </si>
  <si>
    <t>Nominal GDP, centred end-March (£ billion)</t>
  </si>
  <si>
    <t>Output gap (per cent of GDP)</t>
  </si>
  <si>
    <t>GDP Deflator (2020-21=100)</t>
  </si>
  <si>
    <r>
      <t>Per cent of GDP</t>
    </r>
    <r>
      <rPr>
        <vertAlign val="superscript"/>
        <sz val="14"/>
        <rFont val="Futura Bk BT"/>
        <family val="2"/>
      </rPr>
      <t>1</t>
    </r>
  </si>
  <si>
    <t xml:space="preserve">Real Prices (£ billion, 2020-21 prices) </t>
  </si>
  <si>
    <t>ONS code</t>
  </si>
  <si>
    <t>JW2O</t>
  </si>
  <si>
    <t>KX5Q</t>
  </si>
  <si>
    <t>JW2Q</t>
  </si>
  <si>
    <t>-JW2Z</t>
  </si>
  <si>
    <t>-JW2S</t>
  </si>
  <si>
    <t>-JW2T</t>
  </si>
  <si>
    <t>(J5II-JW2P+JW2L+JW2M)</t>
  </si>
  <si>
    <t>-J5II</t>
  </si>
  <si>
    <t>HF6W</t>
  </si>
  <si>
    <t>RUUW</t>
  </si>
  <si>
    <t>JW38</t>
  </si>
  <si>
    <t>NMFX+MU74</t>
  </si>
  <si>
    <t>-NNBK</t>
  </si>
  <si>
    <t>BKPX</t>
  </si>
  <si>
    <t>CPPH</t>
  </si>
  <si>
    <t>BKTL</t>
  </si>
  <si>
    <t>YBGB</t>
  </si>
  <si>
    <t>Derivation</t>
  </si>
  <si>
    <t>a</t>
  </si>
  <si>
    <t>b</t>
  </si>
  <si>
    <t>c</t>
  </si>
  <si>
    <t>d</t>
  </si>
  <si>
    <t>e</t>
  </si>
  <si>
    <t>(c+d+e)</t>
  </si>
  <si>
    <t>(d+e)</t>
  </si>
  <si>
    <t>(c+e-a)</t>
  </si>
  <si>
    <t>(b-a)</t>
  </si>
  <si>
    <r>
      <t>Public sector net debt</t>
    </r>
    <r>
      <rPr>
        <vertAlign val="superscript"/>
        <sz val="10"/>
        <rFont val="Futura Bk BT"/>
        <family val="2"/>
      </rPr>
      <t>2</t>
    </r>
  </si>
  <si>
    <t>Public sector net debt ex BoE</t>
  </si>
  <si>
    <t>1946-47</t>
  </si>
  <si>
    <t>1948</t>
  </si>
  <si>
    <t>1955-56</t>
  </si>
  <si>
    <t>1947-48</t>
  </si>
  <si>
    <t>1949</t>
  </si>
  <si>
    <t>1956-57</t>
  </si>
  <si>
    <t>1948-49</t>
  </si>
  <si>
    <t>1950</t>
  </si>
  <si>
    <t>1957-58</t>
  </si>
  <si>
    <t>1949-50</t>
  </si>
  <si>
    <t>1951</t>
  </si>
  <si>
    <t>1958-59</t>
  </si>
  <si>
    <t>1950-51</t>
  </si>
  <si>
    <t>1952</t>
  </si>
  <si>
    <t>1959-60</t>
  </si>
  <si>
    <t>1951-52</t>
  </si>
  <si>
    <t>1953</t>
  </si>
  <si>
    <t>1960-61</t>
  </si>
  <si>
    <t>1952-53</t>
  </si>
  <si>
    <t>1954</t>
  </si>
  <si>
    <t>1961-62</t>
  </si>
  <si>
    <t>1953-54</t>
  </si>
  <si>
    <t>1962-63</t>
  </si>
  <si>
    <t>1954-55</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</si>
  <si>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</si>
  <si>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</si>
  <si>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</si>
  <si>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</si>
  <si>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</si>
  <si>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</si>
  <si>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</si>
  <si>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</si>
  <si>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</si>
  <si>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</si>
  <si>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</si>
  <si>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</si>
  <si>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</si>
  <si>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</si>
  <si>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</si>
  <si>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</si>
  <si>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</si>
  <si>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</si>
  <si>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</si>
  <si>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</si>
  <si>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</si>
  <si>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</si>
  <si>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</si>
  <si>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</si>
  <si>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</si>
  <si>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</si>
  <si>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</si>
  <si>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</si>
  <si>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</si>
  <si>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</si>
  <si>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</si>
  <si>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</si>
  <si>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</si>
  <si>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</si>
  <si>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</si>
  <si>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</si>
  <si>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</si>
  <si>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</si>
  <si>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</si>
  <si>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</si>
  <si>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</si>
  <si>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</si>
  <si>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</si>
  <si>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</si>
  <si>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</si>
  <si>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</si>
  <si>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</si>
  <si>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</si>
  <si>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</si>
  <si>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</si>
  <si>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</si>
  <si>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</si>
  <si>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</si>
  <si>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</si>
  <si>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</si>
  <si>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</si>
  <si>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</si>
  <si>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</si>
  <si>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</si>
  <si>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</si>
  <si>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</si>
  <si>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</si>
  <si>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</si>
  <si>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</si>
  <si>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</si>
  <si>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</si>
  <si>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A full list of sources is available in the glossary.</t>
  </si>
  <si>
    <t>Cyclically adjusted aggregates are OBR estimates based on internal calculations of the size of the output gap. For more information see Working paper No. 3: Cyclically-adjusting the public finances (http://budgetresponsibility.independent.gov.uk/pubs/Working-paper-No3.pdf)</t>
  </si>
  <si>
    <t>2027-28</t>
  </si>
  <si>
    <t xml:space="preserve">Notes: </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</si>
  <si>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</si>
  <si>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</si>
  <si>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Cyclically adjusted aggregates are OBR calculations based on estimates of the size of the output gap. For more information see Working paper No. 3: Cyclically-adjusting the public finances (http://budgetresponsibility.independent.gov.uk/pubs/Working-paper-No3.pdf)</t>
  </si>
  <si>
    <t>Public sector net financial liabilities</t>
  </si>
  <si>
    <t>Public sector net worth (inverted)</t>
  </si>
  <si>
    <t>(J5II+JW2P-JW2L+JW2M)</t>
  </si>
  <si>
    <t>2028-29</t>
  </si>
  <si>
    <t>2029-30</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</si>
  <si>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</si>
  <si>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Notes:</t>
  </si>
  <si>
    <t>Cyclically adjusted aggregates are OBR calculations based on estimates of the size of the output gap. For more information see Working paper No. 3: Cyclically-adjusting the public finances (https://obr.uk/download/working-paper-no-3-cyclically-adjusting-the-public-finances/)</t>
  </si>
  <si>
    <t>AIIH</t>
  </si>
  <si>
    <t>NNBK</t>
  </si>
  <si>
    <t>JW2K</t>
  </si>
  <si>
    <t>Current Budget Deficit</t>
  </si>
  <si>
    <t>2030-31</t>
  </si>
  <si>
    <t>Treaty deficit</t>
  </si>
  <si>
    <t>GDP deflator</t>
  </si>
  <si>
    <t>GCSU</t>
  </si>
  <si>
    <t>Nominal GDP</t>
  </si>
  <si>
    <t>Output gap</t>
  </si>
  <si>
    <t>-</t>
  </si>
  <si>
    <t>Forecast</t>
  </si>
  <si>
    <t xml:space="preserve"> £ billion (2024-25 prices)</t>
  </si>
  <si>
    <t>JIS6</t>
  </si>
  <si>
    <t>VAT (net of VAT refunds)</t>
  </si>
  <si>
    <t>VAT refunds</t>
  </si>
  <si>
    <t>Fuel duties</t>
  </si>
  <si>
    <t>Stamp duty land tax (includes Scottish LBTT and ATED)</t>
  </si>
  <si>
    <t>Stamp taxes on shares</t>
  </si>
  <si>
    <t>Tobacco duties</t>
  </si>
  <si>
    <t>Alcohol duties</t>
  </si>
  <si>
    <t>Air passenger duty</t>
  </si>
  <si>
    <t>Insurance premium tax</t>
  </si>
  <si>
    <t>Climate change levy and carbon price floor</t>
  </si>
  <si>
    <t>Diverted profits tax</t>
  </si>
  <si>
    <t>Pay as your earn (PAYE) income tax</t>
  </si>
  <si>
    <t>Self assessed (SA) income tax</t>
  </si>
  <si>
    <t>Other income tax</t>
  </si>
  <si>
    <t>Capital gains tax</t>
  </si>
  <si>
    <t>Offshore corporation tax</t>
  </si>
  <si>
    <t>Petroleum revenue tax</t>
  </si>
  <si>
    <t>Bank levy</t>
  </si>
  <si>
    <t>Licence fee receipts</t>
  </si>
  <si>
    <t>Inheritance tax</t>
  </si>
  <si>
    <t>National insurance contributions (NICs)</t>
  </si>
  <si>
    <t>Council tax</t>
  </si>
  <si>
    <t>Public sector interest and dividend receipts</t>
  </si>
  <si>
    <t>Public sector gross operating surplus (GOS)</t>
  </si>
  <si>
    <t>National accounts taxes</t>
  </si>
  <si>
    <t>CTRU</t>
  </si>
  <si>
    <t>AHGO</t>
  </si>
  <si>
    <t>CUDG</t>
  </si>
  <si>
    <t>MM9F</t>
  </si>
  <si>
    <t>BKST</t>
  </si>
  <si>
    <t>GTAO</t>
  </si>
  <si>
    <t>MF6V</t>
  </si>
  <si>
    <t>EKED + CDDZ</t>
  </si>
  <si>
    <t>CWAA</t>
  </si>
  <si>
    <t>CWAD</t>
  </si>
  <si>
    <t>LSNT</t>
  </si>
  <si>
    <t>AHGP</t>
  </si>
  <si>
    <t>M98G</t>
  </si>
  <si>
    <t>MS6W</t>
  </si>
  <si>
    <t>LISB</t>
  </si>
  <si>
    <t>MF6X</t>
  </si>
  <si>
    <t>MS62</t>
  </si>
  <si>
    <t>CPSC</t>
  </si>
  <si>
    <t>CPSB</t>
  </si>
  <si>
    <t>ACCJ</t>
  </si>
  <si>
    <t>KIH3</t>
  </si>
  <si>
    <t>DH7A</t>
  </si>
  <si>
    <t>ACCH</t>
  </si>
  <si>
    <t>NMHM</t>
  </si>
  <si>
    <t>Other public sector taxes and receipts</t>
  </si>
  <si>
    <t>N43V</t>
  </si>
  <si>
    <t>residual</t>
  </si>
  <si>
    <t>Emissions trading scheme</t>
  </si>
  <si>
    <t>Energy profits levy</t>
  </si>
  <si>
    <t>JW2L+JW2M</t>
  </si>
  <si>
    <t>Key public finances data since 1900</t>
  </si>
  <si>
    <r>
      <t xml:space="preserve">Forecast as of March 2026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</si>
  <si>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</si>
  <si>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Per cent of GDP</t>
  </si>
  <si>
    <t>Years</t>
  </si>
  <si>
    <t>Total receipts
(PSCR)</t>
  </si>
  <si>
    <t>Total spending
(TME)</t>
  </si>
  <si>
    <t>Public sector net borrowing
(PSNB)</t>
  </si>
  <si>
    <t>Public sector net debt
(PSND)</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</si>
  <si>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</si>
  <si>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</si>
  <si>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</si>
  <si>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</si>
  <si>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</si>
  <si>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</si>
  <si>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</si>
  <si>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</si>
  <si>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</si>
  <si>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</si>
  <si>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</si>
  <si>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</si>
  <si>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</si>
  <si>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</si>
  <si>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</si>
  <si>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</si>
  <si>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</si>
  <si>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</si>
  <si>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</si>
  <si>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</si>
  <si>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</si>
  <si>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</si>
  <si>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</si>
  <si>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</si>
  <si>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</si>
  <si>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</si>
  <si>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</si>
  <si>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</si>
  <si>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</si>
  <si>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</si>
  <si>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</si>
  <si>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</si>
  <si>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</si>
  <si>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</si>
  <si>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</si>
  <si>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</si>
  <si>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</si>
  <si>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</si>
  <si>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</si>
  <si>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</si>
  <si>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</si>
  <si>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</si>
  <si>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</si>
  <si>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</si>
  <si>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</si>
  <si>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</si>
  <si>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Forecast years (in blue) from 2026-27 are consistent with the OBR Economic and fiscal outlook forecast published March 2026. </t>
  </si>
  <si>
    <t xml:space="preserve">Source: ONS and Bank of England Calculations. The historical GDP and debt data are taken from the Bank of England’s “The UK recession in context – what do three centuries of data tell us?” article from the Quarterly Bulletin Q4 2010. </t>
  </si>
  <si>
    <t>Numerator (£ PSCR, £ TME, £ PSNB, £ PSND)</t>
  </si>
  <si>
    <t>1900-01 to 1945-46 (1973-74 for PSND): Updated 19 June 2020 to reflect Bank of England's A millennium of macroeconomic data Version 3.1 dataset.</t>
  </si>
  <si>
    <t>1946-47 (1974-75 for PSND) to 2024-25: Updated 23 April 2026 to reflect the latest available ONS data.</t>
  </si>
  <si>
    <r>
      <t xml:space="preserve">2025-26 onwards: Updated March 2026 to reflect our March 2026 </t>
    </r>
    <r>
      <rPr>
        <i/>
        <sz val="8"/>
        <rFont val="Calibri"/>
        <family val="2"/>
      </rPr>
      <t>Economic and fiscal outlook</t>
    </r>
    <r>
      <rPr>
        <sz val="8"/>
        <rFont val="Calibri"/>
        <family val="2"/>
      </rPr>
      <t>.</t>
    </r>
  </si>
  <si>
    <t>Denominator (Nominal GDP Financial year/Centred End-March)</t>
  </si>
  <si>
    <t>1900-01 to 1947-48: Updated 19 June 2020 to reflect Bank of England's A millennium of macroeconomic data Version 3.1 dataset.</t>
  </si>
  <si>
    <r>
      <t xml:space="preserve">2026-27 onwards: Updated March 2026 to reflect our March 2026 </t>
    </r>
    <r>
      <rPr>
        <i/>
        <sz val="8"/>
        <rFont val="Calibri"/>
        <family val="2"/>
      </rPr>
      <t>Economic and fiscal outlook</t>
    </r>
    <r>
      <rPr>
        <sz val="8"/>
        <rFont val="Calibri"/>
        <family val="2"/>
      </rPr>
      <t>.</t>
    </r>
  </si>
  <si>
    <t>Glossary</t>
  </si>
  <si>
    <t>Series</t>
  </si>
  <si>
    <t>Definition</t>
  </si>
  <si>
    <t>Source</t>
  </si>
  <si>
    <t>ONS Code</t>
  </si>
  <si>
    <t>Revenue relating to activities in the current year, comprising mainly direct and indirect taxes, but also including social security contributions, interest, dividends, capital taxes and profits from trading activities.</t>
  </si>
  <si>
    <t>Supplementary data to the Public Sector Finances Statistical Bulletin (National Statistics)</t>
  </si>
  <si>
    <t xml:space="preserve">The sum of public sector current expenditure, public sector net investment and public sector depreciation. </t>
  </si>
  <si>
    <t>Public sector current expenditure (PSCE)</t>
  </si>
  <si>
    <t>Spending on items that are 'consumed' in the year of purchase, such as public sector salaries and transfers.</t>
  </si>
  <si>
    <t>Public sector net investment (PSNI)</t>
  </si>
  <si>
    <t>Gross spending on investment less depreciation.</t>
  </si>
  <si>
    <t>Public Sector Finances Statistical Bulletin (National Statistics)</t>
  </si>
  <si>
    <t>A decrease in the capital value of assets. It is a component of the current budget</t>
  </si>
  <si>
    <t>Public sector gross investment (PSGI)</t>
  </si>
  <si>
    <t>Gross spending on investment including depreciation.</t>
  </si>
  <si>
    <t>Derived from PSNI and depreciation data in the Supplementary data to the Public Sector Finances Statistical Bulletin (National Statistics)</t>
  </si>
  <si>
    <t>Public sector net borrowing (PSNB)</t>
  </si>
  <si>
    <t>The difference between total public sector receipts and expenditure on an accrued basis each year. As the widest measure of borrowing it is a key indicator of the fiscal position. PSNB is the headline measure of 'the deficit'.</t>
  </si>
  <si>
    <t>The difference between public sector current expenditure and receipts each year. In other words this is public sector net borrowing excluding borrowing to finance investment.</t>
  </si>
  <si>
    <t>Government net borrowing excluding net interest payments.</t>
  </si>
  <si>
    <t>Derived from  PSNB and net interest and dividend receipts data in the Supplementary data to the Public Sector Finances Statistical Bulletin (National Statistics)</t>
  </si>
  <si>
    <t>n/a</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</si>
  <si>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</si>
  <si>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</si>
  <si>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 xml:space="preserve">JW38 </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</si>
  <si>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</si>
  <si>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</si>
  <si>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Treaty debt</t>
  </si>
  <si>
    <t>General government gross debt i.e. all the financial liabilities of central and local government. Does not subtract off the government's liquid assets as is the case for PSND.</t>
  </si>
  <si>
    <t>Government Deficit and Debt Under the Maastricht Treaty (National Statistics)</t>
  </si>
  <si>
    <t>YEQG</t>
  </si>
  <si>
    <t>Cyclically-adjusted measures</t>
  </si>
  <si>
    <t>All of the cyclically-adjusted measures are adjusted for the effect of the position in the economic cycle. They therefore represent the 'structural' element of each aggregate, or in other words, the value we would see if the output gap was zero.</t>
  </si>
  <si>
    <r>
      <t>OBR economic estimates</t>
    </r>
    <r>
      <rPr>
        <vertAlign val="superscript"/>
        <sz val="11"/>
        <color indexed="8"/>
        <rFont val="Calibri"/>
        <family val="2"/>
      </rPr>
      <t>1</t>
    </r>
    <r>
      <rPr>
        <sz val="11"/>
        <color indexed="8"/>
        <rFont val="Calibri"/>
        <family val="2"/>
      </rPr>
      <t xml:space="preserve"> based on our own output gap calculations. </t>
    </r>
  </si>
  <si>
    <t>The output gap is the difference between the current level of output in the economy and the potential level that could be supplied without putting upward or downward pressure on inflation. It is a key indicator of the position of the economy in the economic cycle.</t>
  </si>
  <si>
    <r>
      <t>OBR economic estimates.</t>
    </r>
    <r>
      <rPr>
        <vertAlign val="superscript"/>
        <sz val="11"/>
        <color indexed="8"/>
        <rFont val="Calibri"/>
        <family val="2"/>
      </rPr>
      <t xml:space="preserve">1 </t>
    </r>
  </si>
  <si>
    <t>A measure of whole economy inflation.</t>
  </si>
  <si>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</si>
  <si>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t>Gross domestic product at current market prices.</t>
  </si>
  <si>
    <t xml:space="preserve"> Quarterly National Accounts Statistical Bulletins (National Statistics)</t>
  </si>
  <si>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</si>
  <si>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t>1948-49 to 2025-26: Updated 22 May 2026 to reflect the latest available ONS data.</t>
  </si>
  <si>
    <t>Outturn fiscal data consistent with the ONS/HM Treasury Public Sector Finances Statistical Bulletin released on 22 May 2026.</t>
  </si>
  <si>
    <t xml:space="preserve">Outturn fiscal data consistent with the ONS/HM Treasury Public Sector Finances Statistical Bulletin released on 22 May 2026. </t>
  </si>
  <si>
    <t>GDP Deflator (2025-26=100)</t>
  </si>
  <si>
    <r>
      <t xml:space="preserve">Forecast years from 2026-27 are consistent with the OBR </t>
    </r>
    <r>
      <rPr>
        <i/>
        <sz val="10"/>
        <color indexed="8"/>
        <rFont val="Calibri"/>
        <family val="2"/>
      </rPr>
      <t>Economic and fiscal outlook</t>
    </r>
    <r>
      <rPr>
        <sz val="10"/>
        <color indexed="8"/>
        <rFont val="Calibri"/>
        <family val="2"/>
      </rPr>
      <t xml:space="preserve"> forecast published March 2026.</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</si>
  <si>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</si>
  <si>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</si>
  <si>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</si>
  <si>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14th May 2026).</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</si>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</sst>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quot;to &quot;0.0000;&quot;to &quot;\-0.0000;&quot;to 0&quot;"/>
    <numFmt numFmtId="172" formatCode="#,##0;\-#,##0;\-"/>
    <numFmt numFmtId="173" formatCode="[&lt;0.0001]&quot;&lt;0.0001&quot;;0.0000"/>
    <numFmt numFmtId="174" formatCode="#,##0.0,,;\-#,##0.0,,;\-"/>
    <numFmt numFmtId="175" formatCode="#,##0,;\-#,##0,;\-"/>
    <numFmt numFmtId="176" formatCode="0.0%;\-0.0%;\-"/>
    <numFmt numFmtId="177" formatCode="#,##0.0,,;\-#,##0.0,,"/>
    <numFmt numFmtId="178" formatCode="#,##0,;\-#,##0,"/>
    <numFmt numFmtId="179" formatCode="0.0%;\-0.0%"/>
    <numFmt numFmtId="180" formatCode="#,##0.0_-;\(#,##0.0\);_-* &quot;-&quot;??_-"/>
    <numFmt numFmtId="181" formatCode="_-[$€-2]* #,##0.00_-;\-[$€-2]* #,##0.00_-;_-[$€-2]* &quot;-&quot;??_-"/>
    <numFmt numFmtId="182" formatCode="0.0%"/>
    <numFmt numFmtId="183" formatCode="#,##0_);\(#,##0\);&quot;-&quot;_)"/>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rgb="FF477391"/>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9">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
      <left/>
      <right style="medium">
        <color theme="8"/>
      </right>
      <top/>
      <bottom style="dashed">
        <color indexed="45"/>
      </bottom>
      <diagonal/>
    </border>
    <border>
      <left style="dashed">
        <color indexed="45"/>
      </left>
      <right style="dashed">
        <color indexed="45"/>
      </right>
      <top style="dashed">
        <color indexed="45"/>
      </top>
      <bottom/>
      <diagonal/>
    </border>
    <border>
      <left style="thin">
        <color theme="8"/>
      </left>
      <right/>
      <top/>
      <bottom style="dashed">
        <color theme="8"/>
      </bottom>
      <diagonal/>
    </border>
    <border>
      <left/>
      <right/>
      <top/>
      <bottom style="dashed">
        <color auto="1"/>
      </bottom>
      <diagonal/>
    </border>
    <border>
      <left style="dashed">
        <color indexed="45"/>
      </left>
      <right/>
      <top style="dashed">
        <color indexed="45"/>
      </top>
      <bottom/>
      <diagonal/>
    </border>
    <border>
      <left style="dashed">
        <color indexed="45"/>
      </left>
      <right/>
      <top/>
      <bottom style="dashed">
        <color indexed="45"/>
      </bottom>
      <diagonal/>
    </border>
    <border>
      <left style="medium">
        <color indexed="45"/>
      </left>
      <right/>
      <top style="thin">
        <color indexed="45"/>
      </top>
      <bottom/>
      <diagonal/>
    </border>
    <border>
      <left/>
      <right/>
      <top style="dashed">
        <color auto="1"/>
      </top>
      <bottom/>
      <diagonal/>
    </border>
    <border>
      <left style="medium">
        <color indexed="45"/>
      </left>
      <right style="dashed">
        <color indexed="45"/>
      </right>
      <top/>
      <bottom style="dashed">
        <color theme="8"/>
      </bottom>
      <diagonal/>
    </border>
    <border>
      <left style="dashed">
        <color theme="8"/>
      </left>
      <right style="medium">
        <color theme="8"/>
      </right>
      <top/>
      <bottom style="dashed">
        <color theme="8"/>
      </bottom>
      <diagonal/>
    </border>
    <border>
      <left style="medium">
        <color indexed="45"/>
      </left>
      <right style="dashed">
        <color indexed="45"/>
      </right>
      <top/>
      <bottom style="dashed">
        <color indexed="45"/>
      </bottom>
      <diagonal/>
    </border>
  </borders>
  <cellStyleXfs count="4378">
    <xf numFmtId="0" fontId="0" fillId="0" borderId="0"/>
    <xf numFmtId="183" fontId="53" fillId="0" borderId="0" applyFill="0" applyBorder="0" applyAlignment="0" applyProtection="0"/>
    <xf numFmtId="0" fontId="52" fillId="0" borderId="0"/>
    <xf numFmtId="0" fontId="53" fillId="0" borderId="0"/>
    <xf numFmtId="0" fontId="53"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alignment vertical="top"/>
    </xf>
    <xf numFmtId="0" fontId="54" fillId="0" borderId="0">
      <alignment vertical="top"/>
    </xf>
    <xf numFmtId="0" fontId="55" fillId="0" borderId="0"/>
    <xf numFmtId="0" fontId="52" fillId="0" borderId="0"/>
    <xf numFmtId="0" fontId="53" fillId="0" borderId="0"/>
    <xf numFmtId="0" fontId="52" fillId="0" borderId="0"/>
    <xf numFmtId="0" fontId="53" fillId="0" borderId="0"/>
    <xf numFmtId="0" fontId="52" fillId="0" borderId="0"/>
    <xf numFmtId="0" fontId="53" fillId="0" borderId="0"/>
    <xf numFmtId="0" fontId="55" fillId="0" borderId="0"/>
    <xf numFmtId="0" fontId="55" fillId="0" borderId="0"/>
    <xf numFmtId="0" fontId="52" fillId="0" borderId="0"/>
    <xf numFmtId="0" fontId="53" fillId="0" borderId="0"/>
    <xf numFmtId="0" fontId="55" fillId="0" borderId="0"/>
    <xf numFmtId="0" fontId="52" fillId="0" borderId="0"/>
    <xf numFmtId="0" fontId="52" fillId="0" borderId="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alignment horizontal="left" wrapText="1"/>
    </xf>
    <xf numFmtId="0" fontId="52" fillId="0" borderId="0"/>
    <xf numFmtId="0" fontId="53" fillId="0" borderId="0"/>
    <xf numFmtId="0" fontId="56" fillId="0" borderId="1" applyNumberFormat="0" applyFill="0" applyProtection="0">
      <alignment horizontal="center"/>
    </xf>
    <xf numFmtId="0" fontId="52" fillId="0" borderId="0"/>
    <xf numFmtId="168" fontId="53" fillId="0" borderId="0" applyFont="0" applyFill="0" applyBorder="0" applyProtection="0">
      <alignment horizontal="right"/>
    </xf>
    <xf numFmtId="168" fontId="53" fillId="0" borderId="0" applyFont="0" applyFill="0" applyBorder="0" applyProtection="0">
      <alignment horizontal="right"/>
    </xf>
    <xf numFmtId="0" fontId="51" fillId="2"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169" fontId="53" fillId="0" borderId="0" applyFont="0" applyFill="0" applyBorder="0" applyProtection="0">
      <alignment horizontal="right"/>
    </xf>
    <xf numFmtId="169" fontId="53" fillId="0" borderId="0" applyFont="0" applyFill="0" applyBorder="0" applyProtection="0">
      <alignment horizontal="right"/>
    </xf>
    <xf numFmtId="0" fontId="51" fillId="8"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170" fontId="53" fillId="0" borderId="0" applyFont="0" applyFill="0" applyBorder="0" applyProtection="0">
      <alignment horizontal="right"/>
    </xf>
    <xf numFmtId="170" fontId="53" fillId="0" borderId="0" applyFont="0" applyFill="0" applyBorder="0" applyProtection="0">
      <alignment horizontal="right"/>
    </xf>
    <xf numFmtId="0" fontId="57" fillId="12"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8" fillId="0" borderId="0" applyNumberFormat="0" applyFill="0" applyBorder="0" applyAlignment="0">
      <protection locked="0"/>
    </xf>
    <xf numFmtId="0" fontId="59" fillId="3" borderId="0" applyNumberFormat="0" applyBorder="0" applyAlignment="0" applyProtection="0"/>
    <xf numFmtId="0" fontId="59" fillId="3" borderId="0" applyNumberFormat="0" applyBorder="0" applyAlignment="0" applyProtection="0"/>
    <xf numFmtId="180" fontId="53" fillId="0" borderId="0" applyBorder="0"/>
    <xf numFmtId="0" fontId="60" fillId="0" borderId="0" applyNumberFormat="0" applyAlignment="0">
      <alignment horizontal="left"/>
    </xf>
    <xf numFmtId="164" fontId="61" fillId="0" borderId="2" applyAlignment="0" applyProtection="0"/>
    <xf numFmtId="49" fontId="62" fillId="0" borderId="0" applyFont="0" applyFill="0" applyBorder="0" applyAlignment="0" applyProtection="0">
      <alignment horizontal="left"/>
    </xf>
    <xf numFmtId="3" fontId="63" fillId="0" borderId="0" applyAlignment="0" applyProtection="0"/>
    <xf numFmtId="182" fontId="64" fillId="0" borderId="0" applyFill="0" applyBorder="0" applyAlignment="0" applyProtection="0"/>
    <xf numFmtId="49" fontId="64" fillId="0" borderId="0" applyNumberFormat="0" applyAlignment="0" applyProtection="0">
      <alignment horizontal="left"/>
    </xf>
    <xf numFmtId="49" fontId="65" fillId="0" borderId="3" applyNumberFormat="0" applyAlignment="0" applyProtection="0">
      <alignment horizontal="left" wrapText="1"/>
    </xf>
    <xf numFmtId="49" fontId="65" fillId="0" borderId="0" applyNumberFormat="0" applyAlignment="0" applyProtection="0">
      <alignment horizontal="left" wrapText="1"/>
    </xf>
    <xf numFmtId="49" fontId="66" fillId="0" borderId="0" applyAlignment="0" applyProtection="0">
      <alignment horizontal="left"/>
    </xf>
    <xf numFmtId="0" fontId="67" fillId="20" borderId="4" applyNumberFormat="0" applyAlignment="0" applyProtection="0"/>
    <xf numFmtId="0" fontId="67" fillId="20" borderId="4" applyNumberFormat="0" applyAlignment="0" applyProtection="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xf numFmtId="0" fontId="68" fillId="21" borderId="5" applyNumberFormat="0" applyAlignment="0" applyProtection="0"/>
    <xf numFmtId="0" fontId="68" fillId="21" borderId="5" applyNumberFormat="0" applyAlignment="0" applyProtection="0"/>
    <xf numFmtId="170" fontId="69" fillId="0" borderId="0" applyFont="0" applyFill="0" applyBorder="0" applyProtection="0">
      <alignment horizontal="right"/>
    </xf>
    <xf numFmtId="171" fontId="69" fillId="0" borderId="0" applyFont="0" applyFill="0" applyBorder="0" applyProtection="0">
      <alignment horizontal="left"/>
    </xf>
    <xf numFmtId="184" fontId="70" fillId="22" borderId="6"/>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0" fontId="72" fillId="0" borderId="0" applyFont="0" applyFill="0" applyBorder="0" applyAlignment="0" applyProtection="0">
      <alignment horizontal="right"/>
    </xf>
    <xf numFmtId="185" fontId="72" fillId="0" borderId="0" applyFont="0" applyFill="0" applyBorder="0" applyAlignment="0" applyProtection="0"/>
    <xf numFmtId="186" fontId="72" fillId="0" borderId="0" applyFont="0" applyFill="0" applyBorder="0" applyAlignment="0" applyProtection="0">
      <alignment horizontal="right"/>
    </xf>
    <xf numFmtId="43" fontId="53" fillId="0" borderId="0" applyFont="0" applyFill="0" applyBorder="0" applyAlignment="0" applyProtection="0"/>
    <xf numFmtId="167" fontId="53"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alignment horizontal="right"/>
    </xf>
    <xf numFmtId="43" fontId="53" fillId="0" borderId="0" applyFont="0" applyFill="0" applyBorder="0" applyAlignment="0" applyProtection="0"/>
    <xf numFmtId="43" fontId="53" fillId="0" borderId="0" applyFont="0" applyFill="0" applyBorder="0" applyAlignment="0" applyProtection="0"/>
    <xf numFmtId="43" fontId="51" fillId="0" borderId="0" applyFont="0" applyFill="0" applyBorder="0" applyAlignment="0" applyProtection="0"/>
    <xf numFmtId="189" fontId="7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190" fontId="72" fillId="0" borderId="0" applyFont="0" applyFill="0" applyBorder="0" applyAlignment="0" applyProtection="0"/>
    <xf numFmtId="3" fontId="73" fillId="0" borderId="0" applyFont="0" applyFill="0" applyBorder="0" applyAlignment="0" applyProtection="0"/>
    <xf numFmtId="0" fontId="74" fillId="0" borderId="0"/>
    <xf numFmtId="0" fontId="75" fillId="0" borderId="0"/>
    <xf numFmtId="0" fontId="74" fillId="0" borderId="0"/>
    <xf numFmtId="0" fontId="75" fillId="0" borderId="0"/>
    <xf numFmtId="0" fontId="53" fillId="0" borderId="0"/>
    <xf numFmtId="0" fontId="53" fillId="0" borderId="0"/>
    <xf numFmtId="0" fontId="53" fillId="0" borderId="0"/>
    <xf numFmtId="0" fontId="76" fillId="0" borderId="0">
      <alignment horizontal="left" indent="3"/>
    </xf>
    <xf numFmtId="0" fontId="76" fillId="0" borderId="0">
      <alignment horizontal="left" indent="5"/>
    </xf>
    <xf numFmtId="0" fontId="53" fillId="0" borderId="0">
      <alignment horizontal="left"/>
    </xf>
    <xf numFmtId="0" fontId="53" fillId="0" borderId="0"/>
    <xf numFmtId="0" fontId="53" fillId="0" borderId="0">
      <alignment horizontal="left"/>
    </xf>
    <xf numFmtId="0" fontId="72" fillId="0" borderId="0" applyFont="0" applyFill="0" applyBorder="0" applyAlignment="0" applyProtection="0">
      <alignment horizontal="right"/>
    </xf>
    <xf numFmtId="44" fontId="53" fillId="0" borderId="0" applyFont="0" applyFill="0" applyBorder="0" applyAlignment="0" applyProtection="0"/>
    <xf numFmtId="191" fontId="53" fillId="0" borderId="0" applyFont="0" applyFill="0" applyBorder="0" applyAlignment="0" applyProtection="0"/>
    <xf numFmtId="166" fontId="53" fillId="0" borderId="0" applyFont="0" applyFill="0" applyBorder="0" applyAlignment="0" applyProtection="0"/>
    <xf numFmtId="192" fontId="77" fillId="0" borderId="0" applyFont="0" applyFill="0" applyBorder="0" applyAlignment="0" applyProtection="0"/>
    <xf numFmtId="0" fontId="72" fillId="0" borderId="0" applyFill="0" applyBorder="0" applyProtection="0"/>
    <xf numFmtId="193" fontId="77"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73" fillId="0" borderId="0" applyFont="0" applyFill="0" applyBorder="0" applyAlignment="0" applyProtection="0"/>
    <xf numFmtId="0" fontId="72" fillId="0" borderId="0" applyFont="0" applyFill="0" applyBorder="0" applyAlignment="0" applyProtection="0"/>
    <xf numFmtId="196" fontId="72" fillId="0" borderId="0" applyFont="0" applyFill="0" applyBorder="0" applyAlignment="0" applyProtection="0"/>
    <xf numFmtId="197" fontId="72" fillId="0" borderId="0" applyFont="0" applyFill="0" applyBorder="0" applyAlignment="0" applyProtection="0"/>
    <xf numFmtId="0" fontId="78" fillId="0" borderId="7" applyNumberFormat="0" applyBorder="0" applyAlignment="0" applyProtection="0">
      <alignment horizontal="right" vertical="center"/>
    </xf>
    <xf numFmtId="0" fontId="53" fillId="0" borderId="0">
      <protection locked="0"/>
    </xf>
    <xf numFmtId="0" fontId="53" fillId="0" borderId="0"/>
    <xf numFmtId="0" fontId="72" fillId="0" borderId="8" applyNumberFormat="0" applyFont="0" applyFill="0" applyAlignment="0" applyProtection="0"/>
    <xf numFmtId="0" fontId="53" fillId="0" borderId="0">
      <protection locked="0"/>
    </xf>
    <xf numFmtId="0" fontId="53" fillId="0" borderId="0">
      <protection locked="0"/>
    </xf>
    <xf numFmtId="181" fontId="53" fillId="0" borderId="0" applyFont="0" applyFill="0" applyBorder="0" applyAlignment="0" applyProtection="0"/>
    <xf numFmtId="198" fontId="52"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2" fontId="73" fillId="0" borderId="0" applyFont="0" applyFill="0" applyBorder="0" applyAlignment="0" applyProtection="0"/>
    <xf numFmtId="0" fontId="80" fillId="0" borderId="0"/>
    <xf numFmtId="0" fontId="81" fillId="0" borderId="0">
      <alignment horizontal="right"/>
      <protection locked="0"/>
    </xf>
    <xf numFmtId="0" fontId="52" fillId="0" borderId="9"/>
    <xf numFmtId="0" fontId="53" fillId="0" borderId="0">
      <alignment horizontal="left"/>
    </xf>
    <xf numFmtId="0" fontId="82" fillId="0" borderId="0">
      <alignment horizontal="left"/>
    </xf>
    <xf numFmtId="0" fontId="83" fillId="0" borderId="0" applyFill="0" applyBorder="0" applyProtection="0">
      <alignment horizontal="left"/>
    </xf>
    <xf numFmtId="0" fontId="83" fillId="0" borderId="0">
      <alignment horizontal="left"/>
    </xf>
    <xf numFmtId="0" fontId="84" fillId="0" borderId="0" applyNumberFormat="0" applyFill="0" applyBorder="0" applyProtection="0">
      <alignment horizontal="left"/>
    </xf>
    <xf numFmtId="0" fontId="85" fillId="0" borderId="0">
      <alignment horizontal="left"/>
    </xf>
    <xf numFmtId="0" fontId="84" fillId="0" borderId="0">
      <alignment horizontal="left"/>
    </xf>
    <xf numFmtId="0" fontId="53" fillId="0" borderId="0" applyFont="0" applyFill="0" applyBorder="0" applyProtection="0">
      <alignment horizontal="right"/>
    </xf>
    <xf numFmtId="0" fontId="53" fillId="0" borderId="0" applyFont="0" applyFill="0" applyBorder="0" applyProtection="0">
      <alignment horizontal="right"/>
    </xf>
    <xf numFmtId="0" fontId="86" fillId="4" borderId="0" applyNumberFormat="0" applyBorder="0" applyAlignment="0" applyProtection="0"/>
    <xf numFmtId="0" fontId="86" fillId="4" borderId="0" applyNumberFormat="0" applyBorder="0" applyAlignment="0" applyProtection="0"/>
    <xf numFmtId="38" fontId="87" fillId="23" borderId="0" applyNumberFormat="0" applyBorder="0" applyAlignment="0" applyProtection="0"/>
    <xf numFmtId="0" fontId="53" fillId="0" borderId="0"/>
    <xf numFmtId="0" fontId="52" fillId="0" borderId="0"/>
    <xf numFmtId="0" fontId="72" fillId="0" borderId="0" applyFont="0" applyFill="0" applyBorder="0" applyAlignment="0" applyProtection="0">
      <alignment horizontal="right"/>
    </xf>
    <xf numFmtId="0" fontId="88" fillId="0" borderId="0" applyProtection="0">
      <alignment horizontal="right"/>
    </xf>
    <xf numFmtId="0" fontId="89" fillId="0" borderId="0">
      <alignment horizontal="left"/>
    </xf>
    <xf numFmtId="0" fontId="89" fillId="0" borderId="0">
      <alignment horizontal="left"/>
    </xf>
    <xf numFmtId="0" fontId="90" fillId="0" borderId="10" applyNumberFormat="0" applyAlignment="0" applyProtection="0">
      <alignment horizontal="left" vertical="center"/>
    </xf>
    <xf numFmtId="0" fontId="90" fillId="0" borderId="11">
      <alignment horizontal="left" vertical="center"/>
    </xf>
    <xf numFmtId="0" fontId="91" fillId="24" borderId="12" applyProtection="0">
      <alignment horizontal="right"/>
    </xf>
    <xf numFmtId="0" fontId="92" fillId="24" borderId="0" applyProtection="0">
      <alignment horizontal="left"/>
    </xf>
    <xf numFmtId="0" fontId="93" fillId="0" borderId="0" applyNumberFormat="0" applyFill="0" applyBorder="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0">
      <alignment vertical="top" wrapText="1"/>
    </xf>
    <xf numFmtId="0" fontId="95" fillId="0" borderId="0">
      <alignment vertical="top" wrapText="1"/>
    </xf>
    <xf numFmtId="0" fontId="95" fillId="0" borderId="0">
      <alignment vertical="top" wrapText="1"/>
    </xf>
    <xf numFmtId="0" fontId="95" fillId="0" borderId="0">
      <alignment vertical="top" wrapText="1"/>
    </xf>
    <xf numFmtId="0" fontId="96" fillId="0" borderId="0">
      <alignment horizontal="left"/>
    </xf>
    <xf numFmtId="0" fontId="53" fillId="0" borderId="14">
      <alignment horizontal="left" vertical="top"/>
    </xf>
    <xf numFmtId="0" fontId="97" fillId="0" borderId="15" applyNumberFormat="0" applyFill="0" applyAlignment="0" applyProtection="0"/>
    <xf numFmtId="0" fontId="97" fillId="0" borderId="15" applyNumberFormat="0" applyFill="0" applyAlignment="0" applyProtection="0"/>
    <xf numFmtId="172" fontId="90" fillId="0" borderId="0" applyNumberFormat="0" applyFill="0" applyAlignment="0" applyProtection="0"/>
    <xf numFmtId="0" fontId="98" fillId="0" borderId="0">
      <alignment horizontal="left"/>
    </xf>
    <xf numFmtId="0" fontId="53" fillId="0" borderId="14">
      <alignment horizontal="left" vertical="top"/>
    </xf>
    <xf numFmtId="0" fontId="99" fillId="0" borderId="16" applyNumberFormat="0" applyFill="0" applyAlignment="0" applyProtection="0"/>
    <xf numFmtId="0" fontId="99" fillId="0" borderId="16" applyNumberFormat="0" applyFill="0" applyAlignment="0" applyProtection="0"/>
    <xf numFmtId="172" fontId="100" fillId="0" borderId="0" applyNumberFormat="0" applyFill="0" applyAlignment="0" applyProtection="0"/>
    <xf numFmtId="0" fontId="101" fillId="0" borderId="0">
      <alignment horizontal="left"/>
    </xf>
    <xf numFmtId="0" fontId="99" fillId="0" borderId="0" applyNumberFormat="0" applyFill="0" applyBorder="0" applyAlignment="0" applyProtection="0"/>
    <xf numFmtId="0" fontId="99" fillId="0" borderId="0" applyNumberFormat="0" applyFill="0" applyBorder="0" applyAlignment="0" applyProtection="0"/>
    <xf numFmtId="172" fontId="76" fillId="0" borderId="0" applyNumberFormat="0" applyFill="0" applyAlignment="0" applyProtection="0"/>
    <xf numFmtId="172" fontId="102" fillId="0" borderId="0" applyNumberFormat="0" applyFill="0" applyAlignment="0" applyProtection="0"/>
    <xf numFmtId="172" fontId="103" fillId="0" borderId="0" applyNumberFormat="0" applyFill="0" applyAlignment="0" applyProtection="0"/>
    <xf numFmtId="172" fontId="103" fillId="0" borderId="0" applyNumberFormat="0" applyFont="0" applyFill="0" applyBorder="0" applyAlignment="0" applyProtection="0"/>
    <xf numFmtId="172" fontId="103" fillId="0" borderId="0" applyNumberFormat="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52" fillId="0" borderId="0">
      <alignment horizontal="center"/>
    </xf>
    <xf numFmtId="0" fontId="105"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6" fillId="0" borderId="0" applyFill="0" applyBorder="0" applyProtection="0">
      <alignment horizontal="left"/>
    </xf>
    <xf numFmtId="0" fontId="107" fillId="7" borderId="4" applyNumberFormat="0" applyAlignment="0" applyProtection="0"/>
    <xf numFmtId="10" fontId="87" fillId="25" borderId="17" applyNumberFormat="0" applyBorder="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91" fillId="0" borderId="18" applyProtection="0">
      <alignment horizontal="right"/>
    </xf>
    <xf numFmtId="0" fontId="91" fillId="0" borderId="12" applyProtection="0">
      <alignment horizontal="right"/>
    </xf>
    <xf numFmtId="0" fontId="91" fillId="0" borderId="19" applyProtection="0">
      <alignment horizontal="center"/>
      <protection locked="0"/>
    </xf>
    <xf numFmtId="0" fontId="53" fillId="0" borderId="0"/>
    <xf numFmtId="0" fontId="108" fillId="0" borderId="20" applyNumberFormat="0" applyFill="0" applyAlignment="0" applyProtection="0"/>
    <xf numFmtId="0" fontId="108" fillId="0" borderId="20" applyNumberFormat="0" applyFill="0" applyAlignment="0" applyProtection="0"/>
    <xf numFmtId="0" fontId="53" fillId="0" borderId="0"/>
    <xf numFmtId="0" fontId="53" fillId="0" borderId="0"/>
    <xf numFmtId="0" fontId="53" fillId="0" borderId="0"/>
    <xf numFmtId="199" fontId="72" fillId="0" borderId="0" applyFont="0" applyFill="0" applyBorder="0" applyAlignment="0" applyProtection="0"/>
    <xf numFmtId="200" fontId="72"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72" fillId="0" borderId="0" applyFont="0" applyFill="0" applyBorder="0" applyAlignment="0" applyProtection="0">
      <alignment horizontal="right"/>
    </xf>
    <xf numFmtId="201" fontId="72" fillId="0" borderId="0" applyFont="0" applyFill="0" applyBorder="0" applyAlignment="0" applyProtection="0">
      <alignment horizontal="right"/>
    </xf>
    <xf numFmtId="1" fontId="53" fillId="0" borderId="0" applyFont="0" applyFill="0" applyBorder="0" applyProtection="0">
      <alignment horizontal="right"/>
    </xf>
    <xf numFmtId="1" fontId="53" fillId="0" borderId="0" applyFont="0" applyFill="0" applyBorder="0" applyProtection="0">
      <alignment horizontal="right"/>
    </xf>
    <xf numFmtId="0" fontId="111" fillId="26" borderId="0" applyNumberFormat="0" applyBorder="0" applyAlignment="0" applyProtection="0"/>
    <xf numFmtId="0" fontId="111" fillId="26" borderId="0" applyNumberFormat="0" applyBorder="0" applyAlignment="0" applyProtection="0"/>
    <xf numFmtId="37" fontId="112" fillId="0" borderId="0"/>
    <xf numFmtId="0" fontId="113" fillId="0" borderId="0"/>
    <xf numFmtId="3" fontId="114" fillId="0" borderId="0"/>
    <xf numFmtId="0" fontId="113" fillId="0" borderId="0"/>
    <xf numFmtId="0" fontId="113" fillId="0" borderId="0"/>
    <xf numFmtId="0" fontId="113" fillId="0" borderId="0"/>
    <xf numFmtId="0" fontId="113" fillId="0" borderId="0"/>
    <xf numFmtId="0" fontId="72" fillId="0" borderId="0" applyFill="0" applyBorder="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1" fillId="0" borderId="0"/>
    <xf numFmtId="0" fontId="53" fillId="0" borderId="0"/>
    <xf numFmtId="0" fontId="53" fillId="0" borderId="0">
      <alignment vertical="top"/>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183" fontId="52" fillId="0" borderId="0" applyFill="0" applyBorder="0" applyAlignment="0" applyProtection="0"/>
    <xf numFmtId="183" fontId="52" fillId="0" borderId="0" applyFill="0" applyBorder="0" applyAlignment="0" applyProtection="0"/>
    <xf numFmtId="183" fontId="52" fillId="0" borderId="0" applyFill="0" applyBorder="0" applyAlignment="0" applyProtection="0"/>
    <xf numFmtId="0" fontId="115" fillId="0" borderId="0"/>
    <xf numFmtId="0" fontId="51" fillId="0" borderId="0"/>
    <xf numFmtId="0" fontId="51" fillId="0" borderId="0"/>
    <xf numFmtId="0" fontId="53" fillId="0" borderId="0"/>
    <xf numFmtId="0" fontId="53" fillId="0" borderId="0"/>
    <xf numFmtId="0" fontId="53" fillId="0" borderId="0"/>
    <xf numFmtId="0" fontId="53" fillId="0" borderId="0"/>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2" fillId="0" borderId="0"/>
    <xf numFmtId="0" fontId="51" fillId="27" borderId="21" applyNumberFormat="0" applyFont="0" applyAlignment="0" applyProtection="0"/>
    <xf numFmtId="0" fontId="53" fillId="27" borderId="21" applyNumberFormat="0" applyFont="0" applyAlignment="0" applyProtection="0"/>
    <xf numFmtId="0" fontId="116" fillId="0" borderId="0"/>
    <xf numFmtId="0" fontId="80" fillId="0" borderId="0"/>
    <xf numFmtId="0" fontId="80" fillId="0" borderId="0"/>
    <xf numFmtId="0" fontId="117" fillId="20" borderId="22" applyNumberFormat="0" applyAlignment="0" applyProtection="0"/>
    <xf numFmtId="0" fontId="117" fillId="20" borderId="22" applyNumberFormat="0" applyAlignment="0" applyProtection="0"/>
    <xf numFmtId="40" fontId="118" fillId="28" borderId="0">
      <alignment horizontal="right"/>
    </xf>
    <xf numFmtId="0" fontId="119" fillId="28" borderId="0">
      <alignment horizontal="right"/>
    </xf>
    <xf numFmtId="0" fontId="120" fillId="28" borderId="23"/>
    <xf numFmtId="0" fontId="120" fillId="0" borderId="0" applyBorder="0">
      <alignment horizontal="centerContinuous"/>
    </xf>
    <xf numFmtId="0" fontId="121" fillId="0" borderId="0" applyBorder="0">
      <alignment horizontal="centerContinuous"/>
    </xf>
    <xf numFmtId="173" fontId="53" fillId="0" borderId="0" applyFont="0" applyFill="0" applyBorder="0" applyProtection="0">
      <alignment horizontal="right"/>
    </xf>
    <xf numFmtId="173" fontId="53" fillId="0" borderId="0" applyFont="0" applyFill="0" applyBorder="0" applyProtection="0">
      <alignment horizontal="right"/>
    </xf>
    <xf numFmtId="1" fontId="122" fillId="0" borderId="0" applyProtection="0">
      <alignment horizontal="right" vertical="center"/>
    </xf>
    <xf numFmtId="9" fontId="123" fillId="0" borderId="0" applyFont="0" applyFill="0" applyBorder="0" applyAlignment="0" applyProtection="0"/>
    <xf numFmtId="10" fontId="53" fillId="0" borderId="0" applyFont="0" applyFill="0" applyBorder="0" applyAlignment="0" applyProtection="0"/>
    <xf numFmtId="9" fontId="51"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24"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202" fontId="77" fillId="0" borderId="0" applyFont="0" applyFill="0" applyBorder="0" applyAlignment="0" applyProtection="0"/>
    <xf numFmtId="3" fontId="64" fillId="29" borderId="24"/>
    <xf numFmtId="3" fontId="64" fillId="0" borderId="24" applyFont="0" applyFill="0" applyBorder="0" applyAlignment="0" applyProtection="0">
      <protection locked="0"/>
    </xf>
    <xf numFmtId="0" fontId="116" fillId="0" borderId="0"/>
    <xf numFmtId="0" fontId="52" fillId="0" borderId="0"/>
    <xf numFmtId="0" fontId="87" fillId="0" borderId="0"/>
    <xf numFmtId="203" fontId="125" fillId="0" borderId="0"/>
    <xf numFmtId="0" fontId="53" fillId="0" borderId="0"/>
    <xf numFmtId="0" fontId="53" fillId="0" borderId="0"/>
    <xf numFmtId="2" fontId="126" fillId="30" borderId="25" applyAlignment="0" applyProtection="0">
      <protection locked="0"/>
    </xf>
    <xf numFmtId="0" fontId="127" fillId="25" borderId="25" applyNumberFormat="0" applyAlignment="0" applyProtection="0"/>
    <xf numFmtId="0" fontId="128" fillId="31" borderId="17" applyNumberFormat="0" applyAlignment="0" applyProtection="0">
      <alignment horizontal="center" vertical="center"/>
    </xf>
    <xf numFmtId="0" fontId="87" fillId="0" borderId="0"/>
    <xf numFmtId="0" fontId="52" fillId="0" borderId="0"/>
    <xf numFmtId="4" fontId="115" fillId="32" borderId="22" applyNumberFormat="0" applyProtection="0">
      <alignment vertical="center"/>
    </xf>
    <xf numFmtId="4" fontId="129" fillId="32" borderId="22" applyNumberFormat="0" applyProtection="0">
      <alignment vertical="center"/>
    </xf>
    <xf numFmtId="4" fontId="115" fillId="32" borderId="22" applyNumberFormat="0" applyProtection="0">
      <alignment horizontal="left" vertical="center" indent="1"/>
    </xf>
    <xf numFmtId="4" fontId="115" fillId="32" borderId="22" applyNumberFormat="0" applyProtection="0">
      <alignment horizontal="left" vertical="center" indent="1"/>
    </xf>
    <xf numFmtId="0" fontId="53" fillId="33" borderId="22" applyNumberFormat="0" applyProtection="0">
      <alignment horizontal="left" vertical="center" indent="1"/>
    </xf>
    <xf numFmtId="4" fontId="115" fillId="34" borderId="22" applyNumberFormat="0" applyProtection="0">
      <alignment horizontal="right" vertical="center"/>
    </xf>
    <xf numFmtId="4" fontId="115" fillId="35" borderId="22" applyNumberFormat="0" applyProtection="0">
      <alignment horizontal="right" vertical="center"/>
    </xf>
    <xf numFmtId="4" fontId="115" fillId="36" borderId="22" applyNumberFormat="0" applyProtection="0">
      <alignment horizontal="right" vertical="center"/>
    </xf>
    <xf numFmtId="4" fontId="115" fillId="37" borderId="22" applyNumberFormat="0" applyProtection="0">
      <alignment horizontal="right" vertical="center"/>
    </xf>
    <xf numFmtId="4" fontId="115" fillId="38" borderId="22" applyNumberFormat="0" applyProtection="0">
      <alignment horizontal="right" vertical="center"/>
    </xf>
    <xf numFmtId="4" fontId="115" fillId="39" borderId="22" applyNumberFormat="0" applyProtection="0">
      <alignment horizontal="right" vertical="center"/>
    </xf>
    <xf numFmtId="4" fontId="115" fillId="40" borderId="22" applyNumberFormat="0" applyProtection="0">
      <alignment horizontal="right" vertical="center"/>
    </xf>
    <xf numFmtId="4" fontId="115" fillId="41" borderId="22" applyNumberFormat="0" applyProtection="0">
      <alignment horizontal="right" vertical="center"/>
    </xf>
    <xf numFmtId="4" fontId="115" fillId="42" borderId="22" applyNumberFormat="0" applyProtection="0">
      <alignment horizontal="right" vertical="center"/>
    </xf>
    <xf numFmtId="4" fontId="70" fillId="43" borderId="22" applyNumberFormat="0" applyProtection="0">
      <alignment horizontal="left" vertical="center" indent="1"/>
    </xf>
    <xf numFmtId="4" fontId="115" fillId="44" borderId="26" applyNumberFormat="0" applyProtection="0">
      <alignment horizontal="left" vertical="center" indent="1"/>
    </xf>
    <xf numFmtId="4" fontId="130" fillId="45" borderId="0" applyNumberFormat="0" applyProtection="0">
      <alignment horizontal="left" vertical="center" indent="1"/>
    </xf>
    <xf numFmtId="0" fontId="53" fillId="33" borderId="22" applyNumberFormat="0" applyProtection="0">
      <alignment horizontal="left" vertical="center" indent="1"/>
    </xf>
    <xf numFmtId="4" fontId="115" fillId="44" borderId="22" applyNumberFormat="0" applyProtection="0">
      <alignment horizontal="left" vertical="center" indent="1"/>
    </xf>
    <xf numFmtId="4" fontId="115" fillId="46" borderId="22" applyNumberFormat="0" applyProtection="0">
      <alignment horizontal="left" vertical="center" indent="1"/>
    </xf>
    <xf numFmtId="0" fontId="53" fillId="46" borderId="22" applyNumberFormat="0" applyProtection="0">
      <alignment horizontal="left" vertical="center" indent="1"/>
    </xf>
    <xf numFmtId="0" fontId="53" fillId="46" borderId="22" applyNumberFormat="0" applyProtection="0">
      <alignment horizontal="left" vertical="center" indent="1"/>
    </xf>
    <xf numFmtId="0" fontId="53" fillId="31" borderId="22" applyNumberFormat="0" applyProtection="0">
      <alignment horizontal="left" vertical="center" indent="1"/>
    </xf>
    <xf numFmtId="0" fontId="53" fillId="31" borderId="22" applyNumberFormat="0" applyProtection="0">
      <alignment horizontal="left" vertical="center" indent="1"/>
    </xf>
    <xf numFmtId="0" fontId="53" fillId="23" borderId="22" applyNumberFormat="0" applyProtection="0">
      <alignment horizontal="left" vertical="center" indent="1"/>
    </xf>
    <xf numFmtId="0" fontId="53" fillId="23" borderId="22" applyNumberFormat="0" applyProtection="0">
      <alignment horizontal="left" vertical="center" indent="1"/>
    </xf>
    <xf numFmtId="0" fontId="53" fillId="33" borderId="22" applyNumberFormat="0" applyProtection="0">
      <alignment horizontal="left" vertical="center" indent="1"/>
    </xf>
    <xf numFmtId="0" fontId="53" fillId="33" borderId="22" applyNumberFormat="0" applyProtection="0">
      <alignment horizontal="left" vertical="center" indent="1"/>
    </xf>
    <xf numFmtId="4" fontId="115" fillId="25" borderId="22" applyNumberFormat="0" applyProtection="0">
      <alignment vertical="center"/>
    </xf>
    <xf numFmtId="4" fontId="129" fillId="25" borderId="22" applyNumberFormat="0" applyProtection="0">
      <alignment vertical="center"/>
    </xf>
    <xf numFmtId="4" fontId="115" fillId="25" borderId="22" applyNumberFormat="0" applyProtection="0">
      <alignment horizontal="left" vertical="center" indent="1"/>
    </xf>
    <xf numFmtId="4" fontId="115" fillId="25" borderId="22" applyNumberFormat="0" applyProtection="0">
      <alignment horizontal="left" vertical="center" indent="1"/>
    </xf>
    <xf numFmtId="4" fontId="115" fillId="44" borderId="22" applyNumberFormat="0" applyProtection="0">
      <alignment horizontal="right" vertical="center"/>
    </xf>
    <xf numFmtId="4" fontId="129" fillId="44" borderId="22" applyNumberFormat="0" applyProtection="0">
      <alignment horizontal="right" vertical="center"/>
    </xf>
    <xf numFmtId="0" fontId="53" fillId="33" borderId="22" applyNumberFormat="0" applyProtection="0">
      <alignment horizontal="left" vertical="center" indent="1"/>
    </xf>
    <xf numFmtId="0" fontId="53" fillId="33" borderId="22" applyNumberFormat="0" applyProtection="0">
      <alignment horizontal="left" vertical="center" indent="1"/>
    </xf>
    <xf numFmtId="0" fontId="131" fillId="0" borderId="0"/>
    <xf numFmtId="4" fontId="132" fillId="44" borderId="22" applyNumberFormat="0" applyProtection="0">
      <alignment horizontal="right" vertical="center"/>
    </xf>
    <xf numFmtId="0" fontId="52" fillId="0" borderId="9"/>
    <xf numFmtId="0" fontId="53" fillId="0" borderId="0"/>
    <xf numFmtId="0" fontId="52" fillId="0" borderId="0"/>
    <xf numFmtId="0" fontId="55" fillId="0" borderId="0"/>
    <xf numFmtId="0" fontId="53" fillId="0" borderId="0">
      <alignment vertical="top"/>
    </xf>
    <xf numFmtId="0" fontId="133" fillId="28" borderId="27">
      <alignment horizontal="center"/>
    </xf>
    <xf numFmtId="3" fontId="134" fillId="28" borderId="0"/>
    <xf numFmtId="3" fontId="133" fillId="28" borderId="0"/>
    <xf numFmtId="0" fontId="134" fillId="28" borderId="0"/>
    <xf numFmtId="0" fontId="133" fillId="28" borderId="0"/>
    <xf numFmtId="0" fontId="134" fillId="28" borderId="0">
      <alignment horizontal="center"/>
    </xf>
    <xf numFmtId="0" fontId="52" fillId="0" borderId="28"/>
    <xf numFmtId="0" fontId="135" fillId="0" borderId="0">
      <alignment wrapText="1"/>
    </xf>
    <xf numFmtId="0" fontId="135" fillId="0" borderId="0">
      <alignment wrapText="1"/>
    </xf>
    <xf numFmtId="0" fontId="135" fillId="0" borderId="0">
      <alignment wrapText="1"/>
    </xf>
    <xf numFmtId="0" fontId="135" fillId="0" borderId="0">
      <alignment wrapText="1"/>
    </xf>
    <xf numFmtId="0" fontId="136" fillId="0" borderId="0" applyBorder="0" applyProtection="0">
      <alignment vertical="center"/>
    </xf>
    <xf numFmtId="0" fontId="136" fillId="0" borderId="29" applyBorder="0" applyProtection="0">
      <alignment horizontal="right" vertical="center"/>
    </xf>
    <xf numFmtId="0" fontId="137" fillId="47" borderId="0" applyBorder="0" applyProtection="0">
      <alignment horizontal="centerContinuous" vertical="center"/>
    </xf>
    <xf numFmtId="0" fontId="137" fillId="48" borderId="29" applyBorder="0" applyProtection="0">
      <alignment horizontal="centerContinuous" vertical="center"/>
    </xf>
    <xf numFmtId="0" fontId="138" fillId="0" borderId="0" applyNumberFormat="0" applyFill="0" applyBorder="0" applyProtection="0">
      <alignment horizontal="left"/>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0" borderId="0" applyBorder="0" applyProtection="0">
      <alignment horizontal="left"/>
    </xf>
    <xf numFmtId="0" fontId="140" fillId="0" borderId="0"/>
    <xf numFmtId="0" fontId="140" fillId="0" borderId="0"/>
    <xf numFmtId="0" fontId="140" fillId="0" borderId="0"/>
    <xf numFmtId="0" fontId="140" fillId="0" borderId="0"/>
    <xf numFmtId="0" fontId="141" fillId="0" borderId="0"/>
    <xf numFmtId="0" fontId="141" fillId="0" borderId="0"/>
    <xf numFmtId="0" fontId="141" fillId="0" borderId="0"/>
    <xf numFmtId="0" fontId="142" fillId="0" borderId="0"/>
    <xf numFmtId="0" fontId="142" fillId="0" borderId="0"/>
    <xf numFmtId="0" fontId="142" fillId="0" borderId="0"/>
    <xf numFmtId="174" fontId="87" fillId="0" borderId="0">
      <alignment wrapText="1"/>
      <protection locked="0"/>
    </xf>
    <xf numFmtId="174" fontId="87" fillId="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87" fillId="0" borderId="0">
      <alignment wrapText="1"/>
      <protection locked="0"/>
    </xf>
    <xf numFmtId="175" fontId="87" fillId="0" borderId="0">
      <alignment wrapText="1"/>
      <protection locked="0"/>
    </xf>
    <xf numFmtId="175" fontId="87" fillId="0" borderId="0">
      <alignment wrapText="1"/>
      <protection locked="0"/>
    </xf>
    <xf numFmtId="175" fontId="87" fillId="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87" fillId="0" borderId="0">
      <alignment wrapText="1"/>
      <protection locked="0"/>
    </xf>
    <xf numFmtId="176" fontId="87" fillId="0" borderId="0">
      <alignment wrapText="1"/>
      <protection locked="0"/>
    </xf>
    <xf numFmtId="176" fontId="87" fillId="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87" fillId="0" borderId="0">
      <alignment wrapText="1"/>
      <protection locked="0"/>
    </xf>
    <xf numFmtId="0" fontId="84" fillId="0" borderId="0" applyNumberFormat="0" applyFill="0" applyBorder="0" applyProtection="0">
      <alignment horizontal="left"/>
    </xf>
    <xf numFmtId="0" fontId="98" fillId="0" borderId="0" applyNumberFormat="0" applyFill="0" applyBorder="0" applyProtection="0"/>
    <xf numFmtId="0" fontId="143" fillId="0" borderId="0" applyFill="0" applyBorder="0" applyProtection="0">
      <alignment horizontal="left"/>
    </xf>
    <xf numFmtId="177" fontId="139" fillId="49" borderId="30">
      <alignment wrapText="1"/>
    </xf>
    <xf numFmtId="177" fontId="139" fillId="49" borderId="30">
      <alignment wrapText="1"/>
    </xf>
    <xf numFmtId="177" fontId="139" fillId="49" borderId="30">
      <alignment wrapText="1"/>
    </xf>
    <xf numFmtId="178" fontId="139" fillId="49" borderId="30">
      <alignment wrapText="1"/>
    </xf>
    <xf numFmtId="178" fontId="139" fillId="49" borderId="30">
      <alignment wrapText="1"/>
    </xf>
    <xf numFmtId="178" fontId="139" fillId="49" borderId="30">
      <alignment wrapText="1"/>
    </xf>
    <xf numFmtId="178" fontId="139" fillId="49" borderId="30">
      <alignment wrapText="1"/>
    </xf>
    <xf numFmtId="179" fontId="139" fillId="49" borderId="30">
      <alignment wrapText="1"/>
    </xf>
    <xf numFmtId="179" fontId="139" fillId="49" borderId="30">
      <alignment wrapText="1"/>
    </xf>
    <xf numFmtId="179" fontId="139" fillId="49" borderId="30">
      <alignment wrapText="1"/>
    </xf>
    <xf numFmtId="0" fontId="140" fillId="0" borderId="31">
      <alignment horizontal="right"/>
    </xf>
    <xf numFmtId="0" fontId="140" fillId="0" borderId="31">
      <alignment horizontal="right"/>
    </xf>
    <xf numFmtId="0" fontId="140" fillId="0" borderId="31">
      <alignment horizontal="right"/>
    </xf>
    <xf numFmtId="0" fontId="87" fillId="0" borderId="14" applyFill="0" applyBorder="0" applyProtection="0">
      <alignment horizontal="left" vertical="top"/>
    </xf>
    <xf numFmtId="0" fontId="140" fillId="0" borderId="31">
      <alignment horizontal="right"/>
    </xf>
    <xf numFmtId="204" fontId="53" fillId="0" borderId="0" applyNumberFormat="0" applyFill="0" applyBorder="0">
      <alignment horizontal="left"/>
    </xf>
    <xf numFmtId="204" fontId="53" fillId="0" borderId="0" applyNumberFormat="0" applyFill="0" applyBorder="0">
      <alignment horizontal="right"/>
    </xf>
    <xf numFmtId="0" fontId="53" fillId="0" borderId="0"/>
    <xf numFmtId="0" fontId="144" fillId="0" borderId="0" applyNumberFormat="0" applyFill="0" applyBorder="0" applyProtection="0"/>
    <xf numFmtId="0" fontId="144" fillId="0" borderId="0" applyNumberFormat="0" applyFill="0" applyBorder="0" applyProtection="0"/>
    <xf numFmtId="0" fontId="53" fillId="0" borderId="0" applyNumberFormat="0" applyFill="0" applyBorder="0" applyProtection="0"/>
    <xf numFmtId="0" fontId="53" fillId="0" borderId="0" applyNumberFormat="0" applyFill="0" applyBorder="0" applyProtection="0"/>
    <xf numFmtId="0" fontId="144" fillId="0" borderId="0" applyNumberFormat="0" applyFill="0" applyBorder="0" applyProtection="0"/>
    <xf numFmtId="0" fontId="144" fillId="0" borderId="0"/>
    <xf numFmtId="40" fontId="145" fillId="0" borderId="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Protection="0">
      <alignment horizontal="left" vertical="center" indent="10"/>
    </xf>
    <xf numFmtId="0" fontId="147" fillId="0" borderId="0" applyNumberFormat="0" applyFill="0" applyBorder="0" applyProtection="0">
      <alignment horizontal="left" vertical="center" indent="10"/>
    </xf>
    <xf numFmtId="0" fontId="53" fillId="0" borderId="0"/>
    <xf numFmtId="0" fontId="144" fillId="0" borderId="0"/>
    <xf numFmtId="0" fontId="148" fillId="0" borderId="32" applyNumberFormat="0" applyFill="0" applyAlignment="0" applyProtection="0"/>
    <xf numFmtId="0" fontId="148" fillId="0" borderId="32" applyNumberFormat="0" applyFill="0" applyAlignment="0" applyProtection="0"/>
    <xf numFmtId="0" fontId="149" fillId="0" borderId="0" applyFill="0" applyBorder="0" applyProtection="0"/>
    <xf numFmtId="0" fontId="149" fillId="0" borderId="0" applyFill="0" applyBorder="0" applyProtection="0"/>
    <xf numFmtId="0" fontId="53" fillId="0" borderId="0"/>
    <xf numFmtId="0" fontId="116" fillId="0" borderId="0"/>
    <xf numFmtId="0" fontId="53" fillId="0" borderId="0"/>
    <xf numFmtId="0" fontId="53" fillId="0" borderId="0"/>
    <xf numFmtId="0" fontId="52" fillId="0" borderId="0">
      <alignment horizontal="center" textRotation="180"/>
    </xf>
    <xf numFmtId="0" fontId="150" fillId="0" borderId="0" applyNumberFormat="0" applyFill="0" applyBorder="0" applyAlignment="0" applyProtection="0"/>
    <xf numFmtId="0" fontId="150" fillId="0" borderId="0" applyNumberFormat="0" applyFill="0" applyBorder="0" applyAlignment="0" applyProtection="0"/>
    <xf numFmtId="0" fontId="87" fillId="0" borderId="0"/>
    <xf numFmtId="0" fontId="165" fillId="0" borderId="0" applyNumberFormat="0" applyFill="0" applyBorder="0" applyAlignment="0" applyProtection="0"/>
    <xf numFmtId="0" fontId="167" fillId="0" borderId="0"/>
    <xf numFmtId="9" fontId="51" fillId="0" borderId="0" applyFont="0" applyFill="0" applyBorder="0" applyAlignment="0" applyProtection="0"/>
    <xf numFmtId="0" fontId="165" fillId="0" borderId="0" applyNumberFormat="0" applyFill="0" applyBorder="0" applyAlignment="0" applyProtection="0"/>
    <xf numFmtId="0" fontId="52" fillId="0" borderId="0"/>
    <xf numFmtId="0" fontId="168" fillId="0" borderId="0"/>
    <xf numFmtId="43" fontId="51" fillId="0" borderId="0" applyFont="0" applyFill="0" applyBorder="0" applyAlignment="0" applyProtection="0"/>
    <xf numFmtId="0" fontId="169" fillId="0" borderId="0"/>
    <xf numFmtId="0" fontId="171" fillId="0" borderId="0"/>
    <xf numFmtId="18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8" fontId="52" fillId="0" borderId="0" applyFont="0" applyFill="0" applyBorder="0" applyProtection="0">
      <alignment horizontal="right"/>
    </xf>
    <xf numFmtId="168" fontId="52" fillId="0" borderId="0" applyFont="0" applyFill="0" applyBorder="0" applyProtection="0">
      <alignment horizontal="right"/>
    </xf>
    <xf numFmtId="169" fontId="52" fillId="0" borderId="0" applyFont="0" applyFill="0" applyBorder="0" applyProtection="0">
      <alignment horizontal="right"/>
    </xf>
    <xf numFmtId="169" fontId="52" fillId="0" borderId="0" applyFont="0" applyFill="0" applyBorder="0" applyProtection="0">
      <alignment horizontal="right"/>
    </xf>
    <xf numFmtId="170" fontId="52" fillId="0" borderId="0" applyFont="0" applyFill="0" applyBorder="0" applyProtection="0">
      <alignment horizontal="right"/>
    </xf>
    <xf numFmtId="170" fontId="52" fillId="0" borderId="0" applyFont="0" applyFill="0" applyBorder="0" applyProtection="0">
      <alignment horizontal="right"/>
    </xf>
    <xf numFmtId="180" fontId="52" fillId="0" borderId="0" applyBorder="0"/>
    <xf numFmtId="0" fontId="52" fillId="0" borderId="0"/>
    <xf numFmtId="0" fontId="52" fillId="0" borderId="0"/>
    <xf numFmtId="0" fontId="52" fillId="0" borderId="0"/>
    <xf numFmtId="0" fontId="52" fillId="0" borderId="0"/>
    <xf numFmtId="170" fontId="63" fillId="0" borderId="0" applyFont="0" applyFill="0" applyBorder="0" applyProtection="0">
      <alignment horizontal="right"/>
    </xf>
    <xf numFmtId="171" fontId="63" fillId="0" borderId="0" applyFont="0" applyFill="0" applyBorder="0" applyProtection="0">
      <alignment horizontal="left"/>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alignment horizontal="left"/>
    </xf>
    <xf numFmtId="0" fontId="52" fillId="0" borderId="0"/>
    <xf numFmtId="0" fontId="52" fillId="0" borderId="0">
      <alignment horizontal="left"/>
    </xf>
    <xf numFmtId="44" fontId="52" fillId="0" borderId="0" applyFont="0" applyFill="0" applyBorder="0" applyAlignment="0" applyProtection="0"/>
    <xf numFmtId="191" fontId="52" fillId="0" borderId="0" applyFont="0" applyFill="0" applyBorder="0" applyAlignment="0" applyProtection="0"/>
    <xf numFmtId="166" fontId="52" fillId="0" borderId="0" applyFont="0" applyFill="0" applyBorder="0" applyAlignment="0" applyProtection="0"/>
    <xf numFmtId="0" fontId="52" fillId="0" borderId="0">
      <protection locked="0"/>
    </xf>
    <xf numFmtId="0" fontId="52" fillId="0" borderId="0"/>
    <xf numFmtId="0" fontId="52" fillId="0" borderId="0">
      <protection locked="0"/>
    </xf>
    <xf numFmtId="0" fontId="52" fillId="0" borderId="0">
      <protection locked="0"/>
    </xf>
    <xf numFmtId="181" fontId="52" fillId="0" borderId="0" applyFont="0" applyFill="0" applyBorder="0" applyAlignment="0" applyProtection="0"/>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alignment horizontal="left"/>
    </xf>
    <xf numFmtId="0" fontId="52" fillId="0" borderId="0" applyFont="0" applyFill="0" applyBorder="0" applyProtection="0">
      <alignment horizontal="right"/>
    </xf>
    <xf numFmtId="0" fontId="52" fillId="0" borderId="0" applyFont="0" applyFill="0" applyBorder="0" applyProtection="0">
      <alignment horizontal="right"/>
    </xf>
    <xf numFmtId="38" fontId="64" fillId="23" borderId="0" applyNumberFormat="0" applyBorder="0" applyAlignment="0" applyProtection="0"/>
    <xf numFmtId="0" fontId="52" fillId="0" borderId="0"/>
    <xf numFmtId="0" fontId="52" fillId="0" borderId="14">
      <alignment horizontal="left" vertical="top"/>
    </xf>
    <xf numFmtId="0" fontId="52" fillId="0" borderId="14">
      <alignment horizontal="left" vertical="top"/>
    </xf>
    <xf numFmtId="10" fontId="64" fillId="25" borderId="17" applyNumberFormat="0" applyBorder="0" applyAlignment="0" applyProtection="0"/>
    <xf numFmtId="0" fontId="52" fillId="0" borderId="0"/>
    <xf numFmtId="0" fontId="52" fillId="0" borderId="0"/>
    <xf numFmtId="0" fontId="52" fillId="0" borderId="0"/>
    <xf numFmtId="1" fontId="52" fillId="0" borderId="0" applyFont="0" applyFill="0" applyBorder="0" applyProtection="0">
      <alignment horizontal="right"/>
    </xf>
    <xf numFmtId="1" fontId="52" fillId="0" borderId="0" applyFont="0" applyFill="0" applyBorder="0" applyProtection="0">
      <alignment horizontal="right"/>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27" borderId="21" applyNumberFormat="0" applyFont="0" applyAlignment="0" applyProtection="0"/>
    <xf numFmtId="173" fontId="52" fillId="0" borderId="0" applyFont="0" applyFill="0" applyBorder="0" applyProtection="0">
      <alignment horizontal="right"/>
    </xf>
    <xf numFmtId="173" fontId="52" fillId="0" borderId="0" applyFont="0" applyFill="0" applyBorder="0" applyProtection="0">
      <alignment horizontal="right"/>
    </xf>
    <xf numFmtId="10"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4" fillId="0" borderId="0"/>
    <xf numFmtId="0" fontId="52" fillId="0" borderId="0"/>
    <xf numFmtId="0" fontId="52" fillId="0" borderId="0"/>
    <xf numFmtId="0" fontId="64" fillId="0" borderId="0"/>
    <xf numFmtId="4" fontId="54" fillId="32" borderId="22" applyNumberFormat="0" applyProtection="0">
      <alignment vertical="center"/>
    </xf>
    <xf numFmtId="4" fontId="54" fillId="32" borderId="22" applyNumberFormat="0" applyProtection="0">
      <alignment horizontal="left" vertical="center" indent="1"/>
    </xf>
    <xf numFmtId="4" fontId="54" fillId="32" borderId="22" applyNumberFormat="0" applyProtection="0">
      <alignment horizontal="left" vertical="center" indent="1"/>
    </xf>
    <xf numFmtId="0" fontId="52" fillId="33" borderId="22" applyNumberFormat="0" applyProtection="0">
      <alignment horizontal="left" vertical="center" indent="1"/>
    </xf>
    <xf numFmtId="4" fontId="54" fillId="34" borderId="22" applyNumberFormat="0" applyProtection="0">
      <alignment horizontal="right" vertical="center"/>
    </xf>
    <xf numFmtId="4" fontId="54" fillId="35" borderId="22" applyNumberFormat="0" applyProtection="0">
      <alignment horizontal="right" vertical="center"/>
    </xf>
    <xf numFmtId="4" fontId="54" fillId="36" borderId="22" applyNumberFormat="0" applyProtection="0">
      <alignment horizontal="right" vertical="center"/>
    </xf>
    <xf numFmtId="4" fontId="54" fillId="37" borderId="22" applyNumberFormat="0" applyProtection="0">
      <alignment horizontal="right" vertical="center"/>
    </xf>
    <xf numFmtId="4" fontId="54" fillId="38" borderId="22" applyNumberFormat="0" applyProtection="0">
      <alignment horizontal="right" vertical="center"/>
    </xf>
    <xf numFmtId="4" fontId="54" fillId="39" borderId="22" applyNumberFormat="0" applyProtection="0">
      <alignment horizontal="right" vertical="center"/>
    </xf>
    <xf numFmtId="4" fontId="54" fillId="40" borderId="22" applyNumberFormat="0" applyProtection="0">
      <alignment horizontal="right" vertical="center"/>
    </xf>
    <xf numFmtId="4" fontId="54" fillId="41" borderId="22" applyNumberFormat="0" applyProtection="0">
      <alignment horizontal="right" vertical="center"/>
    </xf>
    <xf numFmtId="4" fontId="54" fillId="42" borderId="22" applyNumberFormat="0" applyProtection="0">
      <alignment horizontal="right" vertical="center"/>
    </xf>
    <xf numFmtId="4" fontId="54" fillId="44" borderId="26" applyNumberFormat="0" applyProtection="0">
      <alignment horizontal="left" vertical="center" indent="1"/>
    </xf>
    <xf numFmtId="0" fontId="52" fillId="33" borderId="22" applyNumberFormat="0" applyProtection="0">
      <alignment horizontal="left" vertical="center" indent="1"/>
    </xf>
    <xf numFmtId="4" fontId="54" fillId="44" borderId="22" applyNumberFormat="0" applyProtection="0">
      <alignment horizontal="left" vertical="center" indent="1"/>
    </xf>
    <xf numFmtId="4" fontId="54" fillId="46" borderId="22" applyNumberFormat="0" applyProtection="0">
      <alignment horizontal="left" vertical="center" indent="1"/>
    </xf>
    <xf numFmtId="0" fontId="52" fillId="46" borderId="22" applyNumberFormat="0" applyProtection="0">
      <alignment horizontal="left" vertical="center" indent="1"/>
    </xf>
    <xf numFmtId="0" fontId="52" fillId="46" borderId="22" applyNumberFormat="0" applyProtection="0">
      <alignment horizontal="left" vertical="center" indent="1"/>
    </xf>
    <xf numFmtId="0" fontId="52" fillId="31" borderId="22" applyNumberFormat="0" applyProtection="0">
      <alignment horizontal="left" vertical="center" indent="1"/>
    </xf>
    <xf numFmtId="0" fontId="52" fillId="31" borderId="22" applyNumberFormat="0" applyProtection="0">
      <alignment horizontal="left" vertical="center" indent="1"/>
    </xf>
    <xf numFmtId="0" fontId="52" fillId="23" borderId="22" applyNumberFormat="0" applyProtection="0">
      <alignment horizontal="left" vertical="center" indent="1"/>
    </xf>
    <xf numFmtId="0" fontId="52" fillId="23" borderId="22" applyNumberFormat="0" applyProtection="0">
      <alignment horizontal="left" vertical="center" indent="1"/>
    </xf>
    <xf numFmtId="0" fontId="52" fillId="33" borderId="22" applyNumberFormat="0" applyProtection="0">
      <alignment horizontal="left" vertical="center" indent="1"/>
    </xf>
    <xf numFmtId="0" fontId="52" fillId="33" borderId="22" applyNumberFormat="0" applyProtection="0">
      <alignment horizontal="left" vertical="center" indent="1"/>
    </xf>
    <xf numFmtId="4" fontId="54" fillId="25" borderId="22" applyNumberFormat="0" applyProtection="0">
      <alignment vertical="center"/>
    </xf>
    <xf numFmtId="4" fontId="54" fillId="25" borderId="22" applyNumberFormat="0" applyProtection="0">
      <alignment horizontal="left" vertical="center" indent="1"/>
    </xf>
    <xf numFmtId="4" fontId="54" fillId="25" borderId="22" applyNumberFormat="0" applyProtection="0">
      <alignment horizontal="left" vertical="center" indent="1"/>
    </xf>
    <xf numFmtId="4" fontId="54" fillId="44" borderId="22" applyNumberFormat="0" applyProtection="0">
      <alignment horizontal="right" vertical="center"/>
    </xf>
    <xf numFmtId="0" fontId="52" fillId="33" borderId="22" applyNumberFormat="0" applyProtection="0">
      <alignment horizontal="left" vertical="center" indent="1"/>
    </xf>
    <xf numFmtId="0" fontId="52" fillId="33" borderId="22" applyNumberFormat="0" applyProtection="0">
      <alignment horizontal="left" vertical="center" indent="1"/>
    </xf>
    <xf numFmtId="0" fontId="52" fillId="0" borderId="0">
      <alignment vertical="top"/>
    </xf>
    <xf numFmtId="174" fontId="64" fillId="0" borderId="0">
      <alignment wrapText="1"/>
      <protection locked="0"/>
    </xf>
    <xf numFmtId="174" fontId="64" fillId="0" borderId="0">
      <alignment wrapText="1"/>
      <protection locked="0"/>
    </xf>
    <xf numFmtId="175" fontId="64" fillId="0" borderId="0">
      <alignment wrapText="1"/>
      <protection locked="0"/>
    </xf>
    <xf numFmtId="175" fontId="64" fillId="0" borderId="0">
      <alignment wrapText="1"/>
      <protection locked="0"/>
    </xf>
    <xf numFmtId="175" fontId="64" fillId="0" borderId="0">
      <alignment wrapText="1"/>
      <protection locked="0"/>
    </xf>
    <xf numFmtId="176" fontId="64" fillId="0" borderId="0">
      <alignment wrapText="1"/>
      <protection locked="0"/>
    </xf>
    <xf numFmtId="176" fontId="64" fillId="0" borderId="0">
      <alignment wrapText="1"/>
      <protection locked="0"/>
    </xf>
    <xf numFmtId="0" fontId="64" fillId="0" borderId="14" applyFill="0" applyBorder="0" applyProtection="0">
      <alignment horizontal="left" vertical="top"/>
    </xf>
    <xf numFmtId="204" fontId="52" fillId="0" borderId="0" applyNumberFormat="0" applyFill="0" applyBorder="0">
      <alignment horizontal="left"/>
    </xf>
    <xf numFmtId="204" fontId="52" fillId="0" borderId="0" applyNumberFormat="0" applyFill="0" applyBorder="0">
      <alignment horizontal="right"/>
    </xf>
    <xf numFmtId="0" fontId="52" fillId="0" borderId="0"/>
    <xf numFmtId="0" fontId="52" fillId="0" borderId="0" applyNumberFormat="0" applyFill="0" applyBorder="0" applyProtection="0"/>
    <xf numFmtId="0" fontId="52" fillId="0" borderId="0" applyNumberFormat="0" applyFill="0" applyBorder="0" applyProtection="0"/>
    <xf numFmtId="0" fontId="52" fillId="0" borderId="0"/>
    <xf numFmtId="0" fontId="52" fillId="0" borderId="0"/>
    <xf numFmtId="0" fontId="52" fillId="0" borderId="0"/>
    <xf numFmtId="0" fontId="52" fillId="0" borderId="0"/>
    <xf numFmtId="0" fontId="64" fillId="0" borderId="0"/>
    <xf numFmtId="0" fontId="52" fillId="0" borderId="0"/>
    <xf numFmtId="0" fontId="52" fillId="0" borderId="0"/>
    <xf numFmtId="0" fontId="52" fillId="0" borderId="0"/>
    <xf numFmtId="0" fontId="52" fillId="0" borderId="0"/>
    <xf numFmtId="0" fontId="52" fillId="0" borderId="0"/>
    <xf numFmtId="0" fontId="52" fillId="0" borderId="0"/>
    <xf numFmtId="0" fontId="172" fillId="0" borderId="0" applyNumberFormat="0" applyFill="0" applyBorder="0" applyAlignment="0" applyProtection="0">
      <alignment vertical="top"/>
      <protection locked="0"/>
    </xf>
    <xf numFmtId="0" fontId="52" fillId="0" borderId="0"/>
    <xf numFmtId="0" fontId="52" fillId="0" borderId="0"/>
    <xf numFmtId="0" fontId="52" fillId="0" borderId="0"/>
    <xf numFmtId="0" fontId="173" fillId="0" borderId="0"/>
    <xf numFmtId="0" fontId="173" fillId="0" borderId="0"/>
    <xf numFmtId="0" fontId="173" fillId="0" borderId="0"/>
    <xf numFmtId="0" fontId="173" fillId="0" borderId="0"/>
    <xf numFmtId="0" fontId="50" fillId="0" borderId="0"/>
    <xf numFmtId="0" fontId="50" fillId="0" borderId="0"/>
    <xf numFmtId="0" fontId="50" fillId="0" borderId="0"/>
    <xf numFmtId="0" fontId="174" fillId="0" borderId="0"/>
    <xf numFmtId="0" fontId="49" fillId="56"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186" fillId="85" borderId="0" applyNumberFormat="0" applyBorder="0" applyAlignment="0" applyProtection="0"/>
    <xf numFmtId="0" fontId="52" fillId="0" borderId="0"/>
    <xf numFmtId="0" fontId="187" fillId="0" borderId="0"/>
    <xf numFmtId="0" fontId="49" fillId="0" borderId="0"/>
    <xf numFmtId="0" fontId="174" fillId="0" borderId="0"/>
    <xf numFmtId="0" fontId="49" fillId="86" borderId="91" applyNumberFormat="0" applyFont="0" applyAlignment="0" applyProtection="0"/>
    <xf numFmtId="0" fontId="188" fillId="81" borderId="92" applyNumberFormat="0" applyAlignment="0" applyProtection="0"/>
    <xf numFmtId="0" fontId="189" fillId="0" borderId="0" applyNumberFormat="0" applyFill="0" applyBorder="0" applyAlignment="0" applyProtection="0"/>
    <xf numFmtId="0" fontId="190" fillId="0" borderId="93" applyNumberFormat="0" applyFill="0" applyAlignment="0" applyProtection="0"/>
    <xf numFmtId="0" fontId="191" fillId="0" borderId="0" applyNumberFormat="0" applyFill="0" applyBorder="0" applyAlignment="0" applyProtection="0"/>
    <xf numFmtId="0" fontId="181" fillId="0" borderId="87" applyNumberFormat="0" applyFill="0" applyAlignment="0" applyProtection="0"/>
    <xf numFmtId="0" fontId="184" fillId="84" borderId="85" applyNumberFormat="0" applyAlignment="0" applyProtection="0"/>
    <xf numFmtId="0" fontId="174" fillId="0" borderId="0"/>
    <xf numFmtId="0" fontId="48" fillId="5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48" fillId="67" borderId="0" applyNumberFormat="0" applyBorder="0" applyAlignment="0" applyProtection="0"/>
    <xf numFmtId="0" fontId="181" fillId="0" borderId="87" applyNumberFormat="0" applyFill="0" applyAlignment="0" applyProtection="0"/>
    <xf numFmtId="0" fontId="184" fillId="84" borderId="85" applyNumberFormat="0" applyAlignment="0" applyProtection="0"/>
    <xf numFmtId="0" fontId="48" fillId="0" borderId="0"/>
    <xf numFmtId="0" fontId="48" fillId="86" borderId="91" applyNumberFormat="0" applyFont="0" applyAlignment="0" applyProtection="0"/>
    <xf numFmtId="0" fontId="48" fillId="0" borderId="0"/>
    <xf numFmtId="0" fontId="192" fillId="0" borderId="0"/>
    <xf numFmtId="0" fontId="47" fillId="0" borderId="0"/>
    <xf numFmtId="0" fontId="47" fillId="0" borderId="0"/>
    <xf numFmtId="0" fontId="194" fillId="0" borderId="0"/>
    <xf numFmtId="0" fontId="195" fillId="0" borderId="0"/>
    <xf numFmtId="0" fontId="46" fillId="0" borderId="0"/>
    <xf numFmtId="0" fontId="196" fillId="0" borderId="0"/>
    <xf numFmtId="0" fontId="45" fillId="0" borderId="0"/>
    <xf numFmtId="0" fontId="196" fillId="0" borderId="0"/>
    <xf numFmtId="0" fontId="196" fillId="0" borderId="0"/>
    <xf numFmtId="0" fontId="52" fillId="0" borderId="0"/>
    <xf numFmtId="0" fontId="197" fillId="0" borderId="0"/>
    <xf numFmtId="0" fontId="52" fillId="0" borderId="0"/>
    <xf numFmtId="0" fontId="52" fillId="0" borderId="0"/>
    <xf numFmtId="0" fontId="52" fillId="0" borderId="0"/>
    <xf numFmtId="0" fontId="52" fillId="0" borderId="0"/>
    <xf numFmtId="0" fontId="44" fillId="0" borderId="0"/>
    <xf numFmtId="0" fontId="198" fillId="0" borderId="0"/>
    <xf numFmtId="0" fontId="198" fillId="0" borderId="0"/>
    <xf numFmtId="0" fontId="52" fillId="0" borderId="0"/>
    <xf numFmtId="0" fontId="44" fillId="0" borderId="0"/>
    <xf numFmtId="0" fontId="198" fillId="0" borderId="0"/>
    <xf numFmtId="0" fontId="198" fillId="0" borderId="0"/>
    <xf numFmtId="0" fontId="52" fillId="0" borderId="0"/>
    <xf numFmtId="0" fontId="52" fillId="0" borderId="0"/>
    <xf numFmtId="0" fontId="43" fillId="0" borderId="0"/>
    <xf numFmtId="0" fontId="52" fillId="0" borderId="0"/>
    <xf numFmtId="0" fontId="52" fillId="0" borderId="0"/>
    <xf numFmtId="0" fontId="52" fillId="0" borderId="0"/>
    <xf numFmtId="0" fontId="52" fillId="0" borderId="0"/>
    <xf numFmtId="0" fontId="199" fillId="0" borderId="0"/>
    <xf numFmtId="0" fontId="42" fillId="0" borderId="0"/>
    <xf numFmtId="0" fontId="42" fillId="0" borderId="0"/>
    <xf numFmtId="0" fontId="42" fillId="0" borderId="0"/>
    <xf numFmtId="0" fontId="42" fillId="0" borderId="0"/>
    <xf numFmtId="0" fontId="52" fillId="0" borderId="0"/>
    <xf numFmtId="0" fontId="52" fillId="0" borderId="0"/>
    <xf numFmtId="0" fontId="201" fillId="0" borderId="0"/>
    <xf numFmtId="0" fontId="181" fillId="0" borderId="87" applyNumberFormat="0" applyFill="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1" fillId="0" borderId="87" applyNumberFormat="0" applyFill="0" applyAlignment="0" applyProtection="0"/>
    <xf numFmtId="0" fontId="181" fillId="0" borderId="87" applyNumberFormat="0" applyFill="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41" fillId="0" borderId="0"/>
    <xf numFmtId="0" fontId="41" fillId="86" borderId="91" applyNumberFormat="0" applyFont="0" applyAlignment="0" applyProtection="0"/>
    <xf numFmtId="0" fontId="201"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52" fillId="0" borderId="0"/>
    <xf numFmtId="0" fontId="52" fillId="0" borderId="0"/>
    <xf numFmtId="0" fontId="52" fillId="0" borderId="0"/>
    <xf numFmtId="0" fontId="40" fillId="0" borderId="0"/>
    <xf numFmtId="0" fontId="52" fillId="0" borderId="0"/>
    <xf numFmtId="0" fontId="52" fillId="0" borderId="0"/>
    <xf numFmtId="0" fontId="52" fillId="0" borderId="0"/>
    <xf numFmtId="0" fontId="52" fillId="0" borderId="0"/>
    <xf numFmtId="0" fontId="52" fillId="0" borderId="0"/>
    <xf numFmtId="0" fontId="39" fillId="0" borderId="0"/>
    <xf numFmtId="0" fontId="38" fillId="0" borderId="0"/>
    <xf numFmtId="0" fontId="202"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202" fillId="0" borderId="0"/>
    <xf numFmtId="0" fontId="202"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202" fillId="0" borderId="0"/>
    <xf numFmtId="0" fontId="202" fillId="0" borderId="0"/>
    <xf numFmtId="0" fontId="202" fillId="0" borderId="0"/>
    <xf numFmtId="0" fontId="202" fillId="0" borderId="0"/>
    <xf numFmtId="0" fontId="184" fillId="84" borderId="85" applyNumberFormat="0" applyAlignment="0" applyProtection="0"/>
    <xf numFmtId="0" fontId="37" fillId="0" borderId="0"/>
    <xf numFmtId="0" fontId="37" fillId="86" borderId="91" applyNumberFormat="0" applyFont="0" applyAlignment="0" applyProtection="0"/>
    <xf numFmtId="0" fontId="202" fillId="0" borderId="0"/>
    <xf numFmtId="0" fontId="184" fillId="84" borderId="85" applyNumberFormat="0" applyAlignment="0" applyProtection="0"/>
    <xf numFmtId="0" fontId="37" fillId="0" borderId="0"/>
    <xf numFmtId="0" fontId="37" fillId="0" borderId="0"/>
    <xf numFmtId="0" fontId="37" fillId="0" borderId="0"/>
    <xf numFmtId="0" fontId="37" fillId="0" borderId="0"/>
    <xf numFmtId="0" fontId="37" fillId="0" borderId="0"/>
    <xf numFmtId="0" fontId="52" fillId="0" borderId="0"/>
    <xf numFmtId="0" fontId="36" fillId="58" borderId="0" applyNumberFormat="0" applyBorder="0" applyAlignment="0" applyProtection="0"/>
    <xf numFmtId="0" fontId="36" fillId="57" borderId="0" applyNumberFormat="0" applyBorder="0" applyAlignment="0" applyProtection="0"/>
    <xf numFmtId="0" fontId="36" fillId="56" borderId="0" applyNumberFormat="0" applyBorder="0" applyAlignment="0" applyProtection="0"/>
    <xf numFmtId="0" fontId="52" fillId="0" borderId="0"/>
    <xf numFmtId="0" fontId="36" fillId="0" borderId="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0" borderId="0"/>
    <xf numFmtId="0" fontId="52" fillId="0" borderId="0"/>
    <xf numFmtId="0" fontId="184" fillId="84" borderId="85" applyNumberFormat="0" applyAlignment="0" applyProtection="0"/>
    <xf numFmtId="0" fontId="184" fillId="84" borderId="85" applyNumberFormat="0" applyAlignment="0" applyProtection="0"/>
    <xf numFmtId="0" fontId="52" fillId="0" borderId="0"/>
    <xf numFmtId="0" fontId="52" fillId="0" borderId="0"/>
    <xf numFmtId="0" fontId="36" fillId="86" borderId="91" applyNumberFormat="0" applyFont="0" applyAlignment="0" applyProtection="0"/>
    <xf numFmtId="0" fontId="52" fillId="0" borderId="0"/>
    <xf numFmtId="0" fontId="184" fillId="84" borderId="85" applyNumberFormat="0" applyAlignment="0" applyProtection="0"/>
    <xf numFmtId="0" fontId="52" fillId="0" borderId="0"/>
    <xf numFmtId="0" fontId="52" fillId="0" borderId="0"/>
    <xf numFmtId="0" fontId="36" fillId="0" borderId="0"/>
    <xf numFmtId="0" fontId="36" fillId="0" borderId="0"/>
    <xf numFmtId="0" fontId="52" fillId="0" borderId="0"/>
    <xf numFmtId="0" fontId="52" fillId="0" borderId="0"/>
    <xf numFmtId="0" fontId="52" fillId="0" borderId="0"/>
    <xf numFmtId="0" fontId="35" fillId="0" borderId="0"/>
    <xf numFmtId="0" fontId="52" fillId="0" borderId="0"/>
    <xf numFmtId="0" fontId="52" fillId="0" borderId="0"/>
    <xf numFmtId="0" fontId="52" fillId="0" borderId="0"/>
    <xf numFmtId="0" fontId="203" fillId="0" borderId="0"/>
    <xf numFmtId="0" fontId="203" fillId="0" borderId="0"/>
    <xf numFmtId="0" fontId="203" fillId="0" borderId="0"/>
    <xf numFmtId="0" fontId="34" fillId="56" borderId="0" applyNumberFormat="0" applyBorder="0" applyAlignment="0" applyProtection="0"/>
    <xf numFmtId="0" fontId="203" fillId="0" borderId="0"/>
    <xf numFmtId="0" fontId="34" fillId="0" borderId="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3" fillId="0" borderId="0"/>
    <xf numFmtId="0" fontId="203" fillId="0" borderId="0"/>
    <xf numFmtId="0" fontId="203" fillId="0" borderId="0"/>
    <xf numFmtId="0" fontId="203" fillId="0" borderId="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4" fillId="84" borderId="85" applyNumberFormat="0" applyAlignment="0" applyProtection="0"/>
    <xf numFmtId="0" fontId="52" fillId="0" borderId="0"/>
    <xf numFmtId="0" fontId="52" fillId="0" borderId="0"/>
    <xf numFmtId="0" fontId="52" fillId="0" borderId="0"/>
    <xf numFmtId="0" fontId="52" fillId="0" borderId="0"/>
    <xf numFmtId="0" fontId="184" fillId="84" borderId="85" applyNumberFormat="0" applyAlignment="0" applyProtection="0"/>
    <xf numFmtId="0" fontId="184" fillId="84" borderId="85" applyNumberFormat="0" applyAlignment="0" applyProtection="0"/>
    <xf numFmtId="0" fontId="34" fillId="86" borderId="91" applyNumberFormat="0" applyFont="0" applyAlignment="0" applyProtection="0"/>
    <xf numFmtId="0" fontId="203" fillId="0" borderId="0"/>
    <xf numFmtId="0" fontId="52" fillId="0" borderId="0"/>
    <xf numFmtId="0" fontId="184" fillId="84" borderId="85" applyNumberFormat="0" applyAlignment="0" applyProtection="0"/>
    <xf numFmtId="0" fontId="52" fillId="0" borderId="0"/>
    <xf numFmtId="0" fontId="52" fillId="0" borderId="0"/>
    <xf numFmtId="0" fontId="52" fillId="0" borderId="0"/>
    <xf numFmtId="0" fontId="52" fillId="0" borderId="0"/>
    <xf numFmtId="0" fontId="204" fillId="0" borderId="0"/>
    <xf numFmtId="0" fontId="33"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32" fillId="0" borderId="0"/>
    <xf numFmtId="0" fontId="31" fillId="0" borderId="0"/>
    <xf numFmtId="0" fontId="208" fillId="0" borderId="0"/>
    <xf numFmtId="0" fontId="30" fillId="0" borderId="0"/>
    <xf numFmtId="0" fontId="210" fillId="0" borderId="0" applyNumberFormat="0" applyFill="0" applyBorder="0" applyAlignment="0" applyProtection="0"/>
    <xf numFmtId="0" fontId="211" fillId="0" borderId="0"/>
    <xf numFmtId="43" fontId="51" fillId="0" borderId="0" applyFont="0" applyFill="0" applyBorder="0" applyAlignment="0" applyProtection="0"/>
    <xf numFmtId="43" fontId="30" fillId="0" borderId="0" applyFont="0" applyFill="0" applyBorder="0" applyAlignment="0" applyProtection="0"/>
    <xf numFmtId="0" fontId="165" fillId="0" borderId="0" applyNumberFormat="0" applyFill="0" applyBorder="0" applyAlignment="0" applyProtection="0">
      <alignment vertical="top"/>
      <protection locked="0"/>
    </xf>
    <xf numFmtId="0" fontId="216" fillId="0" borderId="0"/>
    <xf numFmtId="0" fontId="30" fillId="0" borderId="0"/>
    <xf numFmtId="9" fontId="216" fillId="0" borderId="0" applyFont="0" applyFill="0" applyBorder="0" applyAlignment="0" applyProtection="0"/>
    <xf numFmtId="0" fontId="212" fillId="0" borderId="0"/>
    <xf numFmtId="0" fontId="220" fillId="0" borderId="0"/>
    <xf numFmtId="0" fontId="29" fillId="56"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3" borderId="0" applyNumberFormat="0" applyBorder="0" applyAlignment="0" applyProtection="0"/>
    <xf numFmtId="0" fontId="29"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22" fillId="8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86" borderId="91" applyNumberFormat="0" applyFont="0" applyAlignment="0" applyProtection="0"/>
    <xf numFmtId="0" fontId="29" fillId="86" borderId="91" applyNumberFormat="0" applyFont="0" applyAlignment="0" applyProtection="0"/>
    <xf numFmtId="0" fontId="221" fillId="0" borderId="0" applyNumberFormat="0" applyFill="0" applyBorder="0" applyAlignment="0" applyProtection="0"/>
    <xf numFmtId="0" fontId="220" fillId="0" borderId="0"/>
    <xf numFmtId="0" fontId="184" fillId="84" borderId="85" applyNumberFormat="0" applyAlignment="0" applyProtection="0"/>
    <xf numFmtId="0" fontId="220" fillId="0" borderId="0"/>
    <xf numFmtId="0" fontId="52" fillId="0" borderId="0"/>
    <xf numFmtId="0" fontId="28" fillId="0" borderId="0"/>
    <xf numFmtId="0" fontId="220"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4" fillId="84" borderId="85" applyNumberFormat="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0" fillId="0" borderId="0"/>
    <xf numFmtId="0" fontId="184" fillId="84" borderId="85" applyNumberFormat="0" applyAlignment="0" applyProtection="0"/>
    <xf numFmtId="0" fontId="52" fillId="0" borderId="0"/>
    <xf numFmtId="0" fontId="223" fillId="0" borderId="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84" fillId="84" borderId="85" applyNumberFormat="0" applyAlignment="0" applyProtection="0"/>
    <xf numFmtId="0" fontId="224" fillId="0" borderId="0" applyNumberFormat="0" applyFill="0" applyBorder="0" applyAlignment="0" applyProtection="0"/>
    <xf numFmtId="0" fontId="52" fillId="0" borderId="0"/>
    <xf numFmtId="0" fontId="26" fillId="0" borderId="0"/>
    <xf numFmtId="0" fontId="26" fillId="86" borderId="91" applyNumberFormat="0" applyFont="0" applyAlignment="0" applyProtection="0"/>
    <xf numFmtId="0" fontId="225" fillId="0" borderId="0"/>
    <xf numFmtId="0" fontId="25" fillId="0" borderId="0"/>
    <xf numFmtId="0" fontId="226"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4" fillId="0" borderId="0"/>
    <xf numFmtId="0" fontId="52" fillId="0" borderId="0"/>
    <xf numFmtId="0" fontId="24" fillId="86" borderId="91" applyNumberFormat="0" applyFont="0" applyAlignment="0" applyProtection="0"/>
    <xf numFmtId="0" fontId="226" fillId="0" borderId="0"/>
    <xf numFmtId="0" fontId="226" fillId="0" borderId="0"/>
    <xf numFmtId="0" fontId="184" fillId="84" borderId="85" applyNumberFormat="0" applyAlignment="0" applyProtection="0"/>
    <xf numFmtId="0" fontId="184" fillId="84" borderId="85" applyNumberFormat="0" applyAlignment="0" applyProtection="0"/>
    <xf numFmtId="0" fontId="226" fillId="0" borderId="0"/>
    <xf numFmtId="0" fontId="226" fillId="0" borderId="0"/>
    <xf numFmtId="0" fontId="226" fillId="0" borderId="0"/>
    <xf numFmtId="0" fontId="226" fillId="0" borderId="0"/>
    <xf numFmtId="0" fontId="226" fillId="0" borderId="0"/>
    <xf numFmtId="0" fontId="23" fillId="0" borderId="0"/>
    <xf numFmtId="0" fontId="227" fillId="0" borderId="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227" fillId="0" borderId="0"/>
    <xf numFmtId="0" fontId="227" fillId="0" borderId="0"/>
    <xf numFmtId="0" fontId="227" fillId="0" borderId="0"/>
    <xf numFmtId="0" fontId="227" fillId="0" borderId="0"/>
    <xf numFmtId="0" fontId="227"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27" fillId="0" borderId="0"/>
    <xf numFmtId="0" fontId="184" fillId="84" borderId="85" applyNumberFormat="0" applyAlignment="0" applyProtection="0"/>
    <xf numFmtId="0" fontId="227" fillId="0" borderId="0"/>
    <xf numFmtId="0" fontId="52"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4"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52"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30"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4" fillId="84" borderId="85" applyNumberFormat="0" applyAlignment="0" applyProtection="0"/>
    <xf numFmtId="0" fontId="18" fillId="0" borderId="0"/>
    <xf numFmtId="0" fontId="18" fillId="86" borderId="91" applyNumberFormat="0" applyFont="0" applyAlignment="0" applyProtection="0"/>
    <xf numFmtId="0" fontId="231" fillId="0" borderId="0"/>
    <xf numFmtId="0" fontId="16" fillId="0" borderId="0"/>
    <xf numFmtId="0" fontId="184" fillId="84" borderId="85" applyNumberFormat="0" applyAlignment="0" applyProtection="0"/>
    <xf numFmtId="0" fontId="231" fillId="0" borderId="0"/>
    <xf numFmtId="0" fontId="184" fillId="84" borderId="85" applyNumberFormat="0" applyAlignment="0" applyProtection="0"/>
    <xf numFmtId="0" fontId="231" fillId="0" borderId="0"/>
    <xf numFmtId="0" fontId="231" fillId="0" borderId="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231" fillId="0" borderId="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86" borderId="91" applyNumberFormat="0" applyFont="0" applyAlignment="0" applyProtection="0"/>
    <xf numFmtId="0" fontId="16" fillId="0" borderId="0"/>
    <xf numFmtId="0" fontId="16" fillId="86" borderId="91" applyNumberFormat="0" applyFont="0" applyAlignment="0" applyProtection="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31" fillId="0" borderId="0"/>
    <xf numFmtId="0" fontId="15" fillId="0" borderId="0"/>
    <xf numFmtId="0" fontId="184" fillId="84" borderId="85" applyNumberForma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231" fillId="0" borderId="0"/>
    <xf numFmtId="0" fontId="14" fillId="0" borderId="0"/>
    <xf numFmtId="0" fontId="184" fillId="84" borderId="85" applyNumberFormat="0" applyAlignment="0" applyProtection="0"/>
    <xf numFmtId="0" fontId="184" fillId="84" borderId="85" applyNumberFormat="0" applyAlignment="0" applyProtection="0"/>
    <xf numFmtId="0" fontId="231"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4" fillId="84" borderId="85" applyNumberFormat="0" applyAlignment="0" applyProtection="0"/>
    <xf numFmtId="0" fontId="231" fillId="0" borderId="0"/>
    <xf numFmtId="0" fontId="216" fillId="0" borderId="0"/>
    <xf numFmtId="0" fontId="52"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84" fillId="84" borderId="85" applyNumberFormat="0" applyAlignment="0" applyProtection="0"/>
    <xf numFmtId="0" fontId="13" fillId="0" borderId="0"/>
    <xf numFmtId="0" fontId="13" fillId="86" borderId="91" applyNumberFormat="0" applyFont="0" applyAlignment="0" applyProtection="0"/>
    <xf numFmtId="0" fontId="12" fillId="0" borderId="0"/>
    <xf numFmtId="0" fontId="184" fillId="84" borderId="85" applyNumberFormat="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4" fillId="84" borderId="85" applyNumberFormat="0" applyAlignment="0" applyProtection="0"/>
    <xf numFmtId="0" fontId="222"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1" fillId="0" borderId="0" applyNumberFormat="0" applyFill="0" applyBorder="0" applyAlignment="0" applyProtection="0"/>
    <xf numFmtId="0" fontId="12"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2" fillId="0" borderId="0"/>
    <xf numFmtId="0" fontId="12" fillId="0" borderId="0"/>
    <xf numFmtId="0" fontId="232" fillId="0" borderId="0"/>
    <xf numFmtId="0" fontId="11" fillId="0" borderId="0"/>
    <xf numFmtId="0" fontId="184"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33" fillId="0" borderId="0"/>
    <xf numFmtId="0" fontId="10" fillId="0" borderId="0"/>
    <xf numFmtId="0" fontId="184"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4" fillId="0" borderId="0"/>
    <xf numFmtId="0" fontId="9" fillId="56" borderId="0" applyNumberFormat="0" applyBorder="0" applyAlignment="0" applyProtection="0"/>
    <xf numFmtId="0" fontId="216" fillId="56" borderId="0" applyNumberFormat="0" applyBorder="0" applyAlignment="0" applyProtection="0"/>
    <xf numFmtId="0" fontId="9" fillId="57" borderId="0" applyNumberFormat="0" applyBorder="0" applyAlignment="0" applyProtection="0"/>
    <xf numFmtId="0" fontId="216" fillId="57" borderId="0" applyNumberFormat="0" applyBorder="0" applyAlignment="0" applyProtection="0"/>
    <xf numFmtId="0" fontId="9" fillId="58" borderId="0" applyNumberFormat="0" applyBorder="0" applyAlignment="0" applyProtection="0"/>
    <xf numFmtId="0" fontId="216" fillId="58" borderId="0" applyNumberFormat="0" applyBorder="0" applyAlignment="0" applyProtection="0"/>
    <xf numFmtId="0" fontId="9" fillId="59" borderId="0" applyNumberFormat="0" applyBorder="0" applyAlignment="0" applyProtection="0"/>
    <xf numFmtId="0" fontId="216" fillId="59" borderId="0" applyNumberFormat="0" applyBorder="0" applyAlignment="0" applyProtection="0"/>
    <xf numFmtId="0" fontId="9" fillId="60" borderId="0" applyNumberFormat="0" applyBorder="0" applyAlignment="0" applyProtection="0"/>
    <xf numFmtId="0" fontId="216" fillId="60" borderId="0" applyNumberFormat="0" applyBorder="0" applyAlignment="0" applyProtection="0"/>
    <xf numFmtId="0" fontId="9" fillId="61" borderId="0" applyNumberFormat="0" applyBorder="0" applyAlignment="0" applyProtection="0"/>
    <xf numFmtId="0" fontId="216" fillId="61" borderId="0" applyNumberFormat="0" applyBorder="0" applyAlignment="0" applyProtection="0"/>
    <xf numFmtId="0" fontId="9" fillId="62" borderId="0" applyNumberFormat="0" applyBorder="0" applyAlignment="0" applyProtection="0"/>
    <xf numFmtId="0" fontId="216" fillId="62" borderId="0" applyNumberFormat="0" applyBorder="0" applyAlignment="0" applyProtection="0"/>
    <xf numFmtId="0" fontId="9" fillId="63" borderId="0" applyNumberFormat="0" applyBorder="0" applyAlignment="0" applyProtection="0"/>
    <xf numFmtId="0" fontId="216" fillId="63" borderId="0" applyNumberFormat="0" applyBorder="0" applyAlignment="0" applyProtection="0"/>
    <xf numFmtId="0" fontId="9" fillId="64" borderId="0" applyNumberFormat="0" applyBorder="0" applyAlignment="0" applyProtection="0"/>
    <xf numFmtId="0" fontId="216" fillId="64" borderId="0" applyNumberFormat="0" applyBorder="0" applyAlignment="0" applyProtection="0"/>
    <xf numFmtId="0" fontId="9" fillId="65" borderId="0" applyNumberFormat="0" applyBorder="0" applyAlignment="0" applyProtection="0"/>
    <xf numFmtId="0" fontId="216" fillId="65" borderId="0" applyNumberFormat="0" applyBorder="0" applyAlignment="0" applyProtection="0"/>
    <xf numFmtId="0" fontId="9" fillId="66" borderId="0" applyNumberFormat="0" applyBorder="0" applyAlignment="0" applyProtection="0"/>
    <xf numFmtId="0" fontId="216" fillId="66" borderId="0" applyNumberFormat="0" applyBorder="0" applyAlignment="0" applyProtection="0"/>
    <xf numFmtId="0" fontId="9" fillId="67" borderId="0" applyNumberFormat="0" applyBorder="0" applyAlignment="0" applyProtection="0"/>
    <xf numFmtId="0" fontId="216" fillId="67" borderId="0" applyNumberFormat="0" applyBorder="0" applyAlignment="0" applyProtection="0"/>
    <xf numFmtId="0" fontId="216" fillId="68" borderId="0" applyNumberFormat="0" applyBorder="0" applyAlignment="0" applyProtection="0"/>
    <xf numFmtId="0" fontId="216" fillId="69" borderId="0" applyNumberFormat="0" applyBorder="0" applyAlignment="0" applyProtection="0"/>
    <xf numFmtId="0" fontId="216" fillId="70" borderId="0" applyNumberFormat="0" applyBorder="0" applyAlignment="0" applyProtection="0"/>
    <xf numFmtId="0" fontId="216" fillId="71" borderId="0" applyNumberFormat="0" applyBorder="0" applyAlignment="0" applyProtection="0"/>
    <xf numFmtId="0" fontId="216" fillId="72" borderId="0" applyNumberFormat="0" applyBorder="0" applyAlignment="0" applyProtection="0"/>
    <xf numFmtId="0" fontId="216" fillId="73" borderId="0" applyNumberFormat="0" applyBorder="0" applyAlignment="0" applyProtection="0"/>
    <xf numFmtId="0" fontId="235" fillId="74" borderId="0" applyNumberFormat="0" applyBorder="0" applyAlignment="0" applyProtection="0"/>
    <xf numFmtId="0" fontId="235" fillId="75" borderId="0" applyNumberFormat="0" applyBorder="0" applyAlignment="0" applyProtection="0"/>
    <xf numFmtId="0" fontId="235" fillId="76" borderId="0" applyNumberFormat="0" applyBorder="0" applyAlignment="0" applyProtection="0"/>
    <xf numFmtId="0" fontId="235" fillId="77" borderId="0" applyNumberFormat="0" applyBorder="0" applyAlignment="0" applyProtection="0"/>
    <xf numFmtId="0" fontId="235" fillId="78" borderId="0" applyNumberFormat="0" applyBorder="0" applyAlignment="0" applyProtection="0"/>
    <xf numFmtId="0" fontId="235" fillId="79" borderId="0" applyNumberFormat="0" applyBorder="0" applyAlignment="0" applyProtection="0"/>
    <xf numFmtId="0" fontId="236" fillId="80" borderId="0" applyNumberFormat="0" applyBorder="0" applyAlignment="0" applyProtection="0"/>
    <xf numFmtId="0" fontId="237" fillId="81" borderId="85" applyNumberFormat="0" applyAlignment="0" applyProtection="0"/>
    <xf numFmtId="0" fontId="238" fillId="82" borderId="86" applyNumberFormat="0" applyAlignment="0" applyProtection="0"/>
    <xf numFmtId="0" fontId="239" fillId="0" borderId="0" applyNumberFormat="0" applyFill="0" applyBorder="0" applyAlignment="0" applyProtection="0"/>
    <xf numFmtId="0" fontId="240" fillId="83" borderId="0" applyNumberFormat="0" applyBorder="0" applyAlignment="0" applyProtection="0"/>
    <xf numFmtId="0" fontId="241" fillId="0" borderId="87" applyNumberFormat="0" applyFill="0" applyAlignment="0" applyProtection="0"/>
    <xf numFmtId="0" fontId="242" fillId="0" borderId="88" applyNumberFormat="0" applyFill="0" applyAlignment="0" applyProtection="0"/>
    <xf numFmtId="0" fontId="243" fillId="0" borderId="89" applyNumberFormat="0" applyFill="0" applyAlignment="0" applyProtection="0"/>
    <xf numFmtId="0" fontId="243" fillId="0" borderId="0" applyNumberFormat="0" applyFill="0" applyBorder="0" applyAlignment="0" applyProtection="0"/>
    <xf numFmtId="0" fontId="184" fillId="84" borderId="85" applyNumberFormat="0" applyAlignment="0" applyProtection="0"/>
    <xf numFmtId="0" fontId="244" fillId="84" borderId="85" applyNumberFormat="0" applyAlignment="0" applyProtection="0"/>
    <xf numFmtId="0" fontId="245" fillId="0" borderId="90" applyNumberFormat="0" applyFill="0" applyAlignment="0" applyProtection="0"/>
    <xf numFmtId="0" fontId="246" fillId="85" borderId="0" applyNumberFormat="0" applyBorder="0" applyAlignment="0" applyProtection="0"/>
    <xf numFmtId="0" fontId="9" fillId="0" borderId="0"/>
    <xf numFmtId="0" fontId="216" fillId="0" borderId="0"/>
    <xf numFmtId="0" fontId="9" fillId="86" borderId="91" applyNumberFormat="0" applyFont="0" applyAlignment="0" applyProtection="0"/>
    <xf numFmtId="0" fontId="216" fillId="86" borderId="91" applyNumberFormat="0" applyFont="0" applyAlignment="0" applyProtection="0"/>
    <xf numFmtId="0" fontId="247" fillId="81" borderId="92" applyNumberFormat="0" applyAlignment="0" applyProtection="0"/>
    <xf numFmtId="0" fontId="248" fillId="0" borderId="93" applyNumberFormat="0" applyFill="0" applyAlignment="0" applyProtection="0"/>
    <xf numFmtId="0" fontId="249" fillId="0" borderId="0" applyNumberFormat="0" applyFill="0" applyBorder="0" applyAlignment="0" applyProtection="0"/>
    <xf numFmtId="0" fontId="250"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84" fillId="84" borderId="85" applyNumberFormat="0" applyAlignment="0" applyProtection="0"/>
    <xf numFmtId="0" fontId="8" fillId="0" borderId="0"/>
    <xf numFmtId="0" fontId="52" fillId="0" borderId="0"/>
    <xf numFmtId="0" fontId="8" fillId="86" borderId="91" applyNumberFormat="0" applyFont="0" applyAlignment="0" applyProtection="0"/>
    <xf numFmtId="0" fontId="250" fillId="0" borderId="0"/>
    <xf numFmtId="0" fontId="250" fillId="0" borderId="0"/>
    <xf numFmtId="0" fontId="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43" fontId="7" fillId="0" borderId="0" applyFont="0" applyFill="0" applyBorder="0" applyAlignment="0" applyProtection="0"/>
    <xf numFmtId="0" fontId="172" fillId="0" borderId="0" applyNumberFormat="0" applyFill="0" applyBorder="0" applyAlignment="0" applyProtection="0">
      <alignment vertical="top"/>
      <protection locked="0"/>
    </xf>
    <xf numFmtId="0" fontId="184" fillId="84" borderId="85" applyNumberFormat="0" applyAlignment="0" applyProtection="0"/>
    <xf numFmtId="0" fontId="186" fillId="85" borderId="0" applyNumberFormat="0" applyBorder="0" applyAlignment="0" applyProtection="0"/>
    <xf numFmtId="0" fontId="52" fillId="0" borderId="0"/>
    <xf numFmtId="0" fontId="7" fillId="0" borderId="0"/>
    <xf numFmtId="0" fontId="7" fillId="86" borderId="91" applyNumberFormat="0" applyFont="0" applyAlignment="0" applyProtection="0"/>
    <xf numFmtId="0" fontId="189" fillId="0" borderId="0" applyNumberFormat="0" applyFill="0" applyBorder="0" applyAlignment="0" applyProtection="0"/>
    <xf numFmtId="0" fontId="6" fillId="0" borderId="0"/>
    <xf numFmtId="0" fontId="6" fillId="63"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43" fontId="6" fillId="0" borderId="0" applyFont="0" applyFill="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84" fillId="84" borderId="85" applyNumberFormat="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0" borderId="0"/>
    <xf numFmtId="0" fontId="6" fillId="56" borderId="0" applyNumberFormat="0" applyBorder="0" applyAlignment="0" applyProtection="0"/>
    <xf numFmtId="0" fontId="6" fillId="86" borderId="91" applyNumberFormat="0" applyFont="0" applyAlignment="0" applyProtection="0"/>
    <xf numFmtId="0" fontId="6" fillId="0" borderId="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4"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52" fillId="0" borderId="0"/>
    <xf numFmtId="0" fontId="6" fillId="0" borderId="0"/>
    <xf numFmtId="206" fontId="254" fillId="28" borderId="131">
      <alignment horizontal="right" vertical="center" indent="1"/>
    </xf>
    <xf numFmtId="207" fontId="214" fillId="28" borderId="131">
      <alignment horizontal="left" vertical="center" wrapText="1" indent="1"/>
      <protection locked="0"/>
    </xf>
    <xf numFmtId="168" fontId="214" fillId="28" borderId="131">
      <alignment horizontal="right" vertical="center" indent="1"/>
    </xf>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52" fillId="0" borderId="0"/>
    <xf numFmtId="0" fontId="188" fillId="81" borderId="92" applyNumberFormat="0" applyAlignment="0" applyProtection="0"/>
    <xf numFmtId="0" fontId="190" fillId="0" borderId="93" applyNumberFormat="0" applyFill="0" applyAlignment="0" applyProtection="0"/>
    <xf numFmtId="0" fontId="191" fillId="0" borderId="0" applyNumberFormat="0" applyFill="0" applyBorder="0" applyAlignment="0" applyProtection="0"/>
    <xf numFmtId="0" fontId="52" fillId="0" borderId="0"/>
    <xf numFmtId="0" fontId="184" fillId="84" borderId="85" applyNumberFormat="0" applyAlignment="0" applyProtection="0"/>
    <xf numFmtId="0" fontId="5" fillId="0" borderId="0"/>
    <xf numFmtId="43" fontId="5" fillId="0" borderId="0" applyFont="0" applyFill="0" applyBorder="0" applyAlignment="0" applyProtection="0"/>
    <xf numFmtId="0" fontId="184" fillId="84" borderId="85" applyNumberFormat="0" applyAlignment="0" applyProtection="0"/>
    <xf numFmtId="0" fontId="52" fillId="0" borderId="0"/>
    <xf numFmtId="0" fontId="184" fillId="84" borderId="85" applyNumberFormat="0" applyAlignment="0" applyProtection="0"/>
    <xf numFmtId="0" fontId="52"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2"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4" fillId="84" borderId="85" applyNumberFormat="0" applyAlignment="0" applyProtection="0"/>
    <xf numFmtId="0" fontId="5" fillId="0" borderId="0"/>
    <xf numFmtId="0" fontId="5" fillId="0" borderId="0"/>
    <xf numFmtId="0" fontId="52" fillId="0" borderId="0"/>
    <xf numFmtId="0" fontId="184" fillId="84" borderId="85" applyNumberFormat="0" applyAlignment="0" applyProtection="0"/>
    <xf numFmtId="0" fontId="5" fillId="0" borderId="0"/>
    <xf numFmtId="0" fontId="52" fillId="0" borderId="0"/>
    <xf numFmtId="0" fontId="52" fillId="0" borderId="0"/>
    <xf numFmtId="0" fontId="184" fillId="84" borderId="85" applyNumberFormat="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184" fillId="84" borderId="85" applyNumberFormat="0" applyAlignment="0" applyProtection="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0" borderId="0"/>
    <xf numFmtId="0" fontId="52"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43" fontId="4" fillId="0" borderId="0" applyFont="0" applyFill="0" applyBorder="0" applyAlignment="0" applyProtection="0"/>
    <xf numFmtId="0" fontId="184" fillId="84" borderId="85" applyNumberFormat="0" applyAlignment="0" applyProtection="0"/>
    <xf numFmtId="0" fontId="4" fillId="0" borderId="0"/>
    <xf numFmtId="0" fontId="4" fillId="86" borderId="91" applyNumberFormat="0" applyFont="0" applyAlignment="0" applyProtection="0"/>
    <xf numFmtId="0" fontId="52" fillId="0" borderId="0"/>
    <xf numFmtId="0" fontId="52" fillId="0" borderId="0"/>
    <xf numFmtId="0" fontId="52" fillId="0" borderId="0"/>
    <xf numFmtId="0" fontId="52"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2" fillId="0" borderId="0"/>
    <xf numFmtId="0" fontId="255" fillId="0" borderId="0"/>
    <xf numFmtId="0" fontId="2" fillId="0" borderId="0"/>
    <xf numFmtId="0" fontId="2" fillId="0" borderId="0"/>
    <xf numFmtId="0" fontId="184" fillId="84" borderId="85"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0" fontId="184" fillId="84" borderId="85" applyNumberFormat="0" applyAlignment="0" applyProtection="0"/>
    <xf numFmtId="0" fontId="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184" fillId="84" borderId="85" applyNumberFormat="0" applyAlignment="0" applyProtection="0"/>
    <xf numFmtId="0" fontId="1" fillId="0" borderId="0"/>
    <xf numFmtId="43" fontId="51"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52"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52" fillId="0" borderId="0"/>
    <xf numFmtId="0" fontId="1" fillId="0" borderId="0"/>
    <xf numFmtId="0" fontId="1" fillId="0" borderId="0"/>
    <xf numFmtId="0" fontId="52" fillId="0" borderId="0"/>
    <xf numFmtId="0" fontId="52" fillId="0" borderId="0"/>
    <xf numFmtId="0" fontId="1" fillId="0" borderId="0"/>
    <xf numFmtId="0" fontId="52" fillId="0" borderId="0"/>
    <xf numFmtId="0" fontId="1" fillId="0" borderId="0"/>
    <xf numFmtId="0" fontId="52"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1"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52" fillId="0" borderId="0"/>
    <xf numFmtId="0" fontId="52" fillId="0" borderId="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52" fillId="0" borderId="0"/>
    <xf numFmtId="0" fontId="52" fillId="0" borderId="0"/>
    <xf numFmtId="0" fontId="52" fillId="0" borderId="0"/>
    <xf numFmtId="0" fontId="1" fillId="0" borderId="0"/>
    <xf numFmtId="0" fontId="1" fillId="86" borderId="91" applyNumberFormat="0" applyFont="0" applyAlignment="0" applyProtection="0"/>
    <xf numFmtId="0" fontId="52" fillId="0" borderId="0"/>
    <xf numFmtId="0" fontId="1" fillId="0" borderId="0"/>
    <xf numFmtId="0" fontId="1" fillId="0" borderId="0"/>
    <xf numFmtId="0" fontId="1" fillId="0" borderId="0"/>
    <xf numFmtId="0" fontId="1" fillId="0" borderId="0"/>
    <xf numFmtId="0" fontId="1"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52"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2" fillId="0" borderId="0"/>
    <xf numFmtId="0" fontId="52" fillId="0" borderId="0"/>
    <xf numFmtId="0" fontId="52" fillId="0" borderId="0"/>
    <xf numFmtId="0" fontId="52"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52" fillId="0" borderId="0"/>
    <xf numFmtId="0" fontId="1" fillId="0" borderId="0"/>
    <xf numFmtId="43" fontId="51" fillId="0" borderId="0" applyFont="0" applyFill="0" applyBorder="0" applyAlignment="0" applyProtection="0"/>
    <xf numFmtId="43" fontId="1" fillId="0" borderId="0" applyFont="0" applyFill="0" applyBorder="0" applyAlignment="0" applyProtection="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52"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1"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 fillId="0" borderId="0"/>
  </cellStyleXfs>
  <cellXfs count="564">
    <xf numFmtId="0" fontId="0" fillId="0" borderId="0" xfId="0"/>
    <xf numFmtId="2" fontId="153" fillId="51" borderId="0" xfId="340" applyNumberFormat="1" applyFont="1" applyFill="1" applyAlignment="1">
      <alignment horizontal="center" wrapText="1"/>
    </xf>
    <xf numFmtId="0" fontId="152" fillId="28" borderId="0" xfId="340" applyFont="1" applyFill="1" applyAlignment="1">
      <alignment horizontal="center"/>
    </xf>
    <xf numFmtId="0" fontId="152" fillId="28" borderId="35" xfId="340" applyFont="1" applyFill="1" applyBorder="1"/>
    <xf numFmtId="0" fontId="152" fillId="28" borderId="0" xfId="340" applyFont="1" applyFill="1"/>
    <xf numFmtId="168" fontId="156" fillId="51" borderId="36" xfId="2" applyNumberFormat="1" applyFont="1" applyFill="1" applyBorder="1" applyAlignment="1">
      <alignment vertical="center" wrapText="1"/>
    </xf>
    <xf numFmtId="0" fontId="152" fillId="51" borderId="37" xfId="0" applyFont="1" applyFill="1" applyBorder="1" applyAlignment="1">
      <alignment horizontal="centerContinuous" vertical="center" wrapText="1"/>
    </xf>
    <xf numFmtId="0" fontId="152" fillId="51" borderId="0" xfId="340" applyFont="1" applyFill="1" applyAlignment="1">
      <alignment vertical="center" wrapText="1"/>
    </xf>
    <xf numFmtId="0" fontId="152" fillId="51" borderId="0" xfId="0" applyFont="1" applyFill="1" applyAlignment="1">
      <alignment horizontal="centerContinuous" vertical="center" wrapText="1"/>
    </xf>
    <xf numFmtId="0" fontId="152" fillId="51" borderId="38" xfId="0" applyFont="1" applyFill="1" applyBorder="1" applyAlignment="1">
      <alignment horizontal="centerContinuous" vertical="center" wrapText="1"/>
    </xf>
    <xf numFmtId="0" fontId="152" fillId="28" borderId="0" xfId="340" applyFont="1" applyFill="1" applyAlignment="1">
      <alignment vertical="center"/>
    </xf>
    <xf numFmtId="0" fontId="152" fillId="28" borderId="0" xfId="340" applyFont="1" applyFill="1" applyAlignment="1">
      <alignment vertical="center" wrapText="1"/>
    </xf>
    <xf numFmtId="0" fontId="152" fillId="51" borderId="39" xfId="0" applyFont="1" applyFill="1" applyBorder="1" applyAlignment="1">
      <alignment horizontal="centerContinuous" vertical="center" wrapText="1"/>
    </xf>
    <xf numFmtId="168" fontId="153" fillId="51" borderId="36" xfId="2" applyNumberFormat="1" applyFont="1" applyFill="1" applyBorder="1" applyAlignment="1">
      <alignment horizontal="center" wrapText="1"/>
    </xf>
    <xf numFmtId="0" fontId="154" fillId="51" borderId="0" xfId="340" applyFont="1" applyFill="1" applyAlignment="1">
      <alignment horizontal="center" wrapText="1"/>
    </xf>
    <xf numFmtId="0" fontId="154" fillId="51" borderId="0" xfId="0" applyFont="1" applyFill="1" applyAlignment="1">
      <alignment horizontal="center" vertical="center" wrapText="1"/>
    </xf>
    <xf numFmtId="0" fontId="154" fillId="51" borderId="0" xfId="0" applyFont="1" applyFill="1" applyAlignment="1">
      <alignment horizontal="centerContinuous" vertical="center" wrapText="1"/>
    </xf>
    <xf numFmtId="2" fontId="153" fillId="51" borderId="0" xfId="340" applyNumberFormat="1" applyFont="1" applyFill="1" applyAlignment="1">
      <alignment horizontal="right" wrapText="1"/>
    </xf>
    <xf numFmtId="0" fontId="154" fillId="51" borderId="0" xfId="340" applyFont="1" applyFill="1" applyAlignment="1">
      <alignment horizontal="right" wrapText="1"/>
    </xf>
    <xf numFmtId="2" fontId="153" fillId="51" borderId="38" xfId="340" applyNumberFormat="1" applyFont="1" applyFill="1" applyBorder="1" applyAlignment="1">
      <alignment horizontal="right" wrapText="1"/>
    </xf>
    <xf numFmtId="0" fontId="152" fillId="28" borderId="0" xfId="340" applyFont="1" applyFill="1" applyAlignment="1">
      <alignment horizontal="right"/>
    </xf>
    <xf numFmtId="0" fontId="154" fillId="51" borderId="37" xfId="0" applyFont="1" applyFill="1" applyBorder="1" applyAlignment="1">
      <alignment horizontal="center" vertical="center" wrapText="1"/>
    </xf>
    <xf numFmtId="0" fontId="154" fillId="51" borderId="37" xfId="0" applyFont="1" applyFill="1" applyBorder="1" applyAlignment="1">
      <alignment horizontal="centerContinuous" vertical="center" wrapText="1"/>
    </xf>
    <xf numFmtId="2" fontId="153" fillId="51" borderId="37" xfId="340" applyNumberFormat="1" applyFont="1" applyFill="1" applyBorder="1" applyAlignment="1">
      <alignment horizontal="right" wrapText="1"/>
    </xf>
    <xf numFmtId="0" fontId="154" fillId="51" borderId="37" xfId="340" applyFont="1" applyFill="1" applyBorder="1" applyAlignment="1">
      <alignment horizontal="right" wrapText="1"/>
    </xf>
    <xf numFmtId="2" fontId="153" fillId="51" borderId="40" xfId="340" applyNumberFormat="1" applyFont="1" applyFill="1" applyBorder="1" applyAlignment="1">
      <alignment horizontal="right" wrapText="1"/>
    </xf>
    <xf numFmtId="2" fontId="153" fillId="51" borderId="41" xfId="340" applyNumberFormat="1" applyFont="1" applyFill="1" applyBorder="1" applyAlignment="1">
      <alignment horizontal="right" wrapText="1"/>
    </xf>
    <xf numFmtId="0" fontId="153" fillId="28" borderId="42" xfId="0" applyFont="1" applyFill="1" applyBorder="1" applyAlignment="1">
      <alignment horizontal="right"/>
    </xf>
    <xf numFmtId="168" fontId="154" fillId="52" borderId="0" xfId="340" applyNumberFormat="1" applyFont="1" applyFill="1" applyAlignment="1">
      <alignment horizontal="center" vertical="center" wrapText="1"/>
    </xf>
    <xf numFmtId="0" fontId="153" fillId="28" borderId="43" xfId="0" applyFont="1" applyFill="1" applyBorder="1" applyAlignment="1">
      <alignment horizontal="right"/>
    </xf>
    <xf numFmtId="0" fontId="152" fillId="52" borderId="0" xfId="340" applyFont="1" applyFill="1" applyAlignment="1">
      <alignment horizontal="right"/>
    </xf>
    <xf numFmtId="168" fontId="153" fillId="52" borderId="43" xfId="2" applyNumberFormat="1" applyFont="1" applyFill="1" applyBorder="1" applyAlignment="1">
      <alignment horizontal="right"/>
    </xf>
    <xf numFmtId="0" fontId="152" fillId="52" borderId="0" xfId="340" applyFont="1" applyFill="1"/>
    <xf numFmtId="2" fontId="153" fillId="28" borderId="43" xfId="340" applyNumberFormat="1" applyFont="1" applyFill="1" applyBorder="1" applyAlignment="1">
      <alignment horizontal="right" vertical="center"/>
    </xf>
    <xf numFmtId="168" fontId="152" fillId="28" borderId="0" xfId="340" applyNumberFormat="1" applyFont="1" applyFill="1"/>
    <xf numFmtId="0" fontId="152" fillId="28" borderId="36" xfId="340" applyFont="1" applyFill="1" applyBorder="1"/>
    <xf numFmtId="0" fontId="153" fillId="28" borderId="0" xfId="0" applyFont="1" applyFill="1" applyAlignment="1">
      <alignment vertical="center"/>
    </xf>
    <xf numFmtId="0" fontId="152" fillId="28" borderId="38" xfId="340" applyFont="1" applyFill="1" applyBorder="1"/>
    <xf numFmtId="16" fontId="152" fillId="28" borderId="36" xfId="340" applyNumberFormat="1" applyFont="1" applyFill="1" applyBorder="1"/>
    <xf numFmtId="16" fontId="152" fillId="28" borderId="45" xfId="340" applyNumberFormat="1" applyFont="1" applyFill="1" applyBorder="1"/>
    <xf numFmtId="0" fontId="153" fillId="52" borderId="46" xfId="0" applyFont="1" applyFill="1" applyBorder="1" applyAlignment="1">
      <alignment vertical="center"/>
    </xf>
    <xf numFmtId="0" fontId="152" fillId="28" borderId="46" xfId="340" applyFont="1" applyFill="1" applyBorder="1"/>
    <xf numFmtId="0" fontId="152" fillId="28" borderId="47" xfId="340" applyFont="1" applyFill="1" applyBorder="1"/>
    <xf numFmtId="16" fontId="152" fillId="28" borderId="0" xfId="340" applyNumberFormat="1" applyFont="1" applyFill="1"/>
    <xf numFmtId="0" fontId="153" fillId="28" borderId="43" xfId="0" quotePrefix="1" applyFont="1" applyFill="1" applyBorder="1" applyAlignment="1">
      <alignment horizontal="right"/>
    </xf>
    <xf numFmtId="168" fontId="153" fillId="28" borderId="35" xfId="340" applyNumberFormat="1" applyFont="1" applyFill="1" applyBorder="1" applyAlignment="1">
      <alignment horizontal="center" vertical="center"/>
    </xf>
    <xf numFmtId="0" fontId="157" fillId="28" borderId="0" xfId="0" applyFont="1" applyFill="1" applyAlignment="1">
      <alignment vertical="center" wrapText="1"/>
    </xf>
    <xf numFmtId="0" fontId="157" fillId="28" borderId="38" xfId="0" applyFont="1" applyFill="1" applyBorder="1" applyAlignment="1">
      <alignment vertical="center" wrapText="1"/>
    </xf>
    <xf numFmtId="2" fontId="153" fillId="28" borderId="36" xfId="2" applyNumberFormat="1" applyFont="1" applyFill="1" applyBorder="1" applyAlignment="1">
      <alignment vertical="center" wrapText="1"/>
    </xf>
    <xf numFmtId="0" fontId="154" fillId="28" borderId="45" xfId="340" applyFont="1" applyFill="1" applyBorder="1" applyAlignment="1">
      <alignment vertical="center"/>
    </xf>
    <xf numFmtId="0" fontId="157" fillId="52" borderId="46" xfId="0" applyFont="1" applyFill="1" applyBorder="1" applyAlignment="1">
      <alignment vertical="center" wrapText="1"/>
    </xf>
    <xf numFmtId="0" fontId="157" fillId="28" borderId="46" xfId="0" applyFont="1" applyFill="1" applyBorder="1" applyAlignment="1">
      <alignment vertical="center" wrapText="1"/>
    </xf>
    <xf numFmtId="0" fontId="157" fillId="52" borderId="47" xfId="0" applyFont="1" applyFill="1" applyBorder="1" applyAlignment="1">
      <alignment vertical="center" wrapText="1"/>
    </xf>
    <xf numFmtId="168" fontId="159" fillId="51" borderId="48" xfId="2" applyNumberFormat="1" applyFont="1" applyFill="1" applyBorder="1" applyAlignment="1">
      <alignment horizontal="centerContinuous" vertical="top" wrapText="1"/>
    </xf>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37" xfId="2" applyNumberFormat="1" applyFont="1" applyFill="1" applyBorder="1" applyAlignment="1">
      <alignment horizontal="centerContinuous" vertical="center" wrapText="1"/>
    </xf>
    <xf numFmtId="0" fontId="152" fillId="28" borderId="0" xfId="340" applyFont="1" applyFill="1" applyAlignment="1">
      <alignment horizontal="left" vertical="center"/>
    </xf>
    <xf numFmtId="2" fontId="154" fillId="51" borderId="0" xfId="340" applyNumberFormat="1" applyFont="1" applyFill="1" applyAlignment="1">
      <alignment horizontal="center" wrapText="1"/>
    </xf>
    <xf numFmtId="2" fontId="154" fillId="51" borderId="44" xfId="340" applyNumberFormat="1" applyFont="1" applyFill="1" applyBorder="1" applyAlignment="1">
      <alignment horizontal="center" wrapText="1"/>
    </xf>
    <xf numFmtId="168" fontId="153" fillId="51" borderId="36" xfId="2" applyNumberFormat="1" applyFont="1" applyFill="1" applyBorder="1" applyAlignment="1">
      <alignment horizontal="left" wrapText="1"/>
    </xf>
    <xf numFmtId="2" fontId="153" fillId="51" borderId="0" xfId="340" quotePrefix="1" applyNumberFormat="1" applyFont="1" applyFill="1" applyAlignment="1">
      <alignment horizontal="center" wrapText="1"/>
    </xf>
    <xf numFmtId="2" fontId="154" fillId="51" borderId="0" xfId="340" quotePrefix="1" applyNumberFormat="1" applyFont="1" applyFill="1" applyAlignment="1">
      <alignment horizontal="center" wrapText="1"/>
    </xf>
    <xf numFmtId="2" fontId="154" fillId="51" borderId="38" xfId="340" applyNumberFormat="1" applyFont="1" applyFill="1" applyBorder="1" applyAlignment="1">
      <alignment horizontal="center" wrapText="1"/>
    </xf>
    <xf numFmtId="2" fontId="153" fillId="53" borderId="0" xfId="340" applyNumberFormat="1" applyFont="1" applyFill="1" applyAlignment="1">
      <alignment horizontal="center" wrapText="1"/>
    </xf>
    <xf numFmtId="0" fontId="152" fillId="54" borderId="35" xfId="340" applyFont="1" applyFill="1" applyBorder="1"/>
    <xf numFmtId="2" fontId="153" fillId="54" borderId="43" xfId="340" applyNumberFormat="1" applyFont="1" applyFill="1" applyBorder="1" applyAlignment="1">
      <alignment horizontal="right" vertical="center"/>
    </xf>
    <xf numFmtId="0" fontId="152" fillId="54" borderId="0" xfId="340" applyFont="1" applyFill="1"/>
    <xf numFmtId="0" fontId="156" fillId="54" borderId="0" xfId="340" applyFont="1" applyFill="1"/>
    <xf numFmtId="2" fontId="155" fillId="54" borderId="43" xfId="340" applyNumberFormat="1" applyFont="1" applyFill="1" applyBorder="1" applyAlignment="1">
      <alignment horizontal="right" vertical="center"/>
    </xf>
    <xf numFmtId="0" fontId="157" fillId="54" borderId="0" xfId="0" applyFont="1" applyFill="1" applyAlignment="1">
      <alignment wrapText="1"/>
    </xf>
    <xf numFmtId="168" fontId="153" fillId="54" borderId="35" xfId="340" applyNumberFormat="1" applyFont="1" applyFill="1" applyBorder="1" applyAlignment="1">
      <alignment horizontal="center" vertical="center"/>
    </xf>
    <xf numFmtId="2" fontId="153" fillId="54" borderId="43" xfId="2" applyNumberFormat="1" applyFont="1" applyFill="1" applyBorder="1" applyAlignment="1">
      <alignment horizontal="left" vertical="top" wrapText="1"/>
    </xf>
    <xf numFmtId="0" fontId="152" fillId="54" borderId="57" xfId="340" applyFont="1" applyFill="1" applyBorder="1"/>
    <xf numFmtId="2" fontId="153" fillId="54" borderId="36" xfId="340" applyNumberFormat="1" applyFont="1" applyFill="1" applyBorder="1" applyAlignment="1">
      <alignment horizontal="right" vertical="center"/>
    </xf>
    <xf numFmtId="0" fontId="152" fillId="51" borderId="58" xfId="0" applyFont="1" applyFill="1" applyBorder="1" applyAlignment="1">
      <alignment horizontal="centerContinuous" vertical="center" wrapText="1"/>
    </xf>
    <xf numFmtId="2" fontId="154" fillId="53" borderId="0" xfId="340" applyNumberFormat="1" applyFont="1" applyFill="1" applyAlignment="1">
      <alignment horizontal="center" wrapText="1"/>
    </xf>
    <xf numFmtId="0" fontId="154" fillId="53" borderId="0" xfId="340" applyFont="1" applyFill="1" applyAlignment="1">
      <alignment horizontal="center" wrapText="1"/>
    </xf>
    <xf numFmtId="168" fontId="153" fillId="53" borderId="41" xfId="2" applyNumberFormat="1" applyFont="1" applyFill="1" applyBorder="1" applyAlignment="1">
      <alignment horizontal="center" wrapText="1"/>
    </xf>
    <xf numFmtId="2" fontId="153" fillId="53" borderId="37" xfId="340" applyNumberFormat="1" applyFont="1" applyFill="1" applyBorder="1" applyAlignment="1">
      <alignment horizontal="center" wrapText="1"/>
    </xf>
    <xf numFmtId="2" fontId="154" fillId="53" borderId="60" xfId="340" applyNumberFormat="1" applyFont="1" applyFill="1" applyBorder="1" applyAlignment="1">
      <alignment horizontal="center" wrapText="1"/>
    </xf>
    <xf numFmtId="0" fontId="154" fillId="53" borderId="37" xfId="340" applyFont="1" applyFill="1" applyBorder="1" applyAlignment="1">
      <alignment horizontal="center" wrapText="1"/>
    </xf>
    <xf numFmtId="2" fontId="154" fillId="53" borderId="37" xfId="340" applyNumberFormat="1" applyFont="1" applyFill="1" applyBorder="1" applyAlignment="1">
      <alignment horizontal="center" wrapText="1"/>
    </xf>
    <xf numFmtId="2" fontId="154" fillId="53" borderId="41" xfId="340" applyNumberFormat="1" applyFont="1" applyFill="1" applyBorder="1" applyAlignment="1">
      <alignment horizontal="center" wrapText="1"/>
    </xf>
    <xf numFmtId="2" fontId="154" fillId="53" borderId="52" xfId="340" applyNumberFormat="1" applyFont="1" applyFill="1" applyBorder="1" applyAlignment="1">
      <alignment horizontal="center"/>
    </xf>
    <xf numFmtId="0" fontId="0" fillId="55" borderId="0" xfId="0" applyFill="1"/>
    <xf numFmtId="0" fontId="0" fillId="55" borderId="65"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5" borderId="0" xfId="0" applyFill="1" applyAlignment="1">
      <alignment horizontal="center"/>
    </xf>
    <xf numFmtId="0" fontId="0" fillId="55" borderId="69" xfId="0" applyFill="1" applyBorder="1"/>
    <xf numFmtId="0" fontId="0" fillId="53" borderId="68" xfId="0" applyFill="1" applyBorder="1" applyAlignment="1">
      <alignment horizontal="center" vertical="center" wrapText="1"/>
    </xf>
    <xf numFmtId="0" fontId="0" fillId="55" borderId="71" xfId="0" applyFill="1" applyBorder="1"/>
    <xf numFmtId="0" fontId="0" fillId="55" borderId="72" xfId="0" applyFill="1" applyBorder="1"/>
    <xf numFmtId="0" fontId="0" fillId="55" borderId="73" xfId="0" applyFill="1" applyBorder="1"/>
    <xf numFmtId="168" fontId="0" fillId="55" borderId="0" xfId="0" applyNumberFormat="1" applyFill="1" applyAlignment="1">
      <alignment horizontal="center" vertical="center"/>
    </xf>
    <xf numFmtId="0" fontId="152" fillId="51" borderId="36" xfId="340" applyFont="1" applyFill="1" applyBorder="1" applyAlignment="1">
      <alignment vertical="center" wrapText="1"/>
    </xf>
    <xf numFmtId="168" fontId="159" fillId="51" borderId="36" xfId="2" applyNumberFormat="1" applyFont="1" applyFill="1" applyBorder="1" applyAlignment="1">
      <alignment vertical="top" wrapText="1"/>
    </xf>
    <xf numFmtId="168" fontId="159" fillId="51" borderId="0" xfId="2" applyNumberFormat="1" applyFont="1" applyFill="1" applyAlignment="1">
      <alignment vertical="top" wrapText="1"/>
    </xf>
    <xf numFmtId="0" fontId="0" fillId="0" borderId="0" xfId="0" applyAlignment="1">
      <alignment vertical="center"/>
    </xf>
    <xf numFmtId="168" fontId="159" fillId="28" borderId="0" xfId="2" applyNumberFormat="1" applyFont="1" applyFill="1" applyAlignment="1">
      <alignment horizontal="center" vertical="top" wrapText="1"/>
    </xf>
    <xf numFmtId="0" fontId="152" fillId="28" borderId="0" xfId="340" applyFont="1" applyFill="1" applyAlignment="1">
      <alignment horizontal="center" vertical="center" wrapText="1"/>
    </xf>
    <xf numFmtId="0" fontId="157" fillId="54" borderId="56" xfId="0" applyFont="1" applyFill="1" applyBorder="1" applyAlignment="1">
      <alignment wrapText="1"/>
    </xf>
    <xf numFmtId="2" fontId="153" fillId="28" borderId="36" xfId="340" applyNumberFormat="1" applyFont="1" applyFill="1" applyBorder="1" applyAlignment="1">
      <alignment horizontal="right" vertical="center"/>
    </xf>
    <xf numFmtId="2" fontId="154" fillId="53" borderId="74" xfId="340" applyNumberFormat="1" applyFont="1" applyFill="1" applyBorder="1" applyAlignment="1">
      <alignment horizontal="center" wrapText="1"/>
    </xf>
    <xf numFmtId="168" fontId="159" fillId="51" borderId="56" xfId="2" applyNumberFormat="1" applyFont="1" applyFill="1" applyBorder="1" applyAlignment="1">
      <alignment vertical="top" wrapText="1"/>
    </xf>
    <xf numFmtId="0" fontId="152" fillId="51" borderId="56" xfId="340" applyFont="1" applyFill="1" applyBorder="1" applyAlignment="1">
      <alignment vertical="center" wrapText="1"/>
    </xf>
    <xf numFmtId="2" fontId="155" fillId="54" borderId="82" xfId="340" applyNumberFormat="1" applyFont="1" applyFill="1" applyBorder="1" applyAlignment="1">
      <alignment horizontal="right" vertical="center"/>
    </xf>
    <xf numFmtId="2" fontId="153" fillId="51" borderId="74" xfId="340" applyNumberFormat="1" applyFont="1" applyFill="1" applyBorder="1" applyAlignment="1">
      <alignment horizontal="right" wrapText="1"/>
    </xf>
    <xf numFmtId="2" fontId="153" fillId="54" borderId="84" xfId="340" applyNumberFormat="1" applyFont="1" applyFill="1" applyBorder="1" applyAlignment="1">
      <alignment horizontal="right" vertical="center"/>
    </xf>
    <xf numFmtId="2" fontId="153" fillId="54" borderId="0" xfId="340" applyNumberFormat="1" applyFont="1" applyFill="1" applyAlignment="1">
      <alignment horizontal="right" vertical="center"/>
    </xf>
    <xf numFmtId="2" fontId="170" fillId="54" borderId="43" xfId="340" applyNumberFormat="1" applyFont="1" applyFill="1" applyBorder="1" applyAlignment="1">
      <alignment horizontal="right" vertical="center"/>
    </xf>
    <xf numFmtId="0" fontId="164" fillId="55" borderId="72" xfId="0" applyFont="1" applyFill="1" applyBorder="1" applyAlignment="1">
      <alignment horizontal="center"/>
    </xf>
    <xf numFmtId="2" fontId="153" fillId="28" borderId="94" xfId="340" applyNumberFormat="1" applyFont="1" applyFill="1" applyBorder="1" applyAlignment="1">
      <alignment horizontal="right" vertical="center"/>
    </xf>
    <xf numFmtId="2" fontId="153" fillId="54" borderId="95" xfId="340" applyNumberFormat="1" applyFont="1" applyFill="1" applyBorder="1" applyAlignment="1">
      <alignment horizontal="right" vertical="center"/>
    </xf>
    <xf numFmtId="2" fontId="170" fillId="54" borderId="36" xfId="340" applyNumberFormat="1" applyFont="1" applyFill="1" applyBorder="1" applyAlignment="1">
      <alignment horizontal="right" vertical="center"/>
    </xf>
    <xf numFmtId="0" fontId="166" fillId="55" borderId="96" xfId="0" applyFont="1" applyFill="1" applyBorder="1"/>
    <xf numFmtId="0" fontId="0" fillId="55" borderId="62" xfId="0" applyFill="1" applyBorder="1"/>
    <xf numFmtId="0" fontId="0" fillId="55" borderId="97" xfId="0" applyFill="1" applyBorder="1"/>
    <xf numFmtId="2" fontId="162" fillId="54" borderId="98" xfId="340" applyNumberFormat="1" applyFont="1" applyFill="1" applyBorder="1" applyAlignment="1">
      <alignment horizontal="right" vertical="center"/>
    </xf>
    <xf numFmtId="0" fontId="205" fillId="55" borderId="0" xfId="0" applyFont="1" applyFill="1"/>
    <xf numFmtId="2" fontId="162" fillId="54" borderId="104" xfId="340" applyNumberFormat="1" applyFont="1" applyFill="1" applyBorder="1" applyAlignment="1">
      <alignment horizontal="right" vertical="center"/>
    </xf>
    <xf numFmtId="0" fontId="163" fillId="55" borderId="0" xfId="0" applyFont="1" applyFill="1"/>
    <xf numFmtId="168" fontId="0" fillId="54" borderId="0" xfId="0" applyNumberFormat="1" applyFill="1" applyAlignment="1">
      <alignment horizontal="center" vertical="center"/>
    </xf>
    <xf numFmtId="168" fontId="0" fillId="54" borderId="68" xfId="0" applyNumberFormat="1" applyFill="1" applyBorder="1" applyAlignment="1">
      <alignment horizontal="center" vertical="center"/>
    </xf>
    <xf numFmtId="168" fontId="164" fillId="54" borderId="0" xfId="0" applyNumberFormat="1" applyFont="1" applyFill="1" applyAlignment="1">
      <alignment horizontal="center" vertical="center"/>
    </xf>
    <xf numFmtId="168" fontId="164" fillId="54" borderId="68" xfId="0" applyNumberFormat="1" applyFont="1" applyFill="1" applyBorder="1" applyAlignment="1">
      <alignment horizontal="center" vertical="center"/>
    </xf>
    <xf numFmtId="2" fontId="154" fillId="53" borderId="38" xfId="340" applyNumberFormat="1" applyFont="1" applyFill="1" applyBorder="1" applyAlignment="1">
      <alignment horizontal="center" wrapText="1"/>
    </xf>
    <xf numFmtId="2" fontId="154" fillId="53" borderId="80" xfId="340" applyNumberFormat="1" applyFont="1" applyFill="1" applyBorder="1" applyAlignment="1">
      <alignment horizontal="center" wrapText="1"/>
    </xf>
    <xf numFmtId="2" fontId="153" fillId="54" borderId="105" xfId="340" applyNumberFormat="1" applyFont="1" applyFill="1" applyBorder="1" applyAlignment="1">
      <alignment horizontal="right" vertical="center"/>
    </xf>
    <xf numFmtId="168" fontId="219" fillId="54" borderId="0" xfId="0" applyNumberFormat="1" applyFont="1" applyFill="1" applyAlignment="1">
      <alignment horizontal="center" vertical="center"/>
    </xf>
    <xf numFmtId="0" fontId="219" fillId="55" borderId="0" xfId="0" applyFont="1" applyFill="1" applyAlignment="1">
      <alignment horizontal="center"/>
    </xf>
    <xf numFmtId="168" fontId="154" fillId="52" borderId="8" xfId="340" applyNumberFormat="1" applyFont="1" applyFill="1" applyBorder="1" applyAlignment="1">
      <alignment horizontal="center" vertical="center" wrapText="1"/>
    </xf>
    <xf numFmtId="0" fontId="228" fillId="55" borderId="0" xfId="0" applyFont="1" applyFill="1" applyAlignment="1">
      <alignment vertical="center"/>
    </xf>
    <xf numFmtId="0" fontId="165" fillId="55" borderId="0" xfId="528" applyFill="1" applyAlignment="1">
      <alignment vertical="top"/>
    </xf>
    <xf numFmtId="168" fontId="17" fillId="54" borderId="124" xfId="0" applyNumberFormat="1" applyFont="1" applyFill="1" applyBorder="1" applyAlignment="1">
      <alignment horizontal="center" vertical="center"/>
    </xf>
    <xf numFmtId="168" fontId="17" fillId="54" borderId="123" xfId="0" applyNumberFormat="1" applyFont="1" applyFill="1" applyBorder="1" applyAlignment="1">
      <alignment horizontal="center" vertical="center"/>
    </xf>
    <xf numFmtId="0" fontId="17" fillId="55" borderId="122" xfId="0" applyFont="1" applyFill="1" applyBorder="1" applyAlignment="1">
      <alignment horizontal="center"/>
    </xf>
    <xf numFmtId="168" fontId="17" fillId="54" borderId="0" xfId="0" applyNumberFormat="1" applyFont="1" applyFill="1" applyAlignment="1">
      <alignment horizontal="center" vertical="center"/>
    </xf>
    <xf numFmtId="168" fontId="17" fillId="54" borderId="68" xfId="0" applyNumberFormat="1" applyFont="1" applyFill="1" applyBorder="1" applyAlignment="1">
      <alignment horizontal="center" vertical="center"/>
    </xf>
    <xf numFmtId="0" fontId="17" fillId="55" borderId="72" xfId="0" applyFont="1" applyFill="1" applyBorder="1" applyAlignment="1">
      <alignment horizontal="center"/>
    </xf>
    <xf numFmtId="0" fontId="154" fillId="0" borderId="0" xfId="340" applyFont="1" applyAlignment="1">
      <alignment horizontal="center" vertical="center" wrapText="1"/>
    </xf>
    <xf numFmtId="0" fontId="251" fillId="28" borderId="0" xfId="0" applyFont="1" applyFill="1"/>
    <xf numFmtId="0" fontId="148" fillId="28" borderId="0" xfId="0" applyFont="1" applyFill="1"/>
    <xf numFmtId="0" fontId="0" fillId="28" borderId="0" xfId="0" applyFill="1"/>
    <xf numFmtId="0" fontId="252" fillId="28" borderId="17" xfId="0" applyFont="1" applyFill="1" applyBorder="1"/>
    <xf numFmtId="0" fontId="148"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8" fontId="164" fillId="54" borderId="137" xfId="0" applyNumberFormat="1" applyFont="1" applyFill="1" applyBorder="1" applyAlignment="1">
      <alignment horizontal="center" vertical="center"/>
    </xf>
    <xf numFmtId="168" fontId="164" fillId="54" borderId="55" xfId="0" applyNumberFormat="1" applyFont="1" applyFill="1" applyBorder="1" applyAlignment="1">
      <alignment horizontal="center" vertical="center"/>
    </xf>
    <xf numFmtId="168" fontId="17" fillId="55" borderId="0" xfId="0" applyNumberFormat="1" applyFont="1" applyFill="1" applyAlignment="1">
      <alignment horizontal="center" vertical="center"/>
    </xf>
    <xf numFmtId="0" fontId="17" fillId="55" borderId="0" xfId="0" applyFont="1" applyFill="1" applyAlignment="1">
      <alignment horizontal="center"/>
    </xf>
    <xf numFmtId="0" fontId="17" fillId="55" borderId="117" xfId="0" applyFont="1" applyFill="1" applyBorder="1" applyAlignment="1">
      <alignment horizontal="center"/>
    </xf>
    <xf numFmtId="168" fontId="256" fillId="51" borderId="48" xfId="2" applyNumberFormat="1" applyFont="1" applyFill="1" applyBorder="1" applyAlignment="1">
      <alignment horizontal="centerContinuous" vertical="top" wrapText="1"/>
    </xf>
    <xf numFmtId="0" fontId="205" fillId="28" borderId="35" xfId="340" applyFont="1" applyFill="1" applyBorder="1"/>
    <xf numFmtId="168" fontId="256" fillId="51" borderId="49" xfId="2" applyNumberFormat="1" applyFont="1" applyFill="1" applyBorder="1" applyAlignment="1">
      <alignment horizontal="center" vertical="top" wrapText="1"/>
    </xf>
    <xf numFmtId="168" fontId="256" fillId="51" borderId="50" xfId="2" applyNumberFormat="1" applyFont="1" applyFill="1" applyBorder="1" applyAlignment="1">
      <alignment horizontal="center" vertical="top" wrapText="1"/>
    </xf>
    <xf numFmtId="0" fontId="205" fillId="28" borderId="0" xfId="340" applyFont="1" applyFill="1"/>
    <xf numFmtId="168" fontId="256" fillId="28" borderId="0" xfId="2" applyNumberFormat="1" applyFont="1" applyFill="1" applyAlignment="1">
      <alignment horizontal="centerContinuous" vertical="top" wrapText="1"/>
    </xf>
    <xf numFmtId="168" fontId="257" fillId="51" borderId="36" xfId="2" applyNumberFormat="1" applyFont="1" applyFill="1" applyBorder="1" applyAlignment="1">
      <alignment vertical="center" wrapText="1"/>
    </xf>
    <xf numFmtId="0" fontId="205" fillId="51" borderId="0" xfId="0" applyFont="1" applyFill="1" applyAlignment="1">
      <alignment horizontal="centerContinuous" vertical="center" wrapText="1"/>
    </xf>
    <xf numFmtId="0" fontId="205" fillId="51" borderId="0" xfId="340" applyFont="1" applyFill="1" applyAlignment="1">
      <alignment vertical="center" wrapText="1"/>
    </xf>
    <xf numFmtId="0" fontId="205" fillId="51" borderId="0" xfId="0" applyFont="1" applyFill="1" applyAlignment="1">
      <alignment horizontal="center" vertical="center" wrapText="1"/>
    </xf>
    <xf numFmtId="0" fontId="205" fillId="51" borderId="37" xfId="0" applyFont="1" applyFill="1" applyBorder="1" applyAlignment="1">
      <alignment horizontal="centerContinuous" vertical="center" wrapText="1"/>
    </xf>
    <xf numFmtId="0" fontId="205" fillId="51" borderId="58" xfId="0" applyFont="1" applyFill="1" applyBorder="1" applyAlignment="1">
      <alignment horizontal="centerContinuous" vertical="center" wrapText="1"/>
    </xf>
    <xf numFmtId="0" fontId="205" fillId="51" borderId="38" xfId="0" applyFont="1" applyFill="1" applyBorder="1" applyAlignment="1">
      <alignment horizontal="centerContinuous" vertical="center" wrapText="1"/>
    </xf>
    <xf numFmtId="0" fontId="205" fillId="28" borderId="0" xfId="340" applyFont="1" applyFill="1" applyAlignment="1">
      <alignment vertical="center"/>
    </xf>
    <xf numFmtId="0" fontId="205" fillId="28" borderId="0" xfId="340" applyFont="1" applyFill="1" applyAlignment="1">
      <alignment horizontal="centerContinuous" vertical="center" wrapText="1"/>
    </xf>
    <xf numFmtId="0" fontId="205" fillId="54" borderId="0" xfId="340" applyFont="1" applyFill="1" applyAlignment="1">
      <alignment horizontal="left" vertical="center"/>
    </xf>
    <xf numFmtId="0" fontId="205" fillId="51" borderId="53" xfId="0" applyFont="1" applyFill="1" applyBorder="1" applyAlignment="1">
      <alignment horizontal="center" vertical="center" wrapText="1"/>
    </xf>
    <xf numFmtId="0" fontId="205" fillId="28" borderId="0" xfId="340" applyFont="1" applyFill="1" applyAlignment="1">
      <alignment vertical="center" wrapText="1"/>
    </xf>
    <xf numFmtId="0" fontId="205" fillId="28" borderId="0" xfId="340" applyFont="1" applyFill="1" applyAlignment="1">
      <alignment horizontal="left" vertical="center"/>
    </xf>
    <xf numFmtId="168" fontId="193" fillId="51" borderId="36" xfId="2" applyNumberFormat="1" applyFont="1" applyFill="1" applyBorder="1" applyAlignment="1">
      <alignment horizontal="center" wrapText="1"/>
    </xf>
    <xf numFmtId="2" fontId="193" fillId="51" borderId="0" xfId="340" applyNumberFormat="1" applyFont="1" applyFill="1" applyAlignment="1">
      <alignment horizontal="center" wrapText="1"/>
    </xf>
    <xf numFmtId="2" fontId="193" fillId="53" borderId="0" xfId="340" applyNumberFormat="1" applyFont="1" applyFill="1" applyAlignment="1">
      <alignment horizontal="center" wrapText="1"/>
    </xf>
    <xf numFmtId="2" fontId="124" fillId="53" borderId="0" xfId="340" applyNumberFormat="1" applyFont="1" applyFill="1" applyAlignment="1">
      <alignment horizontal="center" wrapText="1"/>
    </xf>
    <xf numFmtId="0" fontId="124" fillId="53" borderId="0" xfId="340" applyFont="1" applyFill="1" applyAlignment="1">
      <alignment horizontal="center" wrapText="1"/>
    </xf>
    <xf numFmtId="2" fontId="124" fillId="51" borderId="0" xfId="340" applyNumberFormat="1" applyFont="1" applyFill="1" applyAlignment="1">
      <alignment horizontal="center" wrapText="1"/>
    </xf>
    <xf numFmtId="2" fontId="124" fillId="51" borderId="44" xfId="340" applyNumberFormat="1" applyFont="1" applyFill="1" applyBorder="1" applyAlignment="1">
      <alignment horizontal="center" wrapText="1"/>
    </xf>
    <xf numFmtId="0" fontId="205" fillId="28" borderId="0" xfId="340" applyFont="1" applyFill="1" applyAlignment="1">
      <alignment horizontal="center"/>
    </xf>
    <xf numFmtId="0" fontId="124" fillId="28" borderId="0" xfId="340" applyFont="1" applyFill="1" applyAlignment="1">
      <alignment horizontal="center" wrapText="1"/>
    </xf>
    <xf numFmtId="0" fontId="124" fillId="28" borderId="0" xfId="340" applyFont="1" applyFill="1" applyAlignment="1">
      <alignment horizontal="center"/>
    </xf>
    <xf numFmtId="2" fontId="193" fillId="28" borderId="0" xfId="340" applyNumberFormat="1" applyFont="1" applyFill="1" applyAlignment="1">
      <alignment horizontal="center" wrapText="1"/>
    </xf>
    <xf numFmtId="168" fontId="193" fillId="51" borderId="36" xfId="2" applyNumberFormat="1" applyFont="1" applyFill="1" applyBorder="1" applyAlignment="1">
      <alignment horizontal="left" wrapText="1"/>
    </xf>
    <xf numFmtId="2" fontId="193" fillId="51" borderId="0" xfId="340" quotePrefix="1" applyNumberFormat="1" applyFont="1" applyFill="1" applyAlignment="1">
      <alignment horizontal="center" wrapText="1"/>
    </xf>
    <xf numFmtId="0" fontId="124" fillId="51" borderId="0" xfId="340" applyFont="1" applyFill="1" applyAlignment="1">
      <alignment horizontal="center" wrapText="1"/>
    </xf>
    <xf numFmtId="2" fontId="124" fillId="51" borderId="0" xfId="340" quotePrefix="1" applyNumberFormat="1" applyFont="1" applyFill="1" applyAlignment="1">
      <alignment horizontal="center" wrapText="1"/>
    </xf>
    <xf numFmtId="2" fontId="124" fillId="51" borderId="38" xfId="340" applyNumberFormat="1" applyFont="1" applyFill="1" applyBorder="1" applyAlignment="1">
      <alignment horizontal="center" wrapText="1"/>
    </xf>
    <xf numFmtId="0" fontId="124" fillId="51" borderId="0" xfId="0" applyFont="1" applyFill="1" applyAlignment="1">
      <alignment horizontal="center" vertical="center" wrapText="1"/>
    </xf>
    <xf numFmtId="0" fontId="124" fillId="51" borderId="0" xfId="0" applyFont="1" applyFill="1" applyAlignment="1">
      <alignment horizontal="centerContinuous" vertical="center" wrapText="1"/>
    </xf>
    <xf numFmtId="2" fontId="193" fillId="51" borderId="0" xfId="340" applyNumberFormat="1" applyFont="1" applyFill="1" applyAlignment="1">
      <alignment horizontal="right" wrapText="1"/>
    </xf>
    <xf numFmtId="0" fontId="124" fillId="51" borderId="0" xfId="340" applyFont="1" applyFill="1" applyAlignment="1">
      <alignment horizontal="right" wrapText="1"/>
    </xf>
    <xf numFmtId="2" fontId="193" fillId="51" borderId="38" xfId="340" applyNumberFormat="1" applyFont="1" applyFill="1" applyBorder="1" applyAlignment="1">
      <alignment horizontal="right" wrapText="1"/>
    </xf>
    <xf numFmtId="0" fontId="205" fillId="28" borderId="0" xfId="340" applyFont="1" applyFill="1" applyAlignment="1">
      <alignment horizontal="right"/>
    </xf>
    <xf numFmtId="0" fontId="124" fillId="28" borderId="0" xfId="340" applyFont="1" applyFill="1" applyAlignment="1">
      <alignment horizontal="right" wrapText="1"/>
    </xf>
    <xf numFmtId="0" fontId="51" fillId="28" borderId="0" xfId="340" applyFont="1" applyFill="1" applyAlignment="1">
      <alignment horizontal="right" wrapText="1"/>
    </xf>
    <xf numFmtId="0" fontId="124" fillId="51" borderId="37" xfId="0" applyFont="1" applyFill="1" applyBorder="1" applyAlignment="1">
      <alignment horizontal="center" vertical="center" wrapText="1"/>
    </xf>
    <xf numFmtId="0" fontId="124" fillId="51" borderId="37" xfId="0" applyFont="1" applyFill="1" applyBorder="1" applyAlignment="1">
      <alignment horizontal="centerContinuous" vertical="center" wrapText="1"/>
    </xf>
    <xf numFmtId="2" fontId="193" fillId="51" borderId="37" xfId="340" applyNumberFormat="1" applyFont="1" applyFill="1" applyBorder="1" applyAlignment="1">
      <alignment horizontal="right" wrapText="1"/>
    </xf>
    <xf numFmtId="0" fontId="124" fillId="51" borderId="37" xfId="340" applyFont="1" applyFill="1" applyBorder="1" applyAlignment="1">
      <alignment horizontal="right" wrapText="1"/>
    </xf>
    <xf numFmtId="2" fontId="193" fillId="51" borderId="41" xfId="340" applyNumberFormat="1" applyFont="1" applyFill="1" applyBorder="1" applyAlignment="1">
      <alignment horizontal="right" wrapText="1"/>
    </xf>
    <xf numFmtId="2" fontId="193" fillId="51" borderId="40" xfId="340" applyNumberFormat="1" applyFont="1" applyFill="1" applyBorder="1" applyAlignment="1">
      <alignment horizontal="right" wrapText="1"/>
    </xf>
    <xf numFmtId="0" fontId="193" fillId="28" borderId="42" xfId="0" applyFont="1" applyFill="1" applyBorder="1" applyAlignment="1">
      <alignment horizontal="right"/>
    </xf>
    <xf numFmtId="168" fontId="124" fillId="52" borderId="0" xfId="340" applyNumberFormat="1" applyFont="1" applyFill="1" applyAlignment="1">
      <alignment horizontal="center" vertical="center" wrapText="1"/>
    </xf>
    <xf numFmtId="168" fontId="193" fillId="52" borderId="0" xfId="340" applyNumberFormat="1" applyFont="1" applyFill="1" applyAlignment="1">
      <alignment horizontal="center" vertical="center" wrapText="1"/>
    </xf>
    <xf numFmtId="168" fontId="193" fillId="28" borderId="0" xfId="2" quotePrefix="1" applyNumberFormat="1" applyFont="1" applyFill="1" applyAlignment="1">
      <alignment horizontal="center" vertical="center"/>
    </xf>
    <xf numFmtId="168" fontId="193" fillId="28" borderId="0" xfId="2" applyNumberFormat="1" applyFont="1" applyFill="1" applyAlignment="1">
      <alignment horizontal="center" vertical="center"/>
    </xf>
    <xf numFmtId="2" fontId="193" fillId="28" borderId="0" xfId="340" applyNumberFormat="1" applyFont="1" applyFill="1" applyAlignment="1">
      <alignment horizontal="center" vertical="center" wrapText="1"/>
    </xf>
    <xf numFmtId="2" fontId="193" fillId="28" borderId="0" xfId="340" applyNumberFormat="1" applyFont="1" applyFill="1" applyAlignment="1">
      <alignment horizontal="right" vertical="center" wrapText="1"/>
    </xf>
    <xf numFmtId="0" fontId="124" fillId="28" borderId="0" xfId="340" applyFont="1" applyFill="1" applyAlignment="1">
      <alignment horizontal="right" vertical="center" wrapText="1"/>
    </xf>
    <xf numFmtId="0" fontId="205" fillId="28" borderId="35" xfId="340" applyFont="1" applyFill="1" applyBorder="1" applyAlignment="1">
      <alignment vertical="center"/>
    </xf>
    <xf numFmtId="168" fontId="193" fillId="52" borderId="36" xfId="340" applyNumberFormat="1" applyFont="1" applyFill="1" applyBorder="1" applyAlignment="1">
      <alignment horizontal="center" vertical="center" wrapText="1"/>
    </xf>
    <xf numFmtId="2" fontId="193" fillId="28" borderId="38" xfId="340" applyNumberFormat="1" applyFont="1" applyFill="1" applyBorder="1" applyAlignment="1">
      <alignment horizontal="center" vertical="center" wrapText="1"/>
    </xf>
    <xf numFmtId="0" fontId="193" fillId="28" borderId="43" xfId="0" applyFont="1" applyFill="1" applyBorder="1" applyAlignment="1">
      <alignment horizontal="right"/>
    </xf>
    <xf numFmtId="168" fontId="213" fillId="54" borderId="56" xfId="2" applyNumberFormat="1" applyFont="1" applyFill="1" applyBorder="1" applyAlignment="1">
      <alignment horizontal="center" vertical="center"/>
    </xf>
    <xf numFmtId="0" fontId="205" fillId="52" borderId="0" xfId="340" applyFont="1" applyFill="1" applyAlignment="1">
      <alignment horizontal="right"/>
    </xf>
    <xf numFmtId="168" fontId="193" fillId="52" borderId="43" xfId="2" applyNumberFormat="1" applyFont="1" applyFill="1" applyBorder="1" applyAlignment="1">
      <alignment horizontal="right"/>
    </xf>
    <xf numFmtId="168" fontId="124" fillId="28" borderId="0" xfId="340" applyNumberFormat="1" applyFont="1" applyFill="1" applyAlignment="1">
      <alignment horizontal="right" wrapText="1"/>
    </xf>
    <xf numFmtId="168" fontId="124" fillId="28" borderId="0" xfId="340" applyNumberFormat="1" applyFont="1" applyFill="1" applyAlignment="1">
      <alignment horizontal="left" indent="1"/>
    </xf>
    <xf numFmtId="168" fontId="124" fillId="28" borderId="0" xfId="340" applyNumberFormat="1" applyFont="1" applyFill="1" applyAlignment="1">
      <alignment horizontal="left" wrapText="1" indent="1"/>
    </xf>
    <xf numFmtId="168" fontId="205" fillId="28" borderId="0" xfId="340" applyNumberFormat="1" applyFont="1" applyFill="1" applyAlignment="1">
      <alignment horizontal="right"/>
    </xf>
    <xf numFmtId="168" fontId="193" fillId="28" borderId="0" xfId="0" applyNumberFormat="1" applyFont="1" applyFill="1" applyAlignment="1">
      <alignment horizontal="left" vertical="center" indent="1"/>
    </xf>
    <xf numFmtId="0" fontId="205" fillId="52" borderId="0" xfId="340" applyFont="1" applyFill="1"/>
    <xf numFmtId="2" fontId="193" fillId="28" borderId="43" xfId="340" applyNumberFormat="1" applyFont="1" applyFill="1" applyBorder="1" applyAlignment="1">
      <alignment horizontal="right" vertical="center"/>
    </xf>
    <xf numFmtId="168" fontId="193" fillId="28" borderId="0" xfId="340" applyNumberFormat="1" applyFont="1" applyFill="1" applyAlignment="1">
      <alignment horizontal="center" vertical="center"/>
    </xf>
    <xf numFmtId="168" fontId="193" fillId="28" borderId="0" xfId="358" applyNumberFormat="1" applyFont="1" applyFill="1" applyBorder="1" applyAlignment="1">
      <alignment horizontal="center" vertical="center"/>
    </xf>
    <xf numFmtId="168" fontId="124" fillId="28" borderId="0" xfId="340" applyNumberFormat="1" applyFont="1" applyFill="1" applyAlignment="1">
      <alignment horizontal="center" vertical="center"/>
    </xf>
    <xf numFmtId="168" fontId="205" fillId="28" borderId="0" xfId="340" applyNumberFormat="1" applyFont="1" applyFill="1"/>
    <xf numFmtId="168" fontId="258" fillId="28" borderId="0" xfId="2" applyNumberFormat="1" applyFont="1" applyFill="1" applyAlignment="1">
      <alignment horizontal="center" vertical="center"/>
    </xf>
    <xf numFmtId="2" fontId="193" fillId="54" borderId="43" xfId="340" applyNumberFormat="1" applyFont="1" applyFill="1" applyBorder="1" applyAlignment="1">
      <alignment horizontal="right" vertical="center"/>
    </xf>
    <xf numFmtId="168" fontId="193" fillId="54" borderId="0" xfId="340" applyNumberFormat="1" applyFont="1" applyFill="1" applyAlignment="1">
      <alignment horizontal="center" vertical="center"/>
    </xf>
    <xf numFmtId="168" fontId="193" fillId="54" borderId="0" xfId="2" applyNumberFormat="1" applyFont="1" applyFill="1" applyAlignment="1">
      <alignment horizontal="center" vertical="center"/>
    </xf>
    <xf numFmtId="168" fontId="124" fillId="54" borderId="0" xfId="340" applyNumberFormat="1" applyFont="1" applyFill="1" applyAlignment="1">
      <alignment horizontal="center" vertical="center"/>
    </xf>
    <xf numFmtId="0" fontId="205" fillId="54" borderId="35" xfId="340" applyFont="1" applyFill="1" applyBorder="1" applyAlignment="1">
      <alignment vertical="center"/>
    </xf>
    <xf numFmtId="168" fontId="205" fillId="54" borderId="0" xfId="340" applyNumberFormat="1" applyFont="1" applyFill="1"/>
    <xf numFmtId="168" fontId="124" fillId="54" borderId="0" xfId="340" applyNumberFormat="1" applyFont="1" applyFill="1" applyAlignment="1">
      <alignment horizontal="right" wrapText="1"/>
    </xf>
    <xf numFmtId="0" fontId="205" fillId="54" borderId="0" xfId="340" applyFont="1" applyFill="1"/>
    <xf numFmtId="168" fontId="124" fillId="54" borderId="0" xfId="340" applyNumberFormat="1" applyFont="1" applyFill="1" applyAlignment="1">
      <alignment horizontal="left" indent="1"/>
    </xf>
    <xf numFmtId="168" fontId="193" fillId="54" borderId="0" xfId="0" applyNumberFormat="1" applyFont="1" applyFill="1" applyAlignment="1">
      <alignment horizontal="left" vertical="center" indent="1"/>
    </xf>
    <xf numFmtId="168" fontId="205" fillId="54" borderId="0" xfId="340" applyNumberFormat="1" applyFont="1" applyFill="1" applyAlignment="1">
      <alignment horizontal="right"/>
    </xf>
    <xf numFmtId="168" fontId="193" fillId="28" borderId="0" xfId="340" applyNumberFormat="1" applyFont="1" applyFill="1" applyAlignment="1">
      <alignment horizontal="center" vertical="center" wrapText="1"/>
    </xf>
    <xf numFmtId="182" fontId="205" fillId="54" borderId="0" xfId="527" applyNumberFormat="1" applyFont="1" applyFill="1" applyBorder="1"/>
    <xf numFmtId="2" fontId="193" fillId="54" borderId="36" xfId="340" applyNumberFormat="1" applyFont="1" applyFill="1" applyBorder="1" applyAlignment="1">
      <alignment horizontal="right" vertical="center"/>
    </xf>
    <xf numFmtId="168" fontId="124" fillId="52" borderId="103" xfId="340" applyNumberFormat="1" applyFont="1" applyFill="1" applyBorder="1" applyAlignment="1">
      <alignment horizontal="center" vertical="center" wrapText="1"/>
    </xf>
    <xf numFmtId="168" fontId="193" fillId="54" borderId="0" xfId="340" applyNumberFormat="1" applyFont="1" applyFill="1" applyAlignment="1">
      <alignment horizontal="right" wrapText="1"/>
    </xf>
    <xf numFmtId="168" fontId="193" fillId="54" borderId="0" xfId="340" applyNumberFormat="1" applyFont="1" applyFill="1"/>
    <xf numFmtId="168" fontId="193" fillId="54" borderId="0" xfId="340" applyNumberFormat="1" applyFont="1" applyFill="1" applyAlignment="1">
      <alignment horizontal="left" indent="1"/>
    </xf>
    <xf numFmtId="168" fontId="193" fillId="54" borderId="0" xfId="340" applyNumberFormat="1" applyFont="1" applyFill="1" applyAlignment="1">
      <alignment horizontal="left" vertical="center" wrapText="1" indent="1"/>
    </xf>
    <xf numFmtId="0" fontId="257" fillId="54" borderId="0" xfId="340" applyFont="1" applyFill="1"/>
    <xf numFmtId="168" fontId="193" fillId="54" borderId="0" xfId="358" applyNumberFormat="1" applyFont="1" applyFill="1" applyBorder="1" applyAlignment="1">
      <alignment horizontal="center" vertical="center"/>
    </xf>
    <xf numFmtId="168" fontId="193" fillId="28" borderId="56" xfId="340" applyNumberFormat="1" applyFont="1" applyFill="1" applyBorder="1" applyAlignment="1">
      <alignment horizontal="center" vertical="center"/>
    </xf>
    <xf numFmtId="0" fontId="257" fillId="54" borderId="38" xfId="340" applyFont="1" applyFill="1" applyBorder="1" applyAlignment="1">
      <alignment vertical="center"/>
    </xf>
    <xf numFmtId="43" fontId="259" fillId="54" borderId="0" xfId="531" applyFont="1" applyFill="1" applyBorder="1"/>
    <xf numFmtId="168" fontId="260" fillId="54" borderId="0" xfId="340" applyNumberFormat="1" applyFont="1" applyFill="1" applyAlignment="1">
      <alignment horizontal="left" indent="1"/>
    </xf>
    <xf numFmtId="168" fontId="261" fillId="54" borderId="0" xfId="340" applyNumberFormat="1" applyFont="1" applyFill="1" applyAlignment="1">
      <alignment horizontal="left" indent="1"/>
    </xf>
    <xf numFmtId="168" fontId="260" fillId="54" borderId="0" xfId="340" applyNumberFormat="1" applyFont="1" applyFill="1" applyAlignment="1">
      <alignment horizontal="left" vertical="center" wrapText="1" indent="1"/>
    </xf>
    <xf numFmtId="1" fontId="257" fillId="54" borderId="38" xfId="340" applyNumberFormat="1" applyFont="1" applyFill="1" applyBorder="1" applyAlignment="1">
      <alignment vertical="center"/>
    </xf>
    <xf numFmtId="168" fontId="193" fillId="28" borderId="103" xfId="2" applyNumberFormat="1" applyFont="1" applyFill="1" applyBorder="1" applyAlignment="1">
      <alignment horizontal="center" vertical="center"/>
    </xf>
    <xf numFmtId="168" fontId="124" fillId="52" borderId="56" xfId="340" applyNumberFormat="1" applyFont="1" applyFill="1" applyBorder="1" applyAlignment="1">
      <alignment horizontal="center" vertical="center" wrapText="1"/>
    </xf>
    <xf numFmtId="168" fontId="193" fillId="54" borderId="36" xfId="2" applyNumberFormat="1" applyFont="1" applyFill="1" applyBorder="1" applyAlignment="1">
      <alignment horizontal="center" vertical="center"/>
    </xf>
    <xf numFmtId="168" fontId="193" fillId="54" borderId="56" xfId="2" applyNumberFormat="1" applyFont="1" applyFill="1" applyBorder="1" applyAlignment="1">
      <alignment horizontal="center" vertical="center"/>
    </xf>
    <xf numFmtId="2" fontId="213" fillId="54" borderId="36" xfId="340" applyNumberFormat="1" applyFont="1" applyFill="1" applyBorder="1" applyAlignment="1">
      <alignment horizontal="right" vertical="center"/>
    </xf>
    <xf numFmtId="168" fontId="262" fillId="54" borderId="0" xfId="2" applyNumberFormat="1" applyFont="1" applyFill="1" applyAlignment="1">
      <alignment horizontal="center" vertical="center"/>
    </xf>
    <xf numFmtId="0" fontId="205" fillId="54" borderId="59" xfId="340" applyFont="1" applyFill="1" applyBorder="1"/>
    <xf numFmtId="0" fontId="205" fillId="54" borderId="56" xfId="340" applyFont="1" applyFill="1" applyBorder="1"/>
    <xf numFmtId="2" fontId="193" fillId="54" borderId="101" xfId="340" applyNumberFormat="1" applyFont="1" applyFill="1" applyBorder="1" applyAlignment="1">
      <alignment horizontal="right" vertical="center"/>
    </xf>
    <xf numFmtId="168" fontId="193" fillId="54" borderId="0" xfId="340" applyNumberFormat="1" applyFont="1" applyFill="1" applyAlignment="1">
      <alignment horizontal="center" vertical="center" wrapText="1"/>
    </xf>
    <xf numFmtId="168" fontId="193" fillId="54" borderId="56" xfId="340" applyNumberFormat="1" applyFont="1" applyFill="1" applyBorder="1" applyAlignment="1">
      <alignment horizontal="center" vertical="center"/>
    </xf>
    <xf numFmtId="1" fontId="257" fillId="54" borderId="56" xfId="340" applyNumberFormat="1" applyFont="1" applyFill="1" applyBorder="1" applyAlignment="1">
      <alignment vertical="center"/>
    </xf>
    <xf numFmtId="2" fontId="213" fillId="54" borderId="101" xfId="340" applyNumberFormat="1" applyFont="1" applyFill="1" applyBorder="1" applyAlignment="1">
      <alignment horizontal="right" vertical="center"/>
    </xf>
    <xf numFmtId="168" fontId="193" fillId="54" borderId="59" xfId="2" applyNumberFormat="1" applyFont="1" applyFill="1" applyBorder="1" applyAlignment="1">
      <alignment horizontal="center" vertical="center"/>
    </xf>
    <xf numFmtId="43" fontId="205" fillId="54" borderId="0" xfId="531" applyFont="1" applyFill="1"/>
    <xf numFmtId="182" fontId="259" fillId="54" borderId="0" xfId="340" applyNumberFormat="1" applyFont="1" applyFill="1"/>
    <xf numFmtId="2" fontId="213" fillId="54" borderId="98" xfId="340" applyNumberFormat="1" applyFont="1" applyFill="1" applyBorder="1" applyAlignment="1">
      <alignment horizontal="right" vertical="center"/>
    </xf>
    <xf numFmtId="182" fontId="205" fillId="54" borderId="0" xfId="527" applyNumberFormat="1" applyFont="1" applyFill="1"/>
    <xf numFmtId="2" fontId="193" fillId="54" borderId="98" xfId="340" applyNumberFormat="1" applyFont="1" applyFill="1" applyBorder="1" applyAlignment="1">
      <alignment horizontal="right" vertical="center"/>
    </xf>
    <xf numFmtId="168" fontId="213" fillId="54" borderId="0" xfId="2" applyNumberFormat="1" applyFont="1" applyFill="1" applyAlignment="1">
      <alignment horizontal="center" vertical="center"/>
    </xf>
    <xf numFmtId="2" fontId="257" fillId="54" borderId="56" xfId="340" applyNumberFormat="1" applyFont="1" applyFill="1" applyBorder="1" applyAlignment="1">
      <alignment vertical="center"/>
    </xf>
    <xf numFmtId="168" fontId="193" fillId="54" borderId="126" xfId="2" applyNumberFormat="1" applyFont="1" applyFill="1" applyBorder="1" applyAlignment="1">
      <alignment horizontal="center" vertical="center"/>
    </xf>
    <xf numFmtId="168" fontId="213" fillId="54" borderId="135" xfId="2" applyNumberFormat="1" applyFont="1" applyFill="1" applyBorder="1" applyAlignment="1">
      <alignment horizontal="center" vertical="center"/>
    </xf>
    <xf numFmtId="2" fontId="213" fillId="54" borderId="128" xfId="340" applyNumberFormat="1" applyFont="1" applyFill="1" applyBorder="1" applyAlignment="1">
      <alignment horizontal="right" vertical="center"/>
    </xf>
    <xf numFmtId="168" fontId="193" fillId="28" borderId="140" xfId="2" applyNumberFormat="1" applyFont="1" applyFill="1" applyBorder="1" applyAlignment="1">
      <alignment horizontal="center" vertical="center"/>
    </xf>
    <xf numFmtId="168" fontId="193" fillId="28" borderId="129" xfId="2" applyNumberFormat="1" applyFont="1" applyFill="1" applyBorder="1" applyAlignment="1">
      <alignment horizontal="center" vertical="center"/>
    </xf>
    <xf numFmtId="168" fontId="193" fillId="54" borderId="129" xfId="2" applyNumberFormat="1" applyFont="1" applyFill="1" applyBorder="1" applyAlignment="1">
      <alignment horizontal="center" vertical="center"/>
    </xf>
    <xf numFmtId="168" fontId="193" fillId="54" borderId="129" xfId="358" applyNumberFormat="1" applyFont="1" applyFill="1" applyBorder="1" applyAlignment="1">
      <alignment horizontal="center" vertical="center"/>
    </xf>
    <xf numFmtId="168" fontId="262" fillId="54" borderId="129" xfId="2" applyNumberFormat="1" applyFont="1" applyFill="1" applyBorder="1" applyAlignment="1">
      <alignment horizontal="center" vertical="center"/>
    </xf>
    <xf numFmtId="168" fontId="193" fillId="54" borderId="135" xfId="2" applyNumberFormat="1" applyFont="1" applyFill="1" applyBorder="1" applyAlignment="1">
      <alignment horizontal="center" vertical="center"/>
    </xf>
    <xf numFmtId="168" fontId="193" fillId="28" borderId="141" xfId="2" applyNumberFormat="1" applyFont="1" applyFill="1" applyBorder="1" applyAlignment="1">
      <alignment horizontal="center" vertical="center"/>
    </xf>
    <xf numFmtId="168" fontId="193" fillId="54" borderId="141" xfId="340" applyNumberFormat="1" applyFont="1" applyFill="1" applyBorder="1" applyAlignment="1">
      <alignment horizontal="center" vertical="center" wrapText="1"/>
    </xf>
    <xf numFmtId="168" fontId="193" fillId="54" borderId="141" xfId="358" applyNumberFormat="1" applyFont="1" applyFill="1" applyBorder="1" applyAlignment="1">
      <alignment horizontal="center" vertical="center"/>
    </xf>
    <xf numFmtId="168" fontId="193" fillId="54" borderId="141" xfId="340" applyNumberFormat="1" applyFont="1" applyFill="1" applyBorder="1" applyAlignment="1">
      <alignment horizontal="center" vertical="center"/>
    </xf>
    <xf numFmtId="168" fontId="193" fillId="28" borderId="141" xfId="340" applyNumberFormat="1" applyFont="1" applyFill="1" applyBorder="1" applyAlignment="1">
      <alignment horizontal="center" vertical="center"/>
    </xf>
    <xf numFmtId="168" fontId="262" fillId="54" borderId="142" xfId="340" applyNumberFormat="1" applyFont="1" applyFill="1" applyBorder="1" applyAlignment="1">
      <alignment horizontal="center" vertical="center" wrapText="1"/>
    </xf>
    <xf numFmtId="168" fontId="193" fillId="54" borderId="143" xfId="340" applyNumberFormat="1" applyFont="1" applyFill="1" applyBorder="1" applyAlignment="1">
      <alignment horizontal="center" vertical="center" wrapText="1"/>
    </xf>
    <xf numFmtId="168" fontId="193" fillId="54" borderId="138" xfId="340" applyNumberFormat="1" applyFont="1" applyFill="1" applyBorder="1" applyAlignment="1">
      <alignment horizontal="center" vertical="center"/>
    </xf>
    <xf numFmtId="168" fontId="193" fillId="54" borderId="146" xfId="2" applyNumberFormat="1" applyFont="1" applyFill="1" applyBorder="1" applyAlignment="1">
      <alignment horizontal="center" vertical="center"/>
    </xf>
    <xf numFmtId="168" fontId="262" fillId="54" borderId="0" xfId="340" applyNumberFormat="1" applyFont="1" applyFill="1" applyAlignment="1">
      <alignment horizontal="center" vertical="center"/>
    </xf>
    <xf numFmtId="168" fontId="213" fillId="54" borderId="147" xfId="2" applyNumberFormat="1" applyFont="1" applyFill="1" applyBorder="1" applyAlignment="1">
      <alignment horizontal="center" vertical="center"/>
    </xf>
    <xf numFmtId="2" fontId="262" fillId="54" borderId="98" xfId="340" applyNumberFormat="1" applyFont="1" applyFill="1" applyBorder="1" applyAlignment="1">
      <alignment horizontal="right" vertical="center"/>
    </xf>
    <xf numFmtId="168" fontId="262" fillId="28" borderId="103" xfId="2" applyNumberFormat="1" applyFont="1" applyFill="1" applyBorder="1" applyAlignment="1">
      <alignment horizontal="center" vertical="center"/>
    </xf>
    <xf numFmtId="168" fontId="262" fillId="28" borderId="0" xfId="2" applyNumberFormat="1" applyFont="1" applyFill="1" applyAlignment="1">
      <alignment horizontal="center" vertical="center"/>
    </xf>
    <xf numFmtId="168" fontId="262" fillId="54" borderId="0" xfId="340" applyNumberFormat="1" applyFont="1" applyFill="1" applyAlignment="1">
      <alignment horizontal="center" vertical="center" wrapText="1"/>
    </xf>
    <xf numFmtId="168" fontId="262" fillId="54" borderId="56" xfId="340" applyNumberFormat="1" applyFont="1" applyFill="1" applyBorder="1" applyAlignment="1">
      <alignment horizontal="center" vertical="center"/>
    </xf>
    <xf numFmtId="1" fontId="257" fillId="54" borderId="0" xfId="340" applyNumberFormat="1" applyFont="1" applyFill="1" applyAlignment="1">
      <alignment vertical="center"/>
    </xf>
    <xf numFmtId="168" fontId="262" fillId="54" borderId="36" xfId="340" applyNumberFormat="1" applyFont="1" applyFill="1" applyBorder="1" applyAlignment="1">
      <alignment horizontal="center" vertical="center"/>
    </xf>
    <xf numFmtId="169" fontId="262" fillId="54" borderId="98" xfId="340" applyNumberFormat="1" applyFont="1" applyFill="1" applyBorder="1" applyAlignment="1">
      <alignment horizontal="right" vertical="center"/>
    </xf>
    <xf numFmtId="168" fontId="262" fillId="54" borderId="41" xfId="340" applyNumberFormat="1" applyFont="1" applyFill="1" applyBorder="1" applyAlignment="1">
      <alignment horizontal="center" vertical="center"/>
    </xf>
    <xf numFmtId="168" fontId="262" fillId="54" borderId="37" xfId="340" applyNumberFormat="1" applyFont="1" applyFill="1" applyBorder="1" applyAlignment="1">
      <alignment horizontal="center" vertical="center"/>
    </xf>
    <xf numFmtId="168" fontId="262" fillId="54" borderId="74" xfId="340" applyNumberFormat="1" applyFont="1" applyFill="1" applyBorder="1" applyAlignment="1">
      <alignment horizontal="center" vertical="center"/>
    </xf>
    <xf numFmtId="168" fontId="124" fillId="54" borderId="0" xfId="340" applyNumberFormat="1" applyFont="1" applyFill="1"/>
    <xf numFmtId="2" fontId="193" fillId="54" borderId="42" xfId="2" applyNumberFormat="1" applyFont="1" applyFill="1" applyBorder="1" applyAlignment="1">
      <alignment horizontal="left" vertical="top" wrapText="1"/>
    </xf>
    <xf numFmtId="0" fontId="205" fillId="54" borderId="57" xfId="340" applyFont="1" applyFill="1" applyBorder="1"/>
    <xf numFmtId="0" fontId="151" fillId="54" borderId="132" xfId="0" applyFont="1" applyFill="1" applyBorder="1" applyAlignment="1">
      <alignment wrapText="1"/>
    </xf>
    <xf numFmtId="0" fontId="151" fillId="54" borderId="62" xfId="0" applyFont="1" applyFill="1" applyBorder="1" applyAlignment="1">
      <alignment wrapText="1"/>
    </xf>
    <xf numFmtId="0" fontId="151" fillId="54" borderId="133" xfId="0" applyFont="1" applyFill="1" applyBorder="1" applyAlignment="1">
      <alignment wrapText="1"/>
    </xf>
    <xf numFmtId="0" fontId="205" fillId="28" borderId="43" xfId="340" applyFont="1" applyFill="1" applyBorder="1"/>
    <xf numFmtId="0" fontId="205" fillId="28" borderId="56" xfId="340" applyFont="1" applyFill="1" applyBorder="1"/>
    <xf numFmtId="16" fontId="205" fillId="28" borderId="43" xfId="340" applyNumberFormat="1" applyFont="1" applyFill="1" applyBorder="1"/>
    <xf numFmtId="0" fontId="193" fillId="28" borderId="0" xfId="0" applyFont="1" applyFill="1" applyAlignment="1">
      <alignment vertical="center"/>
    </xf>
    <xf numFmtId="0" fontId="205" fillId="28" borderId="38" xfId="340" applyFont="1" applyFill="1" applyBorder="1"/>
    <xf numFmtId="16" fontId="205" fillId="28" borderId="99" xfId="340" applyNumberFormat="1" applyFont="1" applyFill="1" applyBorder="1"/>
    <xf numFmtId="0" fontId="193" fillId="52" borderId="46" xfId="0" applyFont="1" applyFill="1" applyBorder="1" applyAlignment="1">
      <alignment vertical="center"/>
    </xf>
    <xf numFmtId="0" fontId="205" fillId="28" borderId="46" xfId="340" applyFont="1" applyFill="1" applyBorder="1"/>
    <xf numFmtId="0" fontId="205" fillId="28" borderId="47" xfId="340" applyFont="1" applyFill="1" applyBorder="1"/>
    <xf numFmtId="16" fontId="205" fillId="28" borderId="0" xfId="340" applyNumberFormat="1" applyFont="1" applyFill="1"/>
    <xf numFmtId="10" fontId="205" fillId="28" borderId="0" xfId="340" applyNumberFormat="1" applyFont="1" applyFill="1"/>
    <xf numFmtId="2" fontId="193" fillId="28" borderId="35" xfId="340" applyNumberFormat="1" applyFont="1" applyFill="1" applyBorder="1" applyAlignment="1">
      <alignment horizontal="right" wrapText="1"/>
    </xf>
    <xf numFmtId="168" fontId="256" fillId="51" borderId="45" xfId="2" applyNumberFormat="1" applyFont="1" applyFill="1" applyBorder="1" applyAlignment="1">
      <alignment vertical="top" wrapText="1"/>
    </xf>
    <xf numFmtId="168" fontId="256" fillId="51" borderId="46" xfId="2" applyNumberFormat="1" applyFont="1" applyFill="1" applyBorder="1" applyAlignment="1">
      <alignment vertical="top" wrapText="1"/>
    </xf>
    <xf numFmtId="168" fontId="256" fillId="51" borderId="112" xfId="2" applyNumberFormat="1" applyFont="1" applyFill="1" applyBorder="1" applyAlignment="1">
      <alignment vertical="top" wrapText="1"/>
    </xf>
    <xf numFmtId="0" fontId="205" fillId="52" borderId="0" xfId="340" applyFont="1" applyFill="1" applyAlignment="1">
      <alignment vertical="center"/>
    </xf>
    <xf numFmtId="0" fontId="205" fillId="51" borderId="55" xfId="0" applyFont="1" applyFill="1" applyBorder="1" applyAlignment="1">
      <alignment horizontal="centerContinuous" vertical="center" wrapText="1"/>
    </xf>
    <xf numFmtId="0" fontId="205" fillId="51" borderId="36" xfId="340" applyFont="1" applyFill="1" applyBorder="1" applyAlignment="1">
      <alignment vertical="center" wrapText="1"/>
    </xf>
    <xf numFmtId="0" fontId="205" fillId="51" borderId="56" xfId="340" applyFont="1" applyFill="1" applyBorder="1" applyAlignment="1">
      <alignment vertical="center" wrapText="1"/>
    </xf>
    <xf numFmtId="0" fontId="205" fillId="54" borderId="0" xfId="340" applyFont="1" applyFill="1" applyAlignment="1">
      <alignment vertical="center"/>
    </xf>
    <xf numFmtId="168" fontId="193" fillId="53" borderId="41" xfId="2" applyNumberFormat="1" applyFont="1" applyFill="1" applyBorder="1" applyAlignment="1">
      <alignment horizontal="center" wrapText="1"/>
    </xf>
    <xf numFmtId="2" fontId="193" fillId="53" borderId="37" xfId="340" applyNumberFormat="1" applyFont="1" applyFill="1" applyBorder="1" applyAlignment="1">
      <alignment horizontal="center" wrapText="1"/>
    </xf>
    <xf numFmtId="2" fontId="124" fillId="53" borderId="60" xfId="340" applyNumberFormat="1" applyFont="1" applyFill="1" applyBorder="1" applyAlignment="1">
      <alignment horizontal="center" wrapText="1"/>
    </xf>
    <xf numFmtId="0" fontId="124" fillId="53" borderId="37" xfId="340" applyFont="1" applyFill="1" applyBorder="1" applyAlignment="1">
      <alignment horizontal="center" wrapText="1"/>
    </xf>
    <xf numFmtId="2" fontId="193" fillId="54" borderId="35" xfId="340" applyNumberFormat="1" applyFont="1" applyFill="1" applyBorder="1" applyAlignment="1">
      <alignment horizontal="right" wrapText="1"/>
    </xf>
    <xf numFmtId="2" fontId="124" fillId="53" borderId="41" xfId="340" applyNumberFormat="1" applyFont="1" applyFill="1" applyBorder="1" applyAlignment="1">
      <alignment horizontal="center" wrapText="1"/>
    </xf>
    <xf numFmtId="2" fontId="124" fillId="53" borderId="74" xfId="340" applyNumberFormat="1" applyFont="1" applyFill="1" applyBorder="1" applyAlignment="1">
      <alignment horizontal="center" wrapText="1"/>
    </xf>
    <xf numFmtId="0" fontId="205" fillId="54" borderId="0" xfId="340" applyFont="1" applyFill="1" applyAlignment="1">
      <alignment horizontal="center"/>
    </xf>
    <xf numFmtId="0" fontId="193" fillId="28" borderId="43" xfId="0" quotePrefix="1" applyFont="1" applyFill="1" applyBorder="1" applyAlignment="1">
      <alignment horizontal="right"/>
    </xf>
    <xf numFmtId="168" fontId="124" fillId="52" borderId="38" xfId="340" applyNumberFormat="1" applyFont="1" applyFill="1" applyBorder="1" applyAlignment="1">
      <alignment horizontal="center" vertical="center" wrapText="1"/>
    </xf>
    <xf numFmtId="2" fontId="193" fillId="28" borderId="38" xfId="340" applyNumberFormat="1" applyFont="1" applyFill="1" applyBorder="1" applyAlignment="1">
      <alignment horizontal="right" vertical="center" wrapText="1"/>
    </xf>
    <xf numFmtId="168" fontId="193" fillId="52" borderId="62" xfId="340" applyNumberFormat="1" applyFont="1" applyFill="1" applyBorder="1" applyAlignment="1">
      <alignment horizontal="center" vertical="center" wrapText="1"/>
    </xf>
    <xf numFmtId="168" fontId="124" fillId="52" borderId="81" xfId="340" applyNumberFormat="1" applyFont="1" applyFill="1" applyBorder="1" applyAlignment="1">
      <alignment horizontal="center" vertical="center" wrapText="1"/>
    </xf>
    <xf numFmtId="0" fontId="205" fillId="54" borderId="0" xfId="340" applyFont="1" applyFill="1" applyAlignment="1">
      <alignment horizontal="right"/>
    </xf>
    <xf numFmtId="168" fontId="193" fillId="52" borderId="38" xfId="340" applyNumberFormat="1" applyFont="1" applyFill="1" applyBorder="1" applyAlignment="1">
      <alignment horizontal="center" vertical="center" wrapText="1"/>
    </xf>
    <xf numFmtId="168" fontId="193" fillId="28" borderId="38" xfId="340" applyNumberFormat="1" applyFont="1" applyFill="1" applyBorder="1" applyAlignment="1">
      <alignment horizontal="center" vertical="center"/>
    </xf>
    <xf numFmtId="168" fontId="193" fillId="28" borderId="36" xfId="2" applyNumberFormat="1" applyFont="1" applyFill="1" applyBorder="1" applyAlignment="1">
      <alignment horizontal="center" vertical="center"/>
    </xf>
    <xf numFmtId="2" fontId="213" fillId="54" borderId="43" xfId="340" applyNumberFormat="1" applyFont="1" applyFill="1" applyBorder="1" applyAlignment="1">
      <alignment horizontal="right" vertical="center"/>
    </xf>
    <xf numFmtId="168" fontId="193" fillId="52" borderId="59" xfId="340" applyNumberFormat="1" applyFont="1" applyFill="1" applyBorder="1" applyAlignment="1">
      <alignment horizontal="center" vertical="center" wrapText="1"/>
    </xf>
    <xf numFmtId="168" fontId="213" fillId="52" borderId="0" xfId="340" applyNumberFormat="1" applyFont="1" applyFill="1" applyAlignment="1">
      <alignment horizontal="center" vertical="center" wrapText="1"/>
    </xf>
    <xf numFmtId="168" fontId="193" fillId="54" borderId="38" xfId="340" applyNumberFormat="1" applyFont="1" applyFill="1" applyBorder="1" applyAlignment="1">
      <alignment horizontal="center" vertical="center"/>
    </xf>
    <xf numFmtId="168" fontId="193" fillId="54" borderId="0" xfId="358" applyNumberFormat="1" applyFont="1" applyFill="1" applyAlignment="1">
      <alignment horizontal="center" vertical="center"/>
    </xf>
    <xf numFmtId="168" fontId="262" fillId="54" borderId="139" xfId="340" applyNumberFormat="1" applyFont="1" applyFill="1" applyBorder="1" applyAlignment="1">
      <alignment horizontal="center" vertical="center" wrapText="1"/>
    </xf>
    <xf numFmtId="169" fontId="193" fillId="54" borderId="38" xfId="340" applyNumberFormat="1" applyFont="1" applyFill="1" applyBorder="1" applyAlignment="1">
      <alignment horizontal="center" vertical="center"/>
    </xf>
    <xf numFmtId="168" fontId="193" fillId="54" borderId="148" xfId="340" applyNumberFormat="1" applyFont="1" applyFill="1" applyBorder="1" applyAlignment="1">
      <alignment horizontal="center" vertical="center" wrapText="1"/>
    </xf>
    <xf numFmtId="168" fontId="262" fillId="54" borderId="120" xfId="340" applyNumberFormat="1" applyFont="1" applyFill="1" applyBorder="1" applyAlignment="1">
      <alignment horizontal="center" vertical="center"/>
    </xf>
    <xf numFmtId="168" fontId="262" fillId="54" borderId="121" xfId="340" applyNumberFormat="1" applyFont="1" applyFill="1" applyBorder="1" applyAlignment="1">
      <alignment horizontal="center" vertical="center"/>
    </xf>
    <xf numFmtId="168" fontId="193" fillId="54" borderId="145" xfId="340" applyNumberFormat="1" applyFont="1" applyFill="1" applyBorder="1" applyAlignment="1">
      <alignment horizontal="center" vertical="center"/>
    </xf>
    <xf numFmtId="168" fontId="262" fillId="54" borderId="145" xfId="340" applyNumberFormat="1" applyFont="1" applyFill="1" applyBorder="1" applyAlignment="1">
      <alignment horizontal="center" vertical="center" wrapText="1"/>
    </xf>
    <xf numFmtId="168" fontId="262" fillId="52" borderId="36" xfId="340" applyNumberFormat="1" applyFont="1" applyFill="1" applyBorder="1" applyAlignment="1">
      <alignment horizontal="center" vertical="center" wrapText="1"/>
    </xf>
    <xf numFmtId="168" fontId="262" fillId="52" borderId="0" xfId="340" applyNumberFormat="1" applyFont="1" applyFill="1" applyAlignment="1">
      <alignment horizontal="center" vertical="center" wrapText="1"/>
    </xf>
    <xf numFmtId="168" fontId="262" fillId="52" borderId="38" xfId="340" applyNumberFormat="1" applyFont="1" applyFill="1" applyBorder="1" applyAlignment="1">
      <alignment horizontal="center" vertical="center" wrapText="1"/>
    </xf>
    <xf numFmtId="2" fontId="259" fillId="54" borderId="43" xfId="340" applyNumberFormat="1" applyFont="1" applyFill="1" applyBorder="1" applyAlignment="1">
      <alignment horizontal="right" vertical="center"/>
    </xf>
    <xf numFmtId="168" fontId="259" fillId="54" borderId="0" xfId="340" applyNumberFormat="1" applyFont="1" applyFill="1" applyAlignment="1">
      <alignment horizontal="center" vertical="center"/>
    </xf>
    <xf numFmtId="168" fontId="259" fillId="54" borderId="38" xfId="340" applyNumberFormat="1" applyFont="1" applyFill="1" applyBorder="1" applyAlignment="1">
      <alignment horizontal="center" vertical="center"/>
    </xf>
    <xf numFmtId="168" fontId="259" fillId="54" borderId="79" xfId="340" applyNumberFormat="1" applyFont="1" applyFill="1" applyBorder="1" applyAlignment="1">
      <alignment horizontal="center" vertical="center"/>
    </xf>
    <xf numFmtId="168" fontId="262" fillId="52" borderId="41" xfId="340" applyNumberFormat="1" applyFont="1" applyFill="1" applyBorder="1" applyAlignment="1">
      <alignment horizontal="center" vertical="center" wrapText="1"/>
    </xf>
    <xf numFmtId="168" fontId="262" fillId="52" borderId="37" xfId="340" applyNumberFormat="1" applyFont="1" applyFill="1" applyBorder="1" applyAlignment="1">
      <alignment horizontal="center" vertical="center" wrapText="1"/>
    </xf>
    <xf numFmtId="168" fontId="262" fillId="52" borderId="40" xfId="340" applyNumberFormat="1" applyFont="1" applyFill="1" applyBorder="1" applyAlignment="1">
      <alignment horizontal="center" vertical="center" wrapText="1"/>
    </xf>
    <xf numFmtId="2" fontId="193" fillId="28" borderId="144" xfId="2" applyNumberFormat="1" applyFont="1" applyFill="1" applyBorder="1" applyAlignment="1">
      <alignment vertical="center" wrapText="1"/>
    </xf>
    <xf numFmtId="0" fontId="264" fillId="28" borderId="44" xfId="0" applyFont="1" applyFill="1" applyBorder="1" applyAlignment="1">
      <alignment horizontal="left" vertical="center"/>
    </xf>
    <xf numFmtId="0" fontId="151" fillId="28" borderId="0" xfId="0" applyFont="1" applyFill="1" applyAlignment="1">
      <alignment vertical="center" wrapText="1"/>
    </xf>
    <xf numFmtId="0" fontId="151" fillId="28" borderId="56" xfId="0" applyFont="1" applyFill="1" applyBorder="1" applyAlignment="1">
      <alignment vertical="center" wrapText="1"/>
    </xf>
    <xf numFmtId="2" fontId="193" fillId="28" borderId="36" xfId="2" applyNumberFormat="1" applyFont="1" applyFill="1" applyBorder="1" applyAlignment="1">
      <alignment vertical="center" wrapText="1"/>
    </xf>
    <xf numFmtId="0" fontId="264" fillId="28" borderId="0" xfId="0" applyFont="1" applyFill="1" applyAlignment="1">
      <alignment vertical="center"/>
    </xf>
    <xf numFmtId="0" fontId="151" fillId="28" borderId="38" xfId="0" applyFont="1" applyFill="1" applyBorder="1" applyAlignment="1">
      <alignment vertical="center" wrapText="1"/>
    </xf>
    <xf numFmtId="205" fontId="193" fillId="54" borderId="38" xfId="340" applyNumberFormat="1" applyFont="1" applyFill="1" applyBorder="1" applyAlignment="1">
      <alignment horizontal="center" vertical="center"/>
    </xf>
    <xf numFmtId="0" fontId="124" fillId="28" borderId="45" xfId="340" applyFont="1" applyFill="1" applyBorder="1" applyAlignment="1">
      <alignment vertical="center"/>
    </xf>
    <xf numFmtId="0" fontId="151" fillId="52" borderId="46" xfId="0" applyFont="1" applyFill="1" applyBorder="1" applyAlignment="1">
      <alignment vertical="center" wrapText="1"/>
    </xf>
    <xf numFmtId="0" fontId="151" fillId="52" borderId="47" xfId="0" applyFont="1" applyFill="1" applyBorder="1" applyAlignment="1">
      <alignment vertical="center" wrapText="1"/>
    </xf>
    <xf numFmtId="0" fontId="205" fillId="54" borderId="35" xfId="340" applyFont="1" applyFill="1" applyBorder="1"/>
    <xf numFmtId="168" fontId="256" fillId="54" borderId="0" xfId="2" applyNumberFormat="1" applyFont="1" applyFill="1" applyAlignment="1">
      <alignment horizontal="centerContinuous" vertical="top" wrapText="1"/>
    </xf>
    <xf numFmtId="168" fontId="257" fillId="51" borderId="0" xfId="2" applyNumberFormat="1" applyFont="1" applyFill="1" applyAlignment="1">
      <alignment horizontal="centerContinuous" vertical="center" wrapText="1"/>
    </xf>
    <xf numFmtId="0" fontId="205" fillId="54" borderId="0" xfId="340" applyFont="1" applyFill="1" applyAlignment="1">
      <alignment vertical="center" wrapText="1"/>
    </xf>
    <xf numFmtId="0" fontId="205" fillId="54" borderId="0" xfId="340" applyFont="1" applyFill="1" applyAlignment="1">
      <alignment horizontal="centerContinuous" vertical="center" wrapText="1"/>
    </xf>
    <xf numFmtId="0" fontId="205" fillId="54" borderId="38" xfId="340" applyFont="1" applyFill="1" applyBorder="1"/>
    <xf numFmtId="0" fontId="205" fillId="51" borderId="39" xfId="0" applyFont="1" applyFill="1" applyBorder="1" applyAlignment="1">
      <alignment horizontal="centerContinuous" vertical="center" wrapText="1"/>
    </xf>
    <xf numFmtId="0" fontId="228" fillId="54" borderId="0" xfId="340" applyFont="1" applyFill="1" applyAlignment="1">
      <alignment horizontal="center"/>
    </xf>
    <xf numFmtId="2" fontId="124" fillId="53" borderId="62" xfId="340" applyNumberFormat="1" applyFont="1" applyFill="1" applyBorder="1" applyAlignment="1">
      <alignment horizontal="center" wrapText="1"/>
    </xf>
    <xf numFmtId="2" fontId="124" fillId="53" borderId="52" xfId="340" applyNumberFormat="1" applyFont="1" applyFill="1" applyBorder="1" applyAlignment="1">
      <alignment horizontal="center"/>
    </xf>
    <xf numFmtId="0" fontId="205" fillId="54" borderId="36" xfId="340" applyFont="1" applyFill="1" applyBorder="1" applyAlignment="1">
      <alignment horizontal="center"/>
    </xf>
    <xf numFmtId="2" fontId="193" fillId="54" borderId="0" xfId="340" applyNumberFormat="1" applyFont="1" applyFill="1" applyAlignment="1">
      <alignment horizontal="center" wrapText="1"/>
    </xf>
    <xf numFmtId="0" fontId="124" fillId="54" borderId="0" xfId="340" applyFont="1" applyFill="1" applyAlignment="1">
      <alignment horizontal="center" wrapText="1"/>
    </xf>
    <xf numFmtId="0" fontId="124" fillId="54" borderId="0" xfId="340" applyFont="1" applyFill="1" applyAlignment="1">
      <alignment horizontal="center"/>
    </xf>
    <xf numFmtId="168" fontId="124" fillId="52" borderId="115" xfId="340" applyNumberFormat="1" applyFont="1" applyFill="1" applyBorder="1" applyAlignment="1">
      <alignment horizontal="center" vertical="center" wrapText="1"/>
    </xf>
    <xf numFmtId="168" fontId="124" fillId="52" borderId="116" xfId="340" applyNumberFormat="1" applyFont="1" applyFill="1" applyBorder="1" applyAlignment="1">
      <alignment horizontal="center" vertical="center" wrapText="1"/>
    </xf>
    <xf numFmtId="168" fontId="124" fillId="52" borderId="127" xfId="340" applyNumberFormat="1" applyFont="1" applyFill="1" applyBorder="1" applyAlignment="1">
      <alignment horizontal="center" vertical="center" wrapText="1"/>
    </xf>
    <xf numFmtId="168" fontId="124" fillId="52" borderId="44" xfId="340" applyNumberFormat="1" applyFont="1" applyFill="1" applyBorder="1" applyAlignment="1">
      <alignment horizontal="center" vertical="center" wrapText="1"/>
    </xf>
    <xf numFmtId="0" fontId="205" fillId="54" borderId="38" xfId="340" applyFont="1" applyFill="1" applyBorder="1" applyAlignment="1">
      <alignment vertical="center"/>
    </xf>
    <xf numFmtId="168" fontId="193" fillId="28" borderId="38" xfId="340" applyNumberFormat="1" applyFont="1" applyFill="1" applyBorder="1" applyAlignment="1">
      <alignment horizontal="center" vertical="center" wrapText="1"/>
    </xf>
    <xf numFmtId="0" fontId="124" fillId="54" borderId="0" xfId="340" applyFont="1" applyFill="1" applyAlignment="1">
      <alignment horizontal="right" wrapText="1"/>
    </xf>
    <xf numFmtId="0" fontId="51" fillId="54" borderId="0" xfId="340" applyFont="1" applyFill="1" applyAlignment="1">
      <alignment horizontal="right" wrapText="1"/>
    </xf>
    <xf numFmtId="168" fontId="124" fillId="54" borderId="0" xfId="340" applyNumberFormat="1" applyFont="1" applyFill="1" applyAlignment="1">
      <alignment horizontal="left" wrapText="1" indent="1"/>
    </xf>
    <xf numFmtId="168" fontId="259" fillId="54" borderId="0" xfId="340" applyNumberFormat="1" applyFont="1" applyFill="1"/>
    <xf numFmtId="0" fontId="193" fillId="54" borderId="38" xfId="340" applyFont="1" applyFill="1" applyBorder="1" applyAlignment="1">
      <alignment vertical="center"/>
    </xf>
    <xf numFmtId="168" fontId="193" fillId="28" borderId="35" xfId="2" applyNumberFormat="1" applyFont="1" applyFill="1" applyBorder="1" applyAlignment="1">
      <alignment horizontal="center" vertical="center"/>
    </xf>
    <xf numFmtId="168" fontId="193" fillId="28" borderId="35" xfId="340" applyNumberFormat="1" applyFont="1" applyFill="1" applyBorder="1" applyAlignment="1">
      <alignment horizontal="center" vertical="center" wrapText="1"/>
    </xf>
    <xf numFmtId="0" fontId="215" fillId="54" borderId="0" xfId="340" applyFont="1" applyFill="1" applyAlignment="1">
      <alignment vertical="center"/>
    </xf>
    <xf numFmtId="168" fontId="213" fillId="28" borderId="59" xfId="340" applyNumberFormat="1" applyFont="1" applyFill="1" applyBorder="1" applyAlignment="1">
      <alignment horizontal="center" vertical="center" wrapText="1"/>
    </xf>
    <xf numFmtId="2" fontId="213" fillId="28" borderId="36" xfId="340" applyNumberFormat="1" applyFont="1" applyFill="1" applyBorder="1" applyAlignment="1">
      <alignment horizontal="right" vertical="center"/>
    </xf>
    <xf numFmtId="168" fontId="213" fillId="28" borderId="79" xfId="340" applyNumberFormat="1" applyFont="1" applyFill="1" applyBorder="1" applyAlignment="1">
      <alignment horizontal="center" vertical="center"/>
    </xf>
    <xf numFmtId="168" fontId="213" fillId="28" borderId="0" xfId="340" applyNumberFormat="1" applyFont="1" applyFill="1" applyAlignment="1">
      <alignment horizontal="center" vertical="center"/>
    </xf>
    <xf numFmtId="168" fontId="213" fillId="28" borderId="38" xfId="340" applyNumberFormat="1" applyFont="1" applyFill="1" applyBorder="1" applyAlignment="1">
      <alignment horizontal="center" vertical="center"/>
    </xf>
    <xf numFmtId="0" fontId="215" fillId="54" borderId="35" xfId="340" applyFont="1" applyFill="1" applyBorder="1" applyAlignment="1">
      <alignment vertical="center"/>
    </xf>
    <xf numFmtId="168" fontId="213" fillId="28" borderId="35" xfId="340" applyNumberFormat="1" applyFont="1" applyFill="1" applyBorder="1" applyAlignment="1">
      <alignment horizontal="center" vertical="center" wrapText="1"/>
    </xf>
    <xf numFmtId="168" fontId="193" fillId="28" borderId="125" xfId="340" applyNumberFormat="1" applyFont="1" applyFill="1" applyBorder="1" applyAlignment="1">
      <alignment horizontal="center" vertical="center" wrapText="1"/>
    </xf>
    <xf numFmtId="168" fontId="262" fillId="28" borderId="35" xfId="340" applyNumberFormat="1" applyFont="1" applyFill="1" applyBorder="1" applyAlignment="1">
      <alignment horizontal="center" vertical="center" wrapText="1"/>
    </xf>
    <xf numFmtId="2" fontId="259" fillId="28" borderId="43" xfId="340" applyNumberFormat="1" applyFont="1" applyFill="1" applyBorder="1" applyAlignment="1">
      <alignment horizontal="right" vertical="center"/>
    </xf>
    <xf numFmtId="168" fontId="259" fillId="28" borderId="79" xfId="340" applyNumberFormat="1" applyFont="1" applyFill="1" applyBorder="1" applyAlignment="1">
      <alignment horizontal="center" vertical="center"/>
    </xf>
    <xf numFmtId="168" fontId="259" fillId="28" borderId="0" xfId="340" applyNumberFormat="1" applyFont="1" applyFill="1" applyAlignment="1">
      <alignment horizontal="center" vertical="center"/>
    </xf>
    <xf numFmtId="168" fontId="259" fillId="28" borderId="38" xfId="340" applyNumberFormat="1" applyFont="1" applyFill="1" applyBorder="1" applyAlignment="1">
      <alignment horizontal="center" vertical="center"/>
    </xf>
    <xf numFmtId="2" fontId="259" fillId="28" borderId="114" xfId="340" applyNumberFormat="1" applyFont="1" applyFill="1" applyBorder="1" applyAlignment="1">
      <alignment horizontal="right" vertical="center"/>
    </xf>
    <xf numFmtId="168" fontId="259" fillId="28" borderId="106" xfId="340" applyNumberFormat="1" applyFont="1" applyFill="1" applyBorder="1" applyAlignment="1">
      <alignment horizontal="center" vertical="center"/>
    </xf>
    <xf numFmtId="168" fontId="259" fillId="28" borderId="37" xfId="340" applyNumberFormat="1" applyFont="1" applyFill="1" applyBorder="1" applyAlignment="1">
      <alignment horizontal="center" vertical="center"/>
    </xf>
    <xf numFmtId="168" fontId="259" fillId="28" borderId="55" xfId="340" applyNumberFormat="1" applyFont="1" applyFill="1" applyBorder="1" applyAlignment="1">
      <alignment horizontal="center" vertical="center"/>
    </xf>
    <xf numFmtId="168" fontId="259" fillId="28" borderId="40" xfId="340" applyNumberFormat="1" applyFont="1" applyFill="1" applyBorder="1" applyAlignment="1">
      <alignment horizontal="center" vertical="center"/>
    </xf>
    <xf numFmtId="168" fontId="262" fillId="28" borderId="107" xfId="340" applyNumberFormat="1" applyFont="1" applyFill="1" applyBorder="1" applyAlignment="1">
      <alignment horizontal="center" vertical="center" wrapText="1"/>
    </xf>
    <xf numFmtId="0" fontId="151" fillId="54" borderId="0" xfId="0" applyFont="1" applyFill="1" applyAlignment="1">
      <alignment wrapText="1"/>
    </xf>
    <xf numFmtId="2" fontId="193" fillId="28" borderId="36" xfId="2" applyNumberFormat="1" applyFont="1" applyFill="1" applyBorder="1" applyAlignment="1">
      <alignment horizontal="left" vertical="top" wrapText="1"/>
    </xf>
    <xf numFmtId="0" fontId="151" fillId="52" borderId="38" xfId="0" applyFont="1" applyFill="1" applyBorder="1" applyAlignment="1">
      <alignment wrapText="1"/>
    </xf>
    <xf numFmtId="0" fontId="205" fillId="28" borderId="36" xfId="340" applyFont="1" applyFill="1" applyBorder="1"/>
    <xf numFmtId="16" fontId="205" fillId="28" borderId="36" xfId="340" applyNumberFormat="1" applyFont="1" applyFill="1" applyBorder="1"/>
    <xf numFmtId="16" fontId="205" fillId="28" borderId="45" xfId="340" applyNumberFormat="1" applyFont="1" applyFill="1" applyBorder="1"/>
    <xf numFmtId="168" fontId="256" fillId="51" borderId="76" xfId="2" applyNumberFormat="1" applyFont="1" applyFill="1" applyBorder="1" applyAlignment="1">
      <alignment horizontal="centerContinuous" vertical="top" wrapText="1"/>
    </xf>
    <xf numFmtId="168" fontId="257" fillId="51" borderId="59" xfId="2" applyNumberFormat="1" applyFont="1" applyFill="1" applyBorder="1" applyAlignment="1">
      <alignment vertical="center" wrapText="1"/>
    </xf>
    <xf numFmtId="0" fontId="205" fillId="51" borderId="56" xfId="0" applyFont="1" applyFill="1" applyBorder="1" applyAlignment="1">
      <alignment horizontal="centerContinuous" vertical="center" wrapText="1"/>
    </xf>
    <xf numFmtId="168" fontId="193" fillId="51" borderId="59" xfId="2" applyNumberFormat="1" applyFont="1" applyFill="1" applyBorder="1" applyAlignment="1">
      <alignment horizontal="center" wrapText="1"/>
    </xf>
    <xf numFmtId="2" fontId="193" fillId="53" borderId="56" xfId="340" applyNumberFormat="1" applyFont="1" applyFill="1" applyBorder="1" applyAlignment="1">
      <alignment horizontal="center" wrapText="1"/>
    </xf>
    <xf numFmtId="168" fontId="193" fillId="51" borderId="59" xfId="2" applyNumberFormat="1" applyFont="1" applyFill="1" applyBorder="1" applyAlignment="1">
      <alignment horizontal="left" wrapText="1"/>
    </xf>
    <xf numFmtId="2" fontId="193" fillId="51" borderId="56" xfId="340" applyNumberFormat="1" applyFont="1" applyFill="1" applyBorder="1" applyAlignment="1">
      <alignment horizontal="center" wrapText="1"/>
    </xf>
    <xf numFmtId="168" fontId="193" fillId="51" borderId="59" xfId="2" applyNumberFormat="1" applyFont="1" applyFill="1" applyBorder="1" applyAlignment="1">
      <alignment vertical="center" wrapText="1"/>
    </xf>
    <xf numFmtId="0" fontId="206" fillId="51" borderId="0" xfId="0" applyFont="1" applyFill="1" applyAlignment="1">
      <alignment horizontal="center" vertical="center" wrapText="1"/>
    </xf>
    <xf numFmtId="0" fontId="124" fillId="51" borderId="56" xfId="0" applyFont="1" applyFill="1" applyBorder="1" applyAlignment="1">
      <alignment horizontal="center" vertical="center" wrapText="1"/>
    </xf>
    <xf numFmtId="0" fontId="124" fillId="51" borderId="74" xfId="0" applyFont="1" applyFill="1" applyBorder="1" applyAlignment="1">
      <alignment horizontal="center" vertical="center" wrapText="1"/>
    </xf>
    <xf numFmtId="2" fontId="193" fillId="54" borderId="75" xfId="340" applyNumberFormat="1" applyFont="1" applyFill="1" applyBorder="1" applyAlignment="1">
      <alignment horizontal="right" vertical="center"/>
    </xf>
    <xf numFmtId="168" fontId="124" fillId="54" borderId="0" xfId="340" applyNumberFormat="1" applyFont="1" applyFill="1" applyAlignment="1">
      <alignment horizontal="center" vertical="center" wrapText="1"/>
    </xf>
    <xf numFmtId="168" fontId="193" fillId="54" borderId="56" xfId="358" applyNumberFormat="1" applyFont="1" applyFill="1" applyBorder="1" applyAlignment="1">
      <alignment horizontal="center" vertical="center"/>
    </xf>
    <xf numFmtId="2" fontId="193" fillId="54" borderId="113" xfId="340" applyNumberFormat="1" applyFont="1" applyFill="1" applyBorder="1" applyAlignment="1">
      <alignment horizontal="right" vertical="center"/>
    </xf>
    <xf numFmtId="2" fontId="262" fillId="54" borderId="101" xfId="340" applyNumberFormat="1" applyFont="1" applyFill="1" applyBorder="1" applyAlignment="1">
      <alignment horizontal="right" vertical="center"/>
    </xf>
    <xf numFmtId="168" fontId="262" fillId="28" borderId="119" xfId="2" applyNumberFormat="1" applyFont="1" applyFill="1" applyBorder="1" applyAlignment="1">
      <alignment horizontal="center" vertical="center"/>
    </xf>
    <xf numFmtId="168" fontId="262" fillId="28" borderId="120" xfId="2" applyNumberFormat="1" applyFont="1" applyFill="1" applyBorder="1" applyAlignment="1">
      <alignment horizontal="center" vertical="center"/>
    </xf>
    <xf numFmtId="168" fontId="262" fillId="54" borderId="120" xfId="2" applyNumberFormat="1" applyFont="1" applyFill="1" applyBorder="1" applyAlignment="1">
      <alignment horizontal="center" vertical="center"/>
    </xf>
    <xf numFmtId="168" fontId="262" fillId="28" borderId="130" xfId="2" applyNumberFormat="1" applyFont="1" applyFill="1" applyBorder="1" applyAlignment="1">
      <alignment horizontal="center" vertical="center"/>
    </xf>
    <xf numFmtId="168" fontId="265" fillId="54" borderId="130" xfId="358" applyNumberFormat="1" applyFont="1" applyFill="1" applyBorder="1" applyAlignment="1">
      <alignment horizontal="center" vertical="center"/>
    </xf>
    <xf numFmtId="168" fontId="262" fillId="28" borderId="121" xfId="2" applyNumberFormat="1" applyFont="1" applyFill="1" applyBorder="1" applyAlignment="1">
      <alignment horizontal="center" vertical="center"/>
    </xf>
    <xf numFmtId="168" fontId="265" fillId="54" borderId="0" xfId="358" applyNumberFormat="1" applyFont="1" applyFill="1" applyBorder="1" applyAlignment="1">
      <alignment horizontal="center" vertical="center"/>
    </xf>
    <xf numFmtId="168" fontId="262" fillId="28" borderId="56" xfId="2" applyNumberFormat="1" applyFont="1" applyFill="1" applyBorder="1" applyAlignment="1">
      <alignment horizontal="center" vertical="center"/>
    </xf>
    <xf numFmtId="2" fontId="262" fillId="54" borderId="100" xfId="340" applyNumberFormat="1" applyFont="1" applyFill="1" applyBorder="1" applyAlignment="1">
      <alignment horizontal="right" vertical="center"/>
    </xf>
    <xf numFmtId="168" fontId="262" fillId="28" borderId="136" xfId="2" applyNumberFormat="1" applyFont="1" applyFill="1" applyBorder="1" applyAlignment="1">
      <alignment horizontal="center" vertical="center"/>
    </xf>
    <xf numFmtId="168" fontId="262" fillId="28" borderId="55" xfId="2" applyNumberFormat="1" applyFont="1" applyFill="1" applyBorder="1" applyAlignment="1">
      <alignment horizontal="center" vertical="center"/>
    </xf>
    <xf numFmtId="168" fontId="262" fillId="28" borderId="134" xfId="2" applyNumberFormat="1" applyFont="1" applyFill="1" applyBorder="1" applyAlignment="1">
      <alignment horizontal="center" vertical="center"/>
    </xf>
    <xf numFmtId="168" fontId="262" fillId="54" borderId="55" xfId="2" applyNumberFormat="1" applyFont="1" applyFill="1" applyBorder="1" applyAlignment="1">
      <alignment horizontal="center" vertical="center"/>
    </xf>
    <xf numFmtId="168" fontId="265" fillId="54" borderId="55" xfId="358" applyNumberFormat="1" applyFont="1" applyFill="1" applyBorder="1" applyAlignment="1">
      <alignment horizontal="center" vertical="center"/>
    </xf>
    <xf numFmtId="168" fontId="262" fillId="28" borderId="118" xfId="2" applyNumberFormat="1" applyFont="1" applyFill="1" applyBorder="1" applyAlignment="1">
      <alignment horizontal="center" vertical="center"/>
    </xf>
    <xf numFmtId="2" fontId="193" fillId="54" borderId="101" xfId="2" applyNumberFormat="1" applyFont="1" applyFill="1" applyBorder="1" applyAlignment="1">
      <alignment horizontal="left" vertical="top" wrapText="1"/>
    </xf>
    <xf numFmtId="0" fontId="193" fillId="54" borderId="0" xfId="0" applyFont="1" applyFill="1" applyAlignment="1">
      <alignment vertical="center"/>
    </xf>
    <xf numFmtId="0" fontId="151" fillId="54" borderId="56" xfId="0" applyFont="1" applyFill="1" applyBorder="1" applyAlignment="1">
      <alignment wrapText="1"/>
    </xf>
    <xf numFmtId="0" fontId="205" fillId="28" borderId="101" xfId="340" applyFont="1" applyFill="1" applyBorder="1"/>
    <xf numFmtId="0" fontId="51" fillId="54" borderId="0" xfId="0" applyFont="1" applyFill="1" applyAlignment="1">
      <alignment vertical="center"/>
    </xf>
    <xf numFmtId="16" fontId="205" fillId="28" borderId="102" xfId="340" applyNumberFormat="1" applyFont="1" applyFill="1" applyBorder="1"/>
    <xf numFmtId="0" fontId="193" fillId="28" borderId="65" xfId="0" applyFont="1" applyFill="1" applyBorder="1" applyAlignment="1">
      <alignment vertical="center"/>
    </xf>
    <xf numFmtId="0" fontId="205" fillId="28" borderId="65" xfId="340" applyFont="1" applyFill="1" applyBorder="1"/>
    <xf numFmtId="0" fontId="205" fillId="28" borderId="83" xfId="340" applyFont="1" applyFill="1" applyBorder="1"/>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110" xfId="2" applyNumberFormat="1" applyFont="1" applyFill="1" applyBorder="1" applyAlignment="1">
      <alignment horizontal="center" vertical="center" wrapText="1"/>
    </xf>
    <xf numFmtId="168" fontId="156" fillId="51" borderId="108" xfId="2" applyNumberFormat="1" applyFont="1" applyFill="1" applyBorder="1" applyAlignment="1">
      <alignment horizontal="center" vertical="center" wrapText="1"/>
    </xf>
    <xf numFmtId="168" fontId="156" fillId="51" borderId="109" xfId="2" applyNumberFormat="1" applyFont="1" applyFill="1" applyBorder="1" applyAlignment="1">
      <alignment horizontal="center" vertical="center" wrapText="1"/>
    </xf>
    <xf numFmtId="0" fontId="153" fillId="54" borderId="0" xfId="0" applyFont="1" applyFill="1" applyAlignment="1">
      <alignment vertical="center"/>
    </xf>
    <xf numFmtId="0" fontId="153" fillId="54" borderId="38" xfId="0" applyFont="1" applyFill="1" applyBorder="1" applyAlignment="1">
      <alignment vertical="center"/>
    </xf>
    <xf numFmtId="168" fontId="159" fillId="51" borderId="49" xfId="2" applyNumberFormat="1" applyFont="1" applyFill="1" applyBorder="1" applyAlignment="1">
      <alignment horizontal="center" vertical="center" wrapText="1"/>
    </xf>
    <xf numFmtId="168" fontId="159" fillId="51" borderId="50" xfId="2" applyNumberFormat="1" applyFont="1" applyFill="1" applyBorder="1" applyAlignment="1">
      <alignment horizontal="center" vertical="center" wrapText="1"/>
    </xf>
    <xf numFmtId="0" fontId="152" fillId="51" borderId="64" xfId="0" applyFont="1" applyFill="1" applyBorder="1" applyAlignment="1">
      <alignment horizontal="center" vertical="center"/>
    </xf>
    <xf numFmtId="0" fontId="152" fillId="51" borderId="53" xfId="0" applyFont="1" applyFill="1" applyBorder="1" applyAlignment="1">
      <alignment horizontal="center" vertical="center" wrapText="1"/>
    </xf>
    <xf numFmtId="0" fontId="152" fillId="51" borderId="0" xfId="0" applyFont="1" applyFill="1" applyAlignment="1">
      <alignment horizontal="center" vertical="center" wrapText="1"/>
    </xf>
    <xf numFmtId="0" fontId="152" fillId="51" borderId="39" xfId="0" applyFont="1" applyFill="1" applyBorder="1" applyAlignment="1">
      <alignment horizontal="center" vertical="center" wrapText="1"/>
    </xf>
    <xf numFmtId="0" fontId="152" fillId="51" borderId="36" xfId="340" applyFont="1" applyFill="1" applyBorder="1" applyAlignment="1">
      <alignment horizontal="center" vertical="center" wrapText="1"/>
    </xf>
    <xf numFmtId="0" fontId="152" fillId="51" borderId="0" xfId="340" applyFont="1" applyFill="1" applyAlignment="1">
      <alignment horizontal="center" vertical="center" wrapText="1"/>
    </xf>
    <xf numFmtId="0" fontId="152" fillId="51" borderId="56" xfId="340" applyFont="1" applyFill="1" applyBorder="1" applyAlignment="1">
      <alignment horizontal="center" vertical="center" wrapText="1"/>
    </xf>
    <xf numFmtId="168" fontId="153" fillId="51" borderId="36" xfId="2" applyNumberFormat="1" applyFont="1" applyFill="1" applyBorder="1" applyAlignment="1">
      <alignment horizontal="left" vertical="center" wrapText="1"/>
    </xf>
    <xf numFmtId="0" fontId="152" fillId="28" borderId="41" xfId="340" applyFont="1" applyFill="1" applyBorder="1" applyAlignment="1">
      <alignment horizontal="left" vertical="center" wrapText="1"/>
    </xf>
    <xf numFmtId="0" fontId="153" fillId="54" borderId="61" xfId="0" applyFont="1" applyFill="1" applyBorder="1" applyAlignment="1">
      <alignment vertical="center"/>
    </xf>
    <xf numFmtId="0" fontId="153" fillId="54" borderId="62" xfId="0" applyFont="1" applyFill="1" applyBorder="1" applyAlignment="1">
      <alignment vertical="center"/>
    </xf>
    <xf numFmtId="0" fontId="153" fillId="54" borderId="63" xfId="0" applyFont="1" applyFill="1" applyBorder="1" applyAlignment="1">
      <alignment vertical="center"/>
    </xf>
    <xf numFmtId="0" fontId="0" fillId="0" borderId="0" xfId="0" applyAlignment="1">
      <alignment vertical="center"/>
    </xf>
    <xf numFmtId="0" fontId="152" fillId="51" borderId="55" xfId="0" applyFont="1" applyFill="1" applyBorder="1" applyAlignment="1">
      <alignment horizontal="center" vertical="center" wrapText="1"/>
    </xf>
    <xf numFmtId="0" fontId="152" fillId="51" borderId="64" xfId="0" applyFont="1" applyFill="1" applyBorder="1" applyAlignment="1">
      <alignment horizontal="center" vertical="center" wrapText="1"/>
    </xf>
    <xf numFmtId="0" fontId="152" fillId="54" borderId="0" xfId="340" applyFont="1" applyFill="1" applyAlignment="1">
      <alignment horizontal="left" vertical="center"/>
    </xf>
    <xf numFmtId="0" fontId="152" fillId="51" borderId="54" xfId="340" applyFont="1" applyFill="1" applyBorder="1" applyAlignment="1">
      <alignment horizontal="center" vertical="center" wrapText="1"/>
    </xf>
    <xf numFmtId="0" fontId="152" fillId="51" borderId="53" xfId="340" applyFont="1" applyFill="1" applyBorder="1" applyAlignment="1">
      <alignment horizontal="center" vertical="center" wrapText="1"/>
    </xf>
    <xf numFmtId="0" fontId="152" fillId="51" borderId="39" xfId="340" applyFont="1" applyFill="1" applyBorder="1" applyAlignment="1">
      <alignment horizontal="center" vertical="center" wrapText="1"/>
    </xf>
    <xf numFmtId="0" fontId="152" fillId="51" borderId="38" xfId="0" applyFont="1" applyFill="1" applyBorder="1" applyAlignment="1">
      <alignment horizontal="center" vertical="center" wrapText="1"/>
    </xf>
    <xf numFmtId="168" fontId="193" fillId="51" borderId="36" xfId="2" applyNumberFormat="1" applyFont="1" applyFill="1" applyBorder="1" applyAlignment="1">
      <alignment horizontal="left" vertical="center" wrapText="1"/>
    </xf>
    <xf numFmtId="0" fontId="205" fillId="28" borderId="41" xfId="340" applyFont="1" applyFill="1" applyBorder="1" applyAlignment="1">
      <alignment horizontal="left" vertical="center" wrapText="1"/>
    </xf>
    <xf numFmtId="0" fontId="205" fillId="51" borderId="54" xfId="340" applyFont="1" applyFill="1" applyBorder="1" applyAlignment="1">
      <alignment horizontal="center" vertical="center" wrapText="1"/>
    </xf>
    <xf numFmtId="0" fontId="205" fillId="51" borderId="53" xfId="340" applyFont="1" applyFill="1" applyBorder="1" applyAlignment="1">
      <alignment horizontal="center" vertical="center" wrapText="1"/>
    </xf>
    <xf numFmtId="0" fontId="205" fillId="51" borderId="39" xfId="340" applyFont="1" applyFill="1" applyBorder="1" applyAlignment="1">
      <alignment horizontal="center" vertical="center" wrapText="1"/>
    </xf>
    <xf numFmtId="0" fontId="124" fillId="28" borderId="0" xfId="340" applyFont="1" applyFill="1" applyAlignment="1">
      <alignment horizontal="left" vertical="center"/>
    </xf>
    <xf numFmtId="168" fontId="256" fillId="51" borderId="49" xfId="2" applyNumberFormat="1" applyFont="1" applyFill="1" applyBorder="1" applyAlignment="1">
      <alignment horizontal="center" vertical="center" wrapText="1"/>
    </xf>
    <xf numFmtId="168" fontId="256" fillId="51" borderId="50" xfId="2" applyNumberFormat="1" applyFont="1" applyFill="1" applyBorder="1" applyAlignment="1">
      <alignment horizontal="center" vertical="center" wrapText="1"/>
    </xf>
    <xf numFmtId="0" fontId="193" fillId="54" borderId="116" xfId="0" applyFont="1" applyFill="1" applyBorder="1" applyAlignment="1">
      <alignment vertical="center"/>
    </xf>
    <xf numFmtId="0" fontId="193" fillId="54" borderId="44" xfId="0" applyFont="1" applyFill="1" applyBorder="1" applyAlignment="1">
      <alignment vertical="center"/>
    </xf>
    <xf numFmtId="0" fontId="205" fillId="51" borderId="55" xfId="0" applyFont="1" applyFill="1" applyBorder="1" applyAlignment="1">
      <alignment horizontal="center" vertical="center" wrapText="1"/>
    </xf>
    <xf numFmtId="0" fontId="51" fillId="0" borderId="55" xfId="0" applyFont="1" applyBorder="1" applyAlignment="1">
      <alignment horizontal="center" vertical="center" wrapText="1"/>
    </xf>
    <xf numFmtId="0" fontId="205" fillId="54" borderId="0" xfId="340" applyFont="1" applyFill="1" applyAlignment="1">
      <alignment horizontal="left" vertical="center"/>
    </xf>
    <xf numFmtId="0" fontId="205" fillId="51" borderId="64" xfId="0" applyFont="1" applyFill="1" applyBorder="1" applyAlignment="1">
      <alignment horizontal="center" vertical="center" wrapText="1"/>
    </xf>
    <xf numFmtId="0" fontId="205" fillId="51" borderId="53" xfId="0" applyFont="1" applyFill="1" applyBorder="1" applyAlignment="1">
      <alignment horizontal="center" vertical="center" wrapText="1"/>
    </xf>
    <xf numFmtId="0" fontId="205" fillId="51" borderId="39" xfId="0" applyFont="1" applyFill="1" applyBorder="1" applyAlignment="1">
      <alignment horizontal="center" vertical="center" wrapText="1"/>
    </xf>
    <xf numFmtId="0" fontId="264" fillId="28" borderId="116" xfId="0" applyFont="1" applyFill="1" applyBorder="1" applyAlignment="1">
      <alignment horizontal="left" vertical="center"/>
    </xf>
    <xf numFmtId="0" fontId="124" fillId="28" borderId="56" xfId="340" applyFont="1" applyFill="1" applyBorder="1" applyAlignment="1">
      <alignment horizontal="left" vertical="center"/>
    </xf>
    <xf numFmtId="168" fontId="256" fillId="51" borderId="46" xfId="2" applyNumberFormat="1" applyFont="1" applyFill="1" applyBorder="1" applyAlignment="1">
      <alignment horizontal="center" vertical="top" wrapText="1"/>
    </xf>
    <xf numFmtId="168" fontId="256" fillId="51" borderId="47" xfId="2" applyNumberFormat="1" applyFont="1" applyFill="1" applyBorder="1" applyAlignment="1">
      <alignment horizontal="center" vertical="top" wrapText="1"/>
    </xf>
    <xf numFmtId="0" fontId="205" fillId="51" borderId="111" xfId="340" applyFont="1" applyFill="1" applyBorder="1" applyAlignment="1">
      <alignment horizontal="center" vertical="center" wrapText="1"/>
    </xf>
    <xf numFmtId="168" fontId="256" fillId="51" borderId="46" xfId="2" applyNumberFormat="1" applyFont="1" applyFill="1" applyBorder="1" applyAlignment="1">
      <alignment horizontal="center" vertical="center" wrapText="1"/>
    </xf>
    <xf numFmtId="168" fontId="256" fillId="51" borderId="47" xfId="2" applyNumberFormat="1" applyFont="1" applyFill="1" applyBorder="1" applyAlignment="1">
      <alignment horizontal="center" vertical="center" wrapText="1"/>
    </xf>
    <xf numFmtId="0" fontId="205" fillId="51" borderId="0" xfId="0" applyFont="1" applyFill="1" applyAlignment="1">
      <alignment horizontal="center" vertical="center" wrapText="1"/>
    </xf>
    <xf numFmtId="0" fontId="205" fillId="51" borderId="64" xfId="0" applyFont="1" applyFill="1" applyBorder="1" applyAlignment="1">
      <alignment horizontal="center" vertical="center"/>
    </xf>
    <xf numFmtId="168" fontId="256" fillId="51" borderId="77" xfId="2" applyNumberFormat="1" applyFont="1" applyFill="1" applyBorder="1" applyAlignment="1">
      <alignment horizontal="center" vertical="center" wrapText="1"/>
    </xf>
    <xf numFmtId="168" fontId="256" fillId="51" borderId="78" xfId="2" applyNumberFormat="1" applyFont="1" applyFill="1" applyBorder="1" applyAlignment="1">
      <alignment horizontal="center" vertical="center" wrapText="1"/>
    </xf>
    <xf numFmtId="0" fontId="193" fillId="54" borderId="0" xfId="0" applyFont="1" applyFill="1" applyAlignment="1">
      <alignment vertical="center"/>
    </xf>
    <xf numFmtId="0" fontId="166" fillId="55" borderId="72" xfId="0" applyFont="1" applyFill="1" applyBorder="1" applyAlignment="1">
      <alignment horizontal="left" wrapText="1"/>
    </xf>
    <xf numFmtId="0" fontId="166" fillId="55" borderId="0" xfId="0" applyFont="1" applyFill="1" applyAlignment="1">
      <alignment horizontal="left" wrapText="1"/>
    </xf>
    <xf numFmtId="0" fontId="166" fillId="55" borderId="68" xfId="0" applyFont="1" applyFill="1" applyBorder="1" applyAlignment="1">
      <alignment horizontal="left" wrapText="1"/>
    </xf>
    <xf numFmtId="0" fontId="209" fillId="0" borderId="0" xfId="0" applyFont="1"/>
    <xf numFmtId="0" fontId="215" fillId="54" borderId="0" xfId="525" applyFont="1" applyFill="1" applyAlignment="1">
      <alignment horizontal="left" vertical="center" wrapText="1"/>
    </xf>
    <xf numFmtId="0" fontId="124"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151" fillId="55" borderId="65" xfId="0" applyFont="1" applyFill="1" applyBorder="1" applyAlignment="1">
      <alignment horizontal="left" vertical="center" wrapText="1" indent="1"/>
    </xf>
    <xf numFmtId="0" fontId="151" fillId="55" borderId="71" xfId="0" applyFont="1" applyFill="1" applyBorder="1" applyAlignment="1">
      <alignment horizontal="left" vertical="center" wrapText="1" indent="1"/>
    </xf>
    <xf numFmtId="0" fontId="207" fillId="55" borderId="72" xfId="0" applyFont="1" applyFill="1" applyBorder="1" applyAlignment="1">
      <alignment horizontal="left" wrapText="1" indent="1"/>
    </xf>
    <xf numFmtId="0" fontId="207" fillId="55" borderId="0" xfId="0" applyFont="1" applyFill="1" applyAlignment="1">
      <alignment horizontal="left" wrapText="1" indent="1"/>
    </xf>
    <xf numFmtId="0" fontId="207" fillId="55" borderId="68" xfId="0" applyFont="1" applyFill="1" applyBorder="1" applyAlignment="1">
      <alignment horizontal="left" wrapText="1" indent="1"/>
    </xf>
    <xf numFmtId="0" fontId="151" fillId="55" borderId="72" xfId="0" applyFont="1" applyFill="1" applyBorder="1" applyAlignment="1">
      <alignment horizontal="left" vertical="center" wrapText="1" indent="1"/>
    </xf>
    <xf numFmtId="0" fontId="151" fillId="55" borderId="0" xfId="0" applyFont="1" applyFill="1" applyAlignment="1">
      <alignment horizontal="left" vertical="center" wrapText="1" indent="1"/>
    </xf>
    <xf numFmtId="0" fontId="151" fillId="55" borderId="68" xfId="0" applyFont="1" applyFill="1" applyBorder="1" applyAlignment="1">
      <alignment horizontal="left" vertical="center" wrapText="1" indent="1"/>
    </xf>
    <xf numFmtId="0" fontId="218" fillId="55" borderId="72" xfId="0" applyFont="1" applyFill="1" applyBorder="1" applyAlignment="1">
      <alignment horizontal="left" wrapText="1" indent="1"/>
    </xf>
    <xf numFmtId="0" fontId="218" fillId="55" borderId="0" xfId="0" applyFont="1" applyFill="1" applyAlignment="1">
      <alignment horizontal="left" wrapText="1" indent="1"/>
    </xf>
    <xf numFmtId="0" fontId="218" fillId="55" borderId="68" xfId="0" applyFont="1" applyFill="1" applyBorder="1" applyAlignment="1">
      <alignment horizontal="left" wrapText="1" indent="1"/>
    </xf>
    <xf numFmtId="0" fontId="253"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437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0 2" xfId="2909" xr:uid="{14A2CCB2-5B66-4A24-B5C5-8A18DF38ED98}"/>
    <cellStyle name="20% - Accent1 11" xfId="1090" xr:uid="{8E7D92AB-F019-4CF8-86DE-2EB15519C74E}"/>
    <cellStyle name="20% - Accent1 11 2" xfId="2954" xr:uid="{AA72A58E-6A26-4A52-A414-CC303BF58DAB}"/>
    <cellStyle name="20% - Accent1 12" xfId="1110" xr:uid="{A1C5A7AD-0D14-441E-9590-7F8473745AFC}"/>
    <cellStyle name="20% - Accent1 12 2" xfId="2971" xr:uid="{299D1A24-C812-4828-826E-2368CC29E2B3}"/>
    <cellStyle name="20% - Accent1 13" xfId="1139" xr:uid="{217C12A9-7741-4755-B840-7CE2DFA559F7}"/>
    <cellStyle name="20% - Accent1 13 2" xfId="2994" xr:uid="{57482CD1-335F-4764-B0A8-256DF91AC68B}"/>
    <cellStyle name="20% - Accent1 14" xfId="1241" xr:uid="{56726C53-736A-4D50-9A7C-00540BA8A59B}"/>
    <cellStyle name="20% - Accent1 14 2" xfId="3088" xr:uid="{3F9BCBA7-35D1-4C9A-9E0C-97939538B3A1}"/>
    <cellStyle name="20% - Accent1 15" xfId="1333" xr:uid="{AB13A8B8-EC3A-430E-97A3-8EB6C4DE77F9}"/>
    <cellStyle name="20% - Accent1 15 2" xfId="3176" xr:uid="{6D19062E-81EF-41B7-A41D-05AE0F977F0C}"/>
    <cellStyle name="20% - Accent1 16" xfId="1421" xr:uid="{7C2DAF8E-BEA0-4241-B807-0001A01245E6}"/>
    <cellStyle name="20% - Accent1 16 2" xfId="3262" xr:uid="{896B011F-26D7-41C4-9EFD-024DE087FAF2}"/>
    <cellStyle name="20% - Accent1 17" xfId="1509" xr:uid="{66F6BCBF-8279-4565-9F8F-ECC8E416DFB5}"/>
    <cellStyle name="20% - Accent1 17 2" xfId="3349" xr:uid="{511DDEB4-F144-45EC-8365-3024D33AF1A0}"/>
    <cellStyle name="20% - Accent1 18" xfId="1531" xr:uid="{A283F550-A51C-485A-AECB-4128700ED2DB}"/>
    <cellStyle name="20% - Accent1 18 2" xfId="3368" xr:uid="{2D56C7E1-2C5A-40B3-B433-D423AAE345B9}"/>
    <cellStyle name="20% - Accent1 19" xfId="1623" xr:uid="{30A7B4DB-7E13-4844-8AA0-65A22521E37D}"/>
    <cellStyle name="20% - Accent1 19 2" xfId="3456" xr:uid="{A9A28CB4-EB17-44B1-866C-B70F3529087F}"/>
    <cellStyle name="20% - Accent1 2" xfId="43" xr:uid="{00000000-0005-0000-0000-00003F000000}"/>
    <cellStyle name="20% - Accent1 2 10" xfId="1735" xr:uid="{1C786C7B-FEF9-4AC1-9AD0-1B5A8096635B}"/>
    <cellStyle name="20% - Accent1 2 10 2" xfId="3566" xr:uid="{9795006B-E7E9-48EB-85A9-3FA9DADE5658}"/>
    <cellStyle name="20% - Accent1 2 11" xfId="1820" xr:uid="{22F12D9D-CEBB-448C-8C28-542383194FE7}"/>
    <cellStyle name="20% - Accent1 2 11 2" xfId="3646" xr:uid="{178FB7A5-F07F-410A-82B5-D7B64ADCC022}"/>
    <cellStyle name="20% - Accent1 2 12" xfId="1941" xr:uid="{21084AF1-863F-4099-BEA0-78D7E0B4DF13}"/>
    <cellStyle name="20% - Accent1 2 12 2" xfId="3759" xr:uid="{615F30E8-73A4-4510-8200-FDFBD71C4524}"/>
    <cellStyle name="20% - Accent1 2 13" xfId="2029" xr:uid="{16BDBEB7-09CD-4CAB-A3CD-D47780887130}"/>
    <cellStyle name="20% - Accent1 2 13 2" xfId="3846" xr:uid="{6C020E0D-A420-4DC2-BE4B-412C401A816B}"/>
    <cellStyle name="20% - Accent1 2 14" xfId="2094" xr:uid="{A2E81409-267F-405B-A08F-8F43E8D8FEF3}"/>
    <cellStyle name="20% - Accent1 2 15" xfId="2234" xr:uid="{8CCBEB1C-8EF4-4286-85F6-50A6E202DA80}"/>
    <cellStyle name="20% - Accent1 2 15 2" xfId="3995" xr:uid="{42E95C5D-1860-4388-8D97-0842A96744B8}"/>
    <cellStyle name="20% - Accent1 2 16" xfId="2355" xr:uid="{D0A1477A-ACEA-41A1-BB28-41B5078A7B7A}"/>
    <cellStyle name="20% - Accent1 2 16 2" xfId="4083" xr:uid="{88206288-F7D8-453F-9E72-0649D14078FF}"/>
    <cellStyle name="20% - Accent1 2 17" xfId="2475" xr:uid="{55FFAD7E-1ACD-4768-AE94-BE1022F185A6}"/>
    <cellStyle name="20% - Accent1 2 17 2" xfId="4190" xr:uid="{C2B7B6F8-DCD6-4C05-9F51-3273E6489B99}"/>
    <cellStyle name="20% - Accent1 2 18" xfId="2601" xr:uid="{7AA2F140-3241-46B6-ABBD-5F382E0016DF}"/>
    <cellStyle name="20% - Accent1 2 18 2" xfId="4313" xr:uid="{9B924149-3B67-45EE-A73B-73C384B1FF0B}"/>
    <cellStyle name="20% - Accent1 2 2" xfId="990" xr:uid="{9F2D39F2-7C61-4347-8E3A-B7827B1BC9AE}"/>
    <cellStyle name="20% - Accent1 2 2 10" xfId="1962" xr:uid="{9A139A93-148E-4C8F-937D-DF7F924862B9}"/>
    <cellStyle name="20% - Accent1 2 2 10 2" xfId="3780" xr:uid="{A0C0B1A2-F96D-487B-BAC6-A1F20A0B789D}"/>
    <cellStyle name="20% - Accent1 2 2 11" xfId="2050" xr:uid="{28E486D1-AA25-472A-B222-FD18F4C76BCD}"/>
    <cellStyle name="20% - Accent1 2 2 11 2" xfId="3867" xr:uid="{D08DB812-836D-4277-B5E9-AEA9EA749F73}"/>
    <cellStyle name="20% - Accent1 2 2 12" xfId="2232" xr:uid="{11EDE053-CE1D-46D4-BA79-D337C06F4F39}"/>
    <cellStyle name="20% - Accent1 2 2 12 2" xfId="3993" xr:uid="{14A10C75-C2A3-4C69-8288-61407ED1A15D}"/>
    <cellStyle name="20% - Accent1 2 2 13" xfId="2376" xr:uid="{77EE19F9-CCC1-4F9A-83B2-64A6AC5909BB}"/>
    <cellStyle name="20% - Accent1 2 2 13 2" xfId="4104" xr:uid="{6010043B-4CD2-4BC3-969B-8E9C95517EF2}"/>
    <cellStyle name="20% - Accent1 2 2 14" xfId="2476" xr:uid="{DDD23F6A-2A3B-4631-9247-95CAAC05A90D}"/>
    <cellStyle name="20% - Accent1 2 2 14 2" xfId="4191" xr:uid="{46F07EB5-A2DE-4454-A53E-CFD8DA272A6D}"/>
    <cellStyle name="20% - Accent1 2 2 15" xfId="2622" xr:uid="{42A94CF4-DCF5-4580-AC0C-BE8C423C9490}"/>
    <cellStyle name="20% - Accent1 2 2 15 2" xfId="4334" xr:uid="{2298F695-E4B3-4B16-B5C4-1BD2CC4E8ADB}"/>
    <cellStyle name="20% - Accent1 2 2 16" xfId="2863" xr:uid="{09168643-96B6-4885-AAEE-D30CF45A2002}"/>
    <cellStyle name="20% - Accent1 2 2 2" xfId="1141" xr:uid="{2EF2D0AC-FE9F-4699-BBCD-F5FD4E71D91E}"/>
    <cellStyle name="20% - Accent1 2 2 2 2" xfId="2996" xr:uid="{E9620FED-6515-4449-91EC-4F610C1E03D4}"/>
    <cellStyle name="20% - Accent1 2 2 3" xfId="1243" xr:uid="{8E48D356-AEF1-48F2-98C7-4701AF152266}"/>
    <cellStyle name="20% - Accent1 2 2 3 2" xfId="3090" xr:uid="{E8C19D50-A754-49BA-8665-F010E27A798A}"/>
    <cellStyle name="20% - Accent1 2 2 4" xfId="1335" xr:uid="{A9916107-C79A-4008-9E22-F0BAFCB69E16}"/>
    <cellStyle name="20% - Accent1 2 2 4 2" xfId="3178" xr:uid="{3166266F-D64F-463F-864F-070D7D613427}"/>
    <cellStyle name="20% - Accent1 2 2 5" xfId="1423" xr:uid="{B550E9A7-366A-4DBA-AC99-729D104C5224}"/>
    <cellStyle name="20% - Accent1 2 2 5 2" xfId="3264" xr:uid="{6A8E6F01-1E87-4A2E-9707-0958ADA098E7}"/>
    <cellStyle name="20% - Accent1 2 2 6" xfId="1575" xr:uid="{6648695D-F592-4C34-B0A9-CDB725643F42}"/>
    <cellStyle name="20% - Accent1 2 2 6 2" xfId="3412" xr:uid="{3F992097-8D5B-4952-8D03-6DD239CC4F97}"/>
    <cellStyle name="20% - Accent1 2 2 7" xfId="1666" xr:uid="{B0965AB9-1D5E-4483-8AB0-639ABFFE2529}"/>
    <cellStyle name="20% - Accent1 2 2 7 2" xfId="3499" xr:uid="{DE217582-0B15-4E91-8BD8-25767FA17F05}"/>
    <cellStyle name="20% - Accent1 2 2 8" xfId="1756" xr:uid="{E0FEE490-71B4-4A03-BEAF-F19F2DE88AB0}"/>
    <cellStyle name="20% - Accent1 2 2 8 2" xfId="3587" xr:uid="{CE73529B-B1CC-4E1D-BE74-6353AC090E6F}"/>
    <cellStyle name="20% - Accent1 2 2 9" xfId="1821" xr:uid="{76376C54-76C3-4C97-AB51-9C9B4ECF415A}"/>
    <cellStyle name="20% - Accent1 2 2 9 2" xfId="3647" xr:uid="{58CD0910-2EB3-4034-8D7C-2E5ECE8E7338}"/>
    <cellStyle name="20% - Accent1 2 3" xfId="1043" xr:uid="{6C05C466-01F2-40CB-BCA7-972567EE7215}"/>
    <cellStyle name="20% - Accent1 2 3 2" xfId="2910" xr:uid="{6FA45758-B28E-418E-9CFD-3CEA1A28044E}"/>
    <cellStyle name="20% - Accent1 2 4" xfId="1140" xr:uid="{E5AB0551-E6DC-40F2-AD3D-B90DB1430B56}"/>
    <cellStyle name="20% - Accent1 2 4 2" xfId="2995" xr:uid="{24FA7391-B9DE-436D-82B1-C364FD765783}"/>
    <cellStyle name="20% - Accent1 2 5" xfId="1242" xr:uid="{D9D7A332-E7C0-4F68-809D-04D6CB803B75}"/>
    <cellStyle name="20% - Accent1 2 5 2" xfId="3089" xr:uid="{FE389F73-DCDF-47A9-A6B2-DE40EEC45D8C}"/>
    <cellStyle name="20% - Accent1 2 6" xfId="1334" xr:uid="{8797B940-93F0-4F73-A051-0C8A07A600BB}"/>
    <cellStyle name="20% - Accent1 2 6 2" xfId="3177" xr:uid="{4438F360-E2A2-4E02-BA3A-D7E28BC86660}"/>
    <cellStyle name="20% - Accent1 2 7" xfId="1422" xr:uid="{B162584C-6D64-41E4-A3EF-89E019D2B575}"/>
    <cellStyle name="20% - Accent1 2 7 2" xfId="3263" xr:uid="{780692BB-3C72-400A-BC28-E728C907FB56}"/>
    <cellStyle name="20% - Accent1 2 8" xfId="1554" xr:uid="{E20E28EF-870F-415E-8735-8DD714367EDC}"/>
    <cellStyle name="20% - Accent1 2 8 2" xfId="3391" xr:uid="{5A3919F0-1A20-405A-9D70-2C9B01751E02}"/>
    <cellStyle name="20% - Accent1 2 9" xfId="1645" xr:uid="{3464A036-5021-4620-AE5C-97E5D769DC21}"/>
    <cellStyle name="20% - Accent1 2 9 2" xfId="3478" xr:uid="{046818F2-444C-452E-85C2-FC7669CFD1A2}"/>
    <cellStyle name="20% - Accent1 20" xfId="1713" xr:uid="{C2142B67-621A-4F2D-9E13-BC7C19E15E1E}"/>
    <cellStyle name="20% - Accent1 20 2" xfId="3544" xr:uid="{CC5F7872-BC2E-40C7-9521-0AC2373D432D}"/>
    <cellStyle name="20% - Accent1 21" xfId="1802" xr:uid="{E47222F4-2A2A-4A8C-BDC1-94776B175302}"/>
    <cellStyle name="20% - Accent1 21 2" xfId="3630" xr:uid="{875D0462-1EE3-4988-80A5-09F7A8026AA1}"/>
    <cellStyle name="20% - Accent1 22" xfId="1819" xr:uid="{C0C79DCE-1611-4460-A4B3-DF604154CF64}"/>
    <cellStyle name="20% - Accent1 22 2" xfId="3645" xr:uid="{6B6394EC-CF34-464A-9445-DA05BC9CA21B}"/>
    <cellStyle name="20% - Accent1 23" xfId="1919" xr:uid="{2EBE0F7D-895B-4E47-ABFB-1ED8CC8DA64A}"/>
    <cellStyle name="20% - Accent1 23 2" xfId="3737" xr:uid="{4FF579E2-F869-448C-B132-D88F0E8607CE}"/>
    <cellStyle name="20% - Accent1 24" xfId="2007" xr:uid="{E64E3248-1230-40B6-B08F-0DD375CC2F08}"/>
    <cellStyle name="20% - Accent1 24 2" xfId="3824" xr:uid="{69004F30-0DED-443B-B22D-E033B6B5B42D}"/>
    <cellStyle name="20% - Accent1 25" xfId="2093" xr:uid="{184DB829-C48E-4DC5-AA80-808CA0F69608}"/>
    <cellStyle name="20% - Accent1 25 2" xfId="3910" xr:uid="{0F0214A2-E204-405C-B67D-5352CC76568A}"/>
    <cellStyle name="20% - Accent1 26" xfId="2150" xr:uid="{EE91F6C3-79F3-4138-A3E1-C93F8613BA05}"/>
    <cellStyle name="20% - Accent1 26 2" xfId="3925" xr:uid="{C4A860A5-AAE0-4F1A-8D8F-07171C08AB77}"/>
    <cellStyle name="20% - Accent1 27" xfId="2169" xr:uid="{08DB3AB4-CE3F-4C19-9B91-283686874DBE}"/>
    <cellStyle name="20% - Accent1 27 2" xfId="3942" xr:uid="{3FD84927-8094-47B7-8A54-1D3FB56EB3A4}"/>
    <cellStyle name="20% - Accent1 28" xfId="2197" xr:uid="{BB4C8941-54CE-48D9-B95F-2A2CB9467DC8}"/>
    <cellStyle name="20% - Accent1 28 2" xfId="3959" xr:uid="{44E29A6C-9435-425E-933A-8AAE92A4D757}"/>
    <cellStyle name="20% - Accent1 29" xfId="2332" xr:uid="{28F3FB24-4427-4965-BD48-3FD474D558AA}"/>
    <cellStyle name="20% - Accent1 29 2" xfId="4061" xr:uid="{A71FD1EA-5671-4363-84DA-13219D3EF15B}"/>
    <cellStyle name="20% - Accent1 3" xfId="717" xr:uid="{00000000-0005-0000-0000-000040000000}"/>
    <cellStyle name="20% - Accent1 3 10" xfId="1961" xr:uid="{7889DC83-10CC-49D5-BE20-FFB5E138E18E}"/>
    <cellStyle name="20% - Accent1 3 10 2" xfId="3779" xr:uid="{4145AA86-A868-40BD-B761-FAA0AABB0704}"/>
    <cellStyle name="20% - Accent1 3 11" xfId="2049" xr:uid="{14E48EBF-E581-4F1F-99CF-DB44903B2813}"/>
    <cellStyle name="20% - Accent1 3 11 2" xfId="3866" xr:uid="{163A00D4-1C79-4DD0-8035-E674D0ED8CDB}"/>
    <cellStyle name="20% - Accent1 3 12" xfId="2231" xr:uid="{A3EFBF8C-8073-48B7-887E-2E5EE842E702}"/>
    <cellStyle name="20% - Accent1 3 12 2" xfId="3992" xr:uid="{24DF4A91-DBA2-477A-9123-1A1B9B9F5FA9}"/>
    <cellStyle name="20% - Accent1 3 13" xfId="2375" xr:uid="{79A3CF64-02D0-4EC7-8AD2-AD98E357CF90}"/>
    <cellStyle name="20% - Accent1 3 13 2" xfId="4103" xr:uid="{C39D2FA5-FD3E-48BB-A8E7-C37E5173C865}"/>
    <cellStyle name="20% - Accent1 3 14" xfId="2477" xr:uid="{B9E690A6-3628-4B65-9474-F7523FC0EDD5}"/>
    <cellStyle name="20% - Accent1 3 14 2" xfId="4192" xr:uid="{83CD24AD-A9BC-4EE9-9888-72547EBC0006}"/>
    <cellStyle name="20% - Accent1 3 15" xfId="2621" xr:uid="{1C536581-D34E-439A-8490-BC13309E21FE}"/>
    <cellStyle name="20% - Accent1 3 15 2" xfId="4333" xr:uid="{F8D05AFB-D67E-43E9-AD23-F8419EE3F87B}"/>
    <cellStyle name="20% - Accent1 3 16" xfId="2694" xr:uid="{72D6DEEE-727B-45A1-B980-77F024B8B3DC}"/>
    <cellStyle name="20% - Accent1 3 2" xfId="1142" xr:uid="{CE31ADDA-8C23-4025-85C0-A2FDAF0F53A6}"/>
    <cellStyle name="20% - Accent1 3 2 2" xfId="2997" xr:uid="{9BF7C095-2F79-476B-B7B4-6F130960B55B}"/>
    <cellStyle name="20% - Accent1 3 3" xfId="1244" xr:uid="{FF8CA0A1-57BF-4687-9400-D79F206D1FC0}"/>
    <cellStyle name="20% - Accent1 3 3 2" xfId="3091" xr:uid="{29569AF8-89C3-420B-B166-D223C2A8AD73}"/>
    <cellStyle name="20% - Accent1 3 4" xfId="1336" xr:uid="{95E2CF3D-8F50-45D0-922E-1BA3D707044D}"/>
    <cellStyle name="20% - Accent1 3 4 2" xfId="3179" xr:uid="{12B21EC5-06CF-4B41-A18F-FD9DD945A8EC}"/>
    <cellStyle name="20% - Accent1 3 5" xfId="1424" xr:uid="{A9A7267E-5AD4-4B26-91E0-D04081AE8BEF}"/>
    <cellStyle name="20% - Accent1 3 5 2" xfId="3265" xr:uid="{96A5C6C5-FD52-40A6-9652-EABB6E21692E}"/>
    <cellStyle name="20% - Accent1 3 6" xfId="1574" xr:uid="{58AF36C7-83B3-4D31-A8C5-31AB86B46A73}"/>
    <cellStyle name="20% - Accent1 3 6 2" xfId="3411" xr:uid="{3ABDE173-D97F-4EE9-9258-5E7C62C6DB76}"/>
    <cellStyle name="20% - Accent1 3 7" xfId="1665" xr:uid="{5E43B51C-D6EF-4BEF-A63E-A45EB1CB48C7}"/>
    <cellStyle name="20% - Accent1 3 7 2" xfId="3498" xr:uid="{157F96E3-305F-4636-A522-04E43B6EEECE}"/>
    <cellStyle name="20% - Accent1 3 8" xfId="1755" xr:uid="{1449E479-35B0-47F9-866C-24D98D1793A2}"/>
    <cellStyle name="20% - Accent1 3 8 2" xfId="3586" xr:uid="{61FDDE86-B04B-4315-988B-42A23F5FB2AB}"/>
    <cellStyle name="20% - Accent1 3 9" xfId="1822" xr:uid="{DD8AEF08-9B1E-4956-8878-305E06326059}"/>
    <cellStyle name="20% - Accent1 3 9 2" xfId="3648" xr:uid="{04A09735-2B66-4D18-A235-645042700C0C}"/>
    <cellStyle name="20% - Accent1 30" xfId="2453" xr:uid="{AE522E1E-32F9-48B0-A700-E8C21A890509}"/>
    <cellStyle name="20% - Accent1 30 2" xfId="4173" xr:uid="{B10E7CA3-B5ED-4E00-B7E2-A0C555150FD0}"/>
    <cellStyle name="20% - Accent1 31" xfId="2474" xr:uid="{50360170-35D2-4095-BAD7-68897C486A36}"/>
    <cellStyle name="20% - Accent1 31 2" xfId="4189" xr:uid="{7AD6BDAA-137A-4A85-A23A-87059662CED3}"/>
    <cellStyle name="20% - Accent1 32" xfId="2579" xr:uid="{D51B57F3-D776-4FDE-AB6D-8A369815179A}"/>
    <cellStyle name="20% - Accent1 32 2" xfId="4291" xr:uid="{99B5D01F-4BFC-4CBA-BD7E-B2CD1C17E540}"/>
    <cellStyle name="20% - Accent1 4" xfId="765" xr:uid="{00000000-0005-0000-0000-000041000000}"/>
    <cellStyle name="20% - Accent1 4 2" xfId="2291" xr:uid="{A2F67AC7-F576-4815-93B4-F464F400412F}"/>
    <cellStyle name="20% - Accent1 4 2 2" xfId="4047" xr:uid="{CA3FC47B-A0F6-42C7-8EFC-8E9579B9AAC5}"/>
    <cellStyle name="20% - Accent1 4 3" xfId="2438" xr:uid="{C3BDC2C5-D39F-4C00-BB45-51A0245A6103}"/>
    <cellStyle name="20% - Accent1 4 3 2" xfId="4159" xr:uid="{699D33A4-D1BD-4B59-B091-907B3F1802C0}"/>
    <cellStyle name="20% - Accent1 4 4" xfId="2562" xr:uid="{DF570EA4-B626-49BB-95DF-E59483E0086A}"/>
    <cellStyle name="20% - Accent1 4 4 2" xfId="4276" xr:uid="{F77C839E-A35C-428E-B9A3-6035EA6023BA}"/>
    <cellStyle name="20% - Accent1 4 5" xfId="2710" xr:uid="{B7FCA314-647E-4BC2-AD03-D1EB3624914D}"/>
    <cellStyle name="20% - Accent1 5" xfId="821" xr:uid="{00000000-0005-0000-0000-000042000000}"/>
    <cellStyle name="20% - Accent1 5 2" xfId="2749" xr:uid="{AAC774B8-D520-45D6-8939-240CC9314783}"/>
    <cellStyle name="20% - Accent1 6" xfId="869" xr:uid="{00000000-0005-0000-0000-000043000000}"/>
    <cellStyle name="20% - Accent1 6 2" xfId="2780" xr:uid="{8C6B4D00-0349-4F99-B0A6-219C956238A3}"/>
    <cellStyle name="20% - Accent1 7" xfId="899" xr:uid="{00000000-0005-0000-0000-000044000000}"/>
    <cellStyle name="20% - Accent1 7 2" xfId="2807" xr:uid="{48990BE4-F59A-47C1-AB7C-C74834AD6729}"/>
    <cellStyle name="20% - Accent1 8" xfId="934" xr:uid="{00000000-0005-0000-0000-000045000000}"/>
    <cellStyle name="20% - Accent1 8 2" xfId="2826" xr:uid="{4C4BB17E-DD33-4B2E-9468-152F4CE8A347}"/>
    <cellStyle name="20% - Accent1 9" xfId="989" xr:uid="{5018570D-465E-4033-88DB-6EDFF30CFC7A}"/>
    <cellStyle name="20% - Accent1 9 2" xfId="2862" xr:uid="{1EDE99B2-D058-420B-BF0E-D17BCD3BD864}"/>
    <cellStyle name="20% - Accent2" xfId="44" builtinId="34" customBuiltin="1"/>
    <cellStyle name="20% - Accent2 10" xfId="1044" xr:uid="{B51EC515-5BB7-4BEE-A83E-C059A7B1BEBB}"/>
    <cellStyle name="20% - Accent2 10 2" xfId="2911" xr:uid="{2EB96AEC-1E93-4C1E-97D8-BE46A0D481F0}"/>
    <cellStyle name="20% - Accent2 11" xfId="1091" xr:uid="{FF1F68D2-48EF-4B03-A738-8071DBB4FD29}"/>
    <cellStyle name="20% - Accent2 11 2" xfId="2955" xr:uid="{F836C0B2-6F86-47B3-B80A-FF4ECDDE19A2}"/>
    <cellStyle name="20% - Accent2 12" xfId="1111" xr:uid="{5DAACC6E-2575-4005-9654-4A21FAD01D0C}"/>
    <cellStyle name="20% - Accent2 12 2" xfId="2972" xr:uid="{D7F1FB27-E385-47BB-A64B-003EDF499E88}"/>
    <cellStyle name="20% - Accent2 13" xfId="1143" xr:uid="{92832026-A45F-46D2-BD4B-829F455DF0AF}"/>
    <cellStyle name="20% - Accent2 13 2" xfId="2998" xr:uid="{FDC7DFC9-7398-4BA5-B638-CDC6FF2E3AEF}"/>
    <cellStyle name="20% - Accent2 14" xfId="1245" xr:uid="{7C3D1A03-85E5-412A-9A83-C99B2FE9015C}"/>
    <cellStyle name="20% - Accent2 14 2" xfId="3092" xr:uid="{62C486E6-D876-48E7-8ABD-D67FBA21C5D7}"/>
    <cellStyle name="20% - Accent2 15" xfId="1337" xr:uid="{0F7C191E-0F2A-4DAD-A021-372DF659ADE0}"/>
    <cellStyle name="20% - Accent2 15 2" xfId="3180" xr:uid="{4C36EB2A-4267-44C0-A2B1-90D52D4D6229}"/>
    <cellStyle name="20% - Accent2 16" xfId="1425" xr:uid="{8E88BDC1-ACE4-4D40-85CB-DF3B6BA86EED}"/>
    <cellStyle name="20% - Accent2 16 2" xfId="3266" xr:uid="{29850056-D3F8-4F4C-AF3D-E774FD0398AF}"/>
    <cellStyle name="20% - Accent2 17" xfId="1510" xr:uid="{25E3ED6A-34E2-42E8-AF19-EE95E2A3D516}"/>
    <cellStyle name="20% - Accent2 17 2" xfId="3350" xr:uid="{2188AE2E-A4D9-4814-AB77-A492513435CA}"/>
    <cellStyle name="20% - Accent2 18" xfId="1534" xr:uid="{2B7651A1-C502-4A18-91C0-F0753D7A9B6A}"/>
    <cellStyle name="20% - Accent2 18 2" xfId="3371" xr:uid="{A701A0CB-5E61-4F71-B89A-36628B54E916}"/>
    <cellStyle name="20% - Accent2 19" xfId="1626" xr:uid="{8CB5C4F4-6648-4589-877E-14716B93E861}"/>
    <cellStyle name="20% - Accent2 19 2" xfId="3459" xr:uid="{F5B3087D-1FEE-4C4B-86F5-FD9ED836C5EB}"/>
    <cellStyle name="20% - Accent2 2" xfId="45" xr:uid="{00000000-0005-0000-0000-000047000000}"/>
    <cellStyle name="20% - Accent2 2 10" xfId="1738" xr:uid="{F1973A01-AE98-4629-B8E6-8F75648FB23F}"/>
    <cellStyle name="20% - Accent2 2 10 2" xfId="3569" xr:uid="{738DD26F-361F-414B-ABC0-01AE07B5235D}"/>
    <cellStyle name="20% - Accent2 2 11" xfId="1824" xr:uid="{75853489-814C-41BD-BA4E-0D12FF55F143}"/>
    <cellStyle name="20% - Accent2 2 11 2" xfId="3650" xr:uid="{A2F19DAA-7688-4E4F-AB2B-4F9532457039}"/>
    <cellStyle name="20% - Accent2 2 12" xfId="1944" xr:uid="{23C611B7-3F0C-4407-AD3B-0979668B346F}"/>
    <cellStyle name="20% - Accent2 2 12 2" xfId="3762" xr:uid="{DB10381D-6BF2-4888-98BD-C3568183D44C}"/>
    <cellStyle name="20% - Accent2 2 13" xfId="2032" xr:uid="{F901D975-4EF3-4D0C-81B1-F92C2B28626C}"/>
    <cellStyle name="20% - Accent2 2 13 2" xfId="3849" xr:uid="{43F493E3-2E94-4B55-BC13-27ACDEC13CB5}"/>
    <cellStyle name="20% - Accent2 2 14" xfId="2096" xr:uid="{B006652D-F0B2-4641-95B2-6777859BD85D}"/>
    <cellStyle name="20% - Accent2 2 15" xfId="2230" xr:uid="{A384083A-F516-41E5-9A7D-07449A3EA5F2}"/>
    <cellStyle name="20% - Accent2 2 15 2" xfId="3991" xr:uid="{0BD354C1-F8C3-4C34-A44E-FDAD61FACF48}"/>
    <cellStyle name="20% - Accent2 2 16" xfId="2358" xr:uid="{2E848B49-C79E-452F-90E8-A52A37A7FDF8}"/>
    <cellStyle name="20% - Accent2 2 16 2" xfId="4086" xr:uid="{6F2C5C5B-3733-4888-8136-3FB532FF76C1}"/>
    <cellStyle name="20% - Accent2 2 17" xfId="2479" xr:uid="{6C67621F-90B6-47B6-8550-34E6C8832515}"/>
    <cellStyle name="20% - Accent2 2 17 2" xfId="4194" xr:uid="{ED9FB2EA-4CEC-4271-B473-84604E5C810E}"/>
    <cellStyle name="20% - Accent2 2 18" xfId="2604" xr:uid="{2B1860ED-5848-4D0C-B0A6-2949AD7D3429}"/>
    <cellStyle name="20% - Accent2 2 18 2" xfId="4316" xr:uid="{5F973526-4378-4764-B8D3-56535044CA18}"/>
    <cellStyle name="20% - Accent2 2 2" xfId="992" xr:uid="{8712E92F-F0A0-44DC-B46F-8E38E1E4A46B}"/>
    <cellStyle name="20% - Accent2 2 2 10" xfId="1964" xr:uid="{200D0F6D-88EA-493A-A0D0-AF8C7D1F0114}"/>
    <cellStyle name="20% - Accent2 2 2 10 2" xfId="3782" xr:uid="{2A2E4F6F-0F23-4BC4-A218-5161F52BC27C}"/>
    <cellStyle name="20% - Accent2 2 2 11" xfId="2052" xr:uid="{C12DF936-3CF1-4A39-8909-0B097B667E4E}"/>
    <cellStyle name="20% - Accent2 2 2 11 2" xfId="3869" xr:uid="{628A41D3-87BD-4EC3-A514-E4808E2E1B78}"/>
    <cellStyle name="20% - Accent2 2 2 12" xfId="2229" xr:uid="{5FDCF04C-8D89-4D33-84E7-1B06BB92C98A}"/>
    <cellStyle name="20% - Accent2 2 2 12 2" xfId="3990" xr:uid="{49BB13AC-9590-49EE-9ED5-2BE3C7FDD33E}"/>
    <cellStyle name="20% - Accent2 2 2 13" xfId="2378" xr:uid="{401A561D-EC89-4D8D-96D7-069C2CE49E19}"/>
    <cellStyle name="20% - Accent2 2 2 13 2" xfId="4106" xr:uid="{8B442866-15EA-42C2-85C4-146663F46FB9}"/>
    <cellStyle name="20% - Accent2 2 2 14" xfId="2480" xr:uid="{1601DCEA-C310-4607-A786-AD5DB73EEB37}"/>
    <cellStyle name="20% - Accent2 2 2 14 2" xfId="4195" xr:uid="{06CB1058-0165-4DF7-AFB0-B987A39C3A31}"/>
    <cellStyle name="20% - Accent2 2 2 15" xfId="2624" xr:uid="{6DC12780-A443-4866-9FBC-F5A2D4A5DDA6}"/>
    <cellStyle name="20% - Accent2 2 2 15 2" xfId="4336" xr:uid="{EF20FB37-86A7-448E-AB82-AE3A11534307}"/>
    <cellStyle name="20% - Accent2 2 2 16" xfId="2865" xr:uid="{0443DD2D-A898-4E42-98B0-F94822FA76B2}"/>
    <cellStyle name="20% - Accent2 2 2 2" xfId="1145" xr:uid="{580A1B12-B204-485B-B748-0731159859FC}"/>
    <cellStyle name="20% - Accent2 2 2 2 2" xfId="3000" xr:uid="{E08F0425-F41A-4421-908A-52F130A3A3FA}"/>
    <cellStyle name="20% - Accent2 2 2 3" xfId="1247" xr:uid="{7B06AB0D-5705-4BD1-B7F0-7A32F417E79C}"/>
    <cellStyle name="20% - Accent2 2 2 3 2" xfId="3094" xr:uid="{44A36A86-5ADA-4F5C-AF0C-A81D3A98ECD2}"/>
    <cellStyle name="20% - Accent2 2 2 4" xfId="1339" xr:uid="{F121715B-18F0-49FF-83FE-0DF184928603}"/>
    <cellStyle name="20% - Accent2 2 2 4 2" xfId="3182" xr:uid="{A07FF8E8-7C4F-4B1C-9274-9FA129A81457}"/>
    <cellStyle name="20% - Accent2 2 2 5" xfId="1427" xr:uid="{6791DFB0-8529-4349-A548-8874983BE5D0}"/>
    <cellStyle name="20% - Accent2 2 2 5 2" xfId="3268" xr:uid="{EDC398A7-763A-492C-A2D5-2251E1790349}"/>
    <cellStyle name="20% - Accent2 2 2 6" xfId="1577" xr:uid="{E54E8948-4B04-40A3-9FEF-4173904A301D}"/>
    <cellStyle name="20% - Accent2 2 2 6 2" xfId="3414" xr:uid="{55EBC8CA-CF04-4635-9B79-48A70103C705}"/>
    <cellStyle name="20% - Accent2 2 2 7" xfId="1668" xr:uid="{D4BD3CB8-C1A8-4A57-BEFA-D5ED7C5540F3}"/>
    <cellStyle name="20% - Accent2 2 2 7 2" xfId="3501" xr:uid="{393587C1-EA9A-4C5A-92BA-CAB425A92EBB}"/>
    <cellStyle name="20% - Accent2 2 2 8" xfId="1758" xr:uid="{42D8FBBA-D412-4433-95BD-0B410D0DD3A3}"/>
    <cellStyle name="20% - Accent2 2 2 8 2" xfId="3589" xr:uid="{465859D0-8B38-4B1F-A1E9-A6866815D8D3}"/>
    <cellStyle name="20% - Accent2 2 2 9" xfId="1825" xr:uid="{ED06AFF0-370A-42E7-A5CE-26A4688560BD}"/>
    <cellStyle name="20% - Accent2 2 2 9 2" xfId="3651" xr:uid="{A7EDE958-55A3-4569-BE25-03E97F1AA071}"/>
    <cellStyle name="20% - Accent2 2 3" xfId="1045" xr:uid="{44599778-560A-4E2C-BDBE-0136D7959B90}"/>
    <cellStyle name="20% - Accent2 2 3 2" xfId="2912" xr:uid="{2C496984-720E-4C28-B628-D47BF7D1E446}"/>
    <cellStyle name="20% - Accent2 2 4" xfId="1144" xr:uid="{E9643700-3CF5-41FD-BFAD-FCCD31B50C0C}"/>
    <cellStyle name="20% - Accent2 2 4 2" xfId="2999" xr:uid="{50EC4DFB-B8CC-4C75-BFFA-163A0B7E76EC}"/>
    <cellStyle name="20% - Accent2 2 5" xfId="1246" xr:uid="{4F7F560C-687A-4BC1-9394-C6A658975BBA}"/>
    <cellStyle name="20% - Accent2 2 5 2" xfId="3093" xr:uid="{1DE30245-CB5C-48B2-842D-B75A17CD1563}"/>
    <cellStyle name="20% - Accent2 2 6" xfId="1338" xr:uid="{E69589BC-EEA1-4032-A2E0-DC53370D2228}"/>
    <cellStyle name="20% - Accent2 2 6 2" xfId="3181" xr:uid="{DE23E86A-3686-4BCE-9C73-F26E0EDB2A16}"/>
    <cellStyle name="20% - Accent2 2 7" xfId="1426" xr:uid="{61469345-E661-4C41-A489-CDC647BB2077}"/>
    <cellStyle name="20% - Accent2 2 7 2" xfId="3267" xr:uid="{9E7F61EC-B38B-4BE8-A85D-248169DF5B39}"/>
    <cellStyle name="20% - Accent2 2 8" xfId="1557" xr:uid="{92DFFB58-BAE2-4D9F-A226-B5669CBC2101}"/>
    <cellStyle name="20% - Accent2 2 8 2" xfId="3394" xr:uid="{4DB817CC-4A2D-4540-A929-A070D119ADC0}"/>
    <cellStyle name="20% - Accent2 2 9" xfId="1648" xr:uid="{BF006E6D-2605-45A3-9135-5463F34B579F}"/>
    <cellStyle name="20% - Accent2 2 9 2" xfId="3481" xr:uid="{B8D6D1B0-9D77-4423-9977-2A3423FE115F}"/>
    <cellStyle name="20% - Accent2 20" xfId="1716" xr:uid="{04AF89CB-1923-4D26-9671-DA62C8E95D0C}"/>
    <cellStyle name="20% - Accent2 20 2" xfId="3547" xr:uid="{E75A061E-76DE-45EC-8208-276B52C22917}"/>
    <cellStyle name="20% - Accent2 21" xfId="1803" xr:uid="{BDB2ADF1-0DFB-4929-9451-29EF0D630842}"/>
    <cellStyle name="20% - Accent2 21 2" xfId="3631" xr:uid="{AF252CE8-C12E-43CE-BC67-A89A04E01FA0}"/>
    <cellStyle name="20% - Accent2 22" xfId="1823" xr:uid="{BEC5B90C-9A48-4390-91A0-735541A1C3AA}"/>
    <cellStyle name="20% - Accent2 22 2" xfId="3649" xr:uid="{0C09C8DD-BE10-48C3-B7F0-085F2589F4BA}"/>
    <cellStyle name="20% - Accent2 23" xfId="1922" xr:uid="{E317CA72-1576-4EBB-9840-CA64B7F1B822}"/>
    <cellStyle name="20% - Accent2 23 2" xfId="3740" xr:uid="{59406779-EDB7-40D2-A42D-A746DB24AC99}"/>
    <cellStyle name="20% - Accent2 24" xfId="2010" xr:uid="{A7FF8365-AE69-45BB-898D-41B61F1AF123}"/>
    <cellStyle name="20% - Accent2 24 2" xfId="3827" xr:uid="{AD5FBEA9-8682-4D5E-BEC1-E88306DE9DA3}"/>
    <cellStyle name="20% - Accent2 25" xfId="2095" xr:uid="{F2C6B1F3-0698-49D0-BA41-7460F6D83CFC}"/>
    <cellStyle name="20% - Accent2 25 2" xfId="3911" xr:uid="{11ECF8DA-4C13-4DF0-9A9D-C8593B844237}"/>
    <cellStyle name="20% - Accent2 26" xfId="2151" xr:uid="{765C579F-7078-40FF-8E3A-50684B35C1C4}"/>
    <cellStyle name="20% - Accent2 26 2" xfId="3926" xr:uid="{1953FD1D-5E62-4E88-9BD6-006315463424}"/>
    <cellStyle name="20% - Accent2 27" xfId="2170" xr:uid="{B319A338-E87E-4016-A8F2-60945E13ED2E}"/>
    <cellStyle name="20% - Accent2 27 2" xfId="3943" xr:uid="{A04BB931-77D4-4FEE-9DEC-B478890E6EBE}"/>
    <cellStyle name="20% - Accent2 28" xfId="2198" xr:uid="{CE838F7C-BA48-49F3-BC58-2B9B6BD222EA}"/>
    <cellStyle name="20% - Accent2 28 2" xfId="3960" xr:uid="{8E98F52E-59BF-4B7A-A79C-FA0838BCE6BD}"/>
    <cellStyle name="20% - Accent2 29" xfId="2335" xr:uid="{FA21D771-74BA-44F7-BFDC-32E9A6C7E992}"/>
    <cellStyle name="20% - Accent2 29 2" xfId="4064" xr:uid="{5D937B11-7D4D-47FE-8CB1-F6F665CED9AC}"/>
    <cellStyle name="20% - Accent2 3" xfId="718" xr:uid="{00000000-0005-0000-0000-000048000000}"/>
    <cellStyle name="20% - Accent2 3 10" xfId="1963" xr:uid="{4277C36A-F6C1-464A-AC98-1089F7C8F297}"/>
    <cellStyle name="20% - Accent2 3 10 2" xfId="3781" xr:uid="{E8181BD4-C4BC-43A8-82DB-C2F2FED2BE4A}"/>
    <cellStyle name="20% - Accent2 3 11" xfId="2051" xr:uid="{DE604E3F-0153-4420-BB8A-E59EFB01EEC5}"/>
    <cellStyle name="20% - Accent2 3 11 2" xfId="3868" xr:uid="{C3776F74-8C31-4474-8412-362A6BA16718}"/>
    <cellStyle name="20% - Accent2 3 12" xfId="2228" xr:uid="{819B3EF3-EA80-4A97-AE06-E06E5A885EA4}"/>
    <cellStyle name="20% - Accent2 3 12 2" xfId="3989" xr:uid="{D428AF34-98B3-4BD2-96C6-D49FB0C7DD4F}"/>
    <cellStyle name="20% - Accent2 3 13" xfId="2377" xr:uid="{A2B43BDD-E452-40ED-928A-280FBE4733ED}"/>
    <cellStyle name="20% - Accent2 3 13 2" xfId="4105" xr:uid="{D8818B4B-8E8E-4CF8-9D81-E03CAE481FB3}"/>
    <cellStyle name="20% - Accent2 3 14" xfId="2481" xr:uid="{88FAA933-C2F8-4433-BA89-8D4FFAE392C4}"/>
    <cellStyle name="20% - Accent2 3 14 2" xfId="4196" xr:uid="{94EF7B0D-5C19-4D66-9391-3923B92139FF}"/>
    <cellStyle name="20% - Accent2 3 15" xfId="2623" xr:uid="{BC704D2E-8F54-4554-B504-B45BEDF41DAB}"/>
    <cellStyle name="20% - Accent2 3 15 2" xfId="4335" xr:uid="{EB5FCC61-8E50-41D0-8B1D-1614C3E2DE86}"/>
    <cellStyle name="20% - Accent2 3 16" xfId="2695" xr:uid="{3EF23DBE-D6AD-4F79-9A8B-54337803EF20}"/>
    <cellStyle name="20% - Accent2 3 2" xfId="1146" xr:uid="{C742D30F-14E2-41F9-A55C-FE8843D1B02E}"/>
    <cellStyle name="20% - Accent2 3 2 2" xfId="3001" xr:uid="{167EBB2F-B3E9-4EBE-9829-F1C8974177CB}"/>
    <cellStyle name="20% - Accent2 3 3" xfId="1248" xr:uid="{EDB61626-2510-49DE-81EC-369D1680ABA5}"/>
    <cellStyle name="20% - Accent2 3 3 2" xfId="3095" xr:uid="{F7FB08D6-8C55-4E0C-BC53-000D783EDC16}"/>
    <cellStyle name="20% - Accent2 3 4" xfId="1340" xr:uid="{84E65EAD-CD0A-4C80-AFF2-0DF1BC67A810}"/>
    <cellStyle name="20% - Accent2 3 4 2" xfId="3183" xr:uid="{D5DDE297-745F-4BA0-9D63-07C0F5A32074}"/>
    <cellStyle name="20% - Accent2 3 5" xfId="1428" xr:uid="{165A93CE-8316-4D5A-B89C-CB4AE77B3836}"/>
    <cellStyle name="20% - Accent2 3 5 2" xfId="3269" xr:uid="{B608EDBE-95A0-43DA-B93D-441D5B9AE74A}"/>
    <cellStyle name="20% - Accent2 3 6" xfId="1576" xr:uid="{E7BABF03-B67A-49AC-86B5-385CFA6755A7}"/>
    <cellStyle name="20% - Accent2 3 6 2" xfId="3413" xr:uid="{A826ACEC-4C0C-49B3-B75A-9C72724770DE}"/>
    <cellStyle name="20% - Accent2 3 7" xfId="1667" xr:uid="{15A1A0EE-D99A-454D-A506-52254999E303}"/>
    <cellStyle name="20% - Accent2 3 7 2" xfId="3500" xr:uid="{77CF4AD2-B410-42F9-9072-F5D79196D03B}"/>
    <cellStyle name="20% - Accent2 3 8" xfId="1757" xr:uid="{51E0B1F7-D161-4BAF-9085-9BA435F86DAA}"/>
    <cellStyle name="20% - Accent2 3 8 2" xfId="3588" xr:uid="{EAD0684C-46E8-4F28-9A2A-2EEAC4D834B6}"/>
    <cellStyle name="20% - Accent2 3 9" xfId="1826" xr:uid="{CE327E3C-B81B-43DF-812F-845F3A6726AE}"/>
    <cellStyle name="20% - Accent2 3 9 2" xfId="3652" xr:uid="{21F02673-C57B-462F-8972-45DF016587B8}"/>
    <cellStyle name="20% - Accent2 30" xfId="2454" xr:uid="{7E9F9635-E012-4CA6-BAE3-8040C75D2743}"/>
    <cellStyle name="20% - Accent2 30 2" xfId="4174" xr:uid="{9448929E-81BB-4290-B515-8D4550759A1B}"/>
    <cellStyle name="20% - Accent2 31" xfId="2478" xr:uid="{0BF61DE1-6116-4797-9963-0379F8C77367}"/>
    <cellStyle name="20% - Accent2 31 2" xfId="4193" xr:uid="{0A247D59-6D5E-4787-965F-52C7C14AF61B}"/>
    <cellStyle name="20% - Accent2 32" xfId="2582" xr:uid="{1F75BC63-8E7C-4FB4-9343-E486C0AEFBE0}"/>
    <cellStyle name="20% - Accent2 32 2" xfId="4294" xr:uid="{766245B8-706C-4AAD-A5B3-370F6657137D}"/>
    <cellStyle name="20% - Accent2 4" xfId="766" xr:uid="{00000000-0005-0000-0000-000049000000}"/>
    <cellStyle name="20% - Accent2 4 2" xfId="2292" xr:uid="{EE3BD6D1-1A2C-44A2-BBA8-A5613AC8B175}"/>
    <cellStyle name="20% - Accent2 4 2 2" xfId="4048" xr:uid="{BD0DA069-C3BC-417D-9ED6-835D6F3E33C0}"/>
    <cellStyle name="20% - Accent2 4 3" xfId="2439" xr:uid="{C161DE2E-85F9-4A06-BB45-E1E52294AB2A}"/>
    <cellStyle name="20% - Accent2 4 3 2" xfId="4160" xr:uid="{2FE83039-A260-4C96-936F-3D4944A5B4DC}"/>
    <cellStyle name="20% - Accent2 4 4" xfId="2563" xr:uid="{89AD3049-B1C8-48AE-8BB9-CFC0BF388BFA}"/>
    <cellStyle name="20% - Accent2 4 4 2" xfId="4277" xr:uid="{7E5109BF-CFB4-417B-B5BC-13F660830B80}"/>
    <cellStyle name="20% - Accent2 4 5" xfId="2711" xr:uid="{4DB9A3E5-EFF6-40ED-B3B3-636C1320FB89}"/>
    <cellStyle name="20% - Accent2 5" xfId="822" xr:uid="{00000000-0005-0000-0000-00004A000000}"/>
    <cellStyle name="20% - Accent2 5 2" xfId="2750" xr:uid="{B46AC3D3-1A4F-4012-83E2-9BDDC0969DCB}"/>
    <cellStyle name="20% - Accent2 6" xfId="868" xr:uid="{00000000-0005-0000-0000-00004B000000}"/>
    <cellStyle name="20% - Accent2 6 2" xfId="2779" xr:uid="{ADE9B0FE-CA8F-4D34-AC65-B3F821C89CF2}"/>
    <cellStyle name="20% - Accent2 7" xfId="898" xr:uid="{00000000-0005-0000-0000-00004C000000}"/>
    <cellStyle name="20% - Accent2 7 2" xfId="2806" xr:uid="{818C7DEB-56A9-4245-B2F2-9C04034E5966}"/>
    <cellStyle name="20% - Accent2 8" xfId="937" xr:uid="{00000000-0005-0000-0000-00004D000000}"/>
    <cellStyle name="20% - Accent2 8 2" xfId="2829" xr:uid="{29674A70-5E8F-4366-8C6F-DB6FF783C600}"/>
    <cellStyle name="20% - Accent2 9" xfId="991" xr:uid="{C332F00C-C81F-4014-8A45-D2F31C521294}"/>
    <cellStyle name="20% - Accent2 9 2" xfId="2864" xr:uid="{96E5C3A9-8C4E-45F2-A5BD-12293EFEFC55}"/>
    <cellStyle name="20% - Accent3" xfId="46" builtinId="38" customBuiltin="1"/>
    <cellStyle name="20% - Accent3 10" xfId="1046" xr:uid="{20EACB77-6080-4767-92C1-42D8637FD940}"/>
    <cellStyle name="20% - Accent3 10 2" xfId="2913" xr:uid="{3A725AA2-B6CC-4C18-920F-B8DF4270E05E}"/>
    <cellStyle name="20% - Accent3 11" xfId="1092" xr:uid="{EFB48838-E915-464C-BE13-9B642ED03096}"/>
    <cellStyle name="20% - Accent3 11 2" xfId="2956" xr:uid="{BC945F88-0A99-4340-9D6C-CD44F3EBFB17}"/>
    <cellStyle name="20% - Accent3 12" xfId="1112" xr:uid="{B90D77A5-FF31-4581-B31B-2AE20D6A60E4}"/>
    <cellStyle name="20% - Accent3 12 2" xfId="2973" xr:uid="{443FB6C9-549E-49AD-8B6E-A6B5704330BF}"/>
    <cellStyle name="20% - Accent3 13" xfId="1147" xr:uid="{D05E8159-0617-4BB7-8782-C74753C37A4C}"/>
    <cellStyle name="20% - Accent3 13 2" xfId="3002" xr:uid="{1795A5B0-D48B-43E0-9DA3-411557BCEE6E}"/>
    <cellStyle name="20% - Accent3 14" xfId="1249" xr:uid="{397AE86C-222F-4E93-9CE3-EAB083A7444F}"/>
    <cellStyle name="20% - Accent3 14 2" xfId="3096" xr:uid="{D130545F-DCB3-45D2-B25C-1EDB8C68ED81}"/>
    <cellStyle name="20% - Accent3 15" xfId="1341" xr:uid="{27CA6080-5381-45F2-A4F7-C9E691387F7F}"/>
    <cellStyle name="20% - Accent3 15 2" xfId="3184" xr:uid="{DD21B8D0-BD71-4D44-B4AF-8B0C19B1A851}"/>
    <cellStyle name="20% - Accent3 16" xfId="1429" xr:uid="{3A85689D-5807-4AF3-BB19-87BA02E66FDF}"/>
    <cellStyle name="20% - Accent3 16 2" xfId="3270" xr:uid="{999B6B21-9BA2-4C6C-A458-86A979CEECF1}"/>
    <cellStyle name="20% - Accent3 17" xfId="1511" xr:uid="{FDAFB9A7-0079-48B0-B019-A1005443CE2D}"/>
    <cellStyle name="20% - Accent3 17 2" xfId="3351" xr:uid="{FCF85E4E-3081-4826-B0DE-BFB6281B1AA9}"/>
    <cellStyle name="20% - Accent3 18" xfId="1537" xr:uid="{F4BB78FC-39C7-484A-9C35-466EBDE75052}"/>
    <cellStyle name="20% - Accent3 18 2" xfId="3374" xr:uid="{0DB56604-BA00-4B1E-913D-D55A39EF935A}"/>
    <cellStyle name="20% - Accent3 19" xfId="1629" xr:uid="{4F09347D-2BF4-43A5-884D-BFEAECFB4580}"/>
    <cellStyle name="20% - Accent3 19 2" xfId="3462" xr:uid="{A5AC6190-1F16-46F9-8C51-429B5120FABC}"/>
    <cellStyle name="20% - Accent3 2" xfId="47" xr:uid="{00000000-0005-0000-0000-00004F000000}"/>
    <cellStyle name="20% - Accent3 2 10" xfId="1741" xr:uid="{E443B0FF-409A-49DB-9844-2985F5685C81}"/>
    <cellStyle name="20% - Accent3 2 10 2" xfId="3572" xr:uid="{B144CE48-AF8B-4C7A-B7D6-62B4D27D2E98}"/>
    <cellStyle name="20% - Accent3 2 11" xfId="1828" xr:uid="{6856C01B-A49D-4DA5-93A7-2682B00B80CD}"/>
    <cellStyle name="20% - Accent3 2 11 2" xfId="3654" xr:uid="{C3C86571-A976-42C8-B7DB-4DA67C654AD9}"/>
    <cellStyle name="20% - Accent3 2 12" xfId="1947" xr:uid="{CE66F362-C387-40D5-849C-CE6BD3CFEA53}"/>
    <cellStyle name="20% - Accent3 2 12 2" xfId="3765" xr:uid="{D05B0691-90F3-477F-B16D-5CB244FAD178}"/>
    <cellStyle name="20% - Accent3 2 13" xfId="2035" xr:uid="{C36D33A1-CCCC-4D4A-9CA5-CB74E7796FCF}"/>
    <cellStyle name="20% - Accent3 2 13 2" xfId="3852" xr:uid="{4087360C-1602-4820-9D1B-98D759BD8867}"/>
    <cellStyle name="20% - Accent3 2 14" xfId="2098" xr:uid="{3C43E553-5F46-4068-A6E9-1047E7B75A03}"/>
    <cellStyle name="20% - Accent3 2 15" xfId="2226" xr:uid="{28B0B264-1C52-45D1-9A9E-125F7575397F}"/>
    <cellStyle name="20% - Accent3 2 15 2" xfId="3988" xr:uid="{70C40026-694E-4F0A-B91D-663B03AE4511}"/>
    <cellStyle name="20% - Accent3 2 16" xfId="2361" xr:uid="{44D439F4-7A5E-40F1-B1FC-7FB7E997517B}"/>
    <cellStyle name="20% - Accent3 2 16 2" xfId="4089" xr:uid="{38D3EB1A-F417-4708-9D97-20A17E291F77}"/>
    <cellStyle name="20% - Accent3 2 17" xfId="2483" xr:uid="{AD564B46-11D5-4664-B4CC-31366A0194BF}"/>
    <cellStyle name="20% - Accent3 2 17 2" xfId="4198" xr:uid="{7D19B017-DAFA-4846-B937-9670874A93B0}"/>
    <cellStyle name="20% - Accent3 2 18" xfId="2607" xr:uid="{D72AF8FB-6223-4328-8741-2E2B912CAB5F}"/>
    <cellStyle name="20% - Accent3 2 18 2" xfId="4319" xr:uid="{E1649704-E9FB-4F07-B798-A5CDCA0782A1}"/>
    <cellStyle name="20% - Accent3 2 2" xfId="994" xr:uid="{0A994866-E1D4-493A-B97A-8DBE2A2820EA}"/>
    <cellStyle name="20% - Accent3 2 2 10" xfId="1966" xr:uid="{8B8A2F36-3D7D-43BF-B27E-6EC336E5D57A}"/>
    <cellStyle name="20% - Accent3 2 2 10 2" xfId="3784" xr:uid="{C18E2F0A-6929-4171-8B0E-ED16A948F1DF}"/>
    <cellStyle name="20% - Accent3 2 2 11" xfId="2054" xr:uid="{BE41E3EF-9490-44A2-88C8-6F4068D5FD70}"/>
    <cellStyle name="20% - Accent3 2 2 11 2" xfId="3871" xr:uid="{F909E113-30CF-4817-B3DE-B55F138DA8E1}"/>
    <cellStyle name="20% - Accent3 2 2 12" xfId="2225" xr:uid="{D9C06412-0248-4679-B2DA-7FF75F3AF198}"/>
    <cellStyle name="20% - Accent3 2 2 12 2" xfId="3987" xr:uid="{98E9D5ED-C3B7-4FEA-B01F-5D65DE39B454}"/>
    <cellStyle name="20% - Accent3 2 2 13" xfId="2380" xr:uid="{D8D2FC1C-327E-4CFA-9096-835BD8527577}"/>
    <cellStyle name="20% - Accent3 2 2 13 2" xfId="4108" xr:uid="{830D6B7B-8A83-41C4-96AF-5BBB2A377ED6}"/>
    <cellStyle name="20% - Accent3 2 2 14" xfId="2484" xr:uid="{767BAA4D-6179-4AD0-9DB4-E9B10E155F88}"/>
    <cellStyle name="20% - Accent3 2 2 14 2" xfId="4199" xr:uid="{11D1D6FE-6FF6-47D7-8869-A97E3D351463}"/>
    <cellStyle name="20% - Accent3 2 2 15" xfId="2626" xr:uid="{E9CB9D6E-1980-4EDE-99A7-F404E4289F4A}"/>
    <cellStyle name="20% - Accent3 2 2 15 2" xfId="4338" xr:uid="{FD0A7AD2-11C4-4D7A-A2FA-274EA70B3944}"/>
    <cellStyle name="20% - Accent3 2 2 16" xfId="2867" xr:uid="{751D9425-822A-4E0D-BC09-36FF3FE766E7}"/>
    <cellStyle name="20% - Accent3 2 2 2" xfId="1149" xr:uid="{BAA703F3-A0DB-4D26-8FBC-C2B0BA8F1094}"/>
    <cellStyle name="20% - Accent3 2 2 2 2" xfId="3004" xr:uid="{92C76817-F4C3-4847-AF2D-5EF15117F60D}"/>
    <cellStyle name="20% - Accent3 2 2 3" xfId="1251" xr:uid="{9A0179F9-515E-4088-9ECD-803811F6BB39}"/>
    <cellStyle name="20% - Accent3 2 2 3 2" xfId="3098" xr:uid="{41173235-FF52-485C-A245-EF1D8D7B8880}"/>
    <cellStyle name="20% - Accent3 2 2 4" xfId="1343" xr:uid="{B231DC35-98F9-483E-982C-C99B7299C805}"/>
    <cellStyle name="20% - Accent3 2 2 4 2" xfId="3186" xr:uid="{90DD33BA-EEC1-465B-9A8D-E1F7BA2CEDEC}"/>
    <cellStyle name="20% - Accent3 2 2 5" xfId="1431" xr:uid="{6C2615AA-C42A-4981-B7D5-6CD97BB4AB6D}"/>
    <cellStyle name="20% - Accent3 2 2 5 2" xfId="3272" xr:uid="{E1853091-307A-4C29-9191-14DEFF560938}"/>
    <cellStyle name="20% - Accent3 2 2 6" xfId="1579" xr:uid="{14444183-66E2-4ADD-BE54-FEF94869D3DC}"/>
    <cellStyle name="20% - Accent3 2 2 6 2" xfId="3416" xr:uid="{7581D633-47E5-4858-A6C5-C3D9D808E19E}"/>
    <cellStyle name="20% - Accent3 2 2 7" xfId="1670" xr:uid="{ECADC8B8-C3D7-4E57-A2EA-6AAD6B25A1ED}"/>
    <cellStyle name="20% - Accent3 2 2 7 2" xfId="3503" xr:uid="{308024B6-E4A7-42B9-AB83-5B0F2AC42171}"/>
    <cellStyle name="20% - Accent3 2 2 8" xfId="1760" xr:uid="{D8A91912-2962-45D6-A937-B216C6C54B66}"/>
    <cellStyle name="20% - Accent3 2 2 8 2" xfId="3591" xr:uid="{0370F419-593C-4730-80F6-2286776929BE}"/>
    <cellStyle name="20% - Accent3 2 2 9" xfId="1829" xr:uid="{3627E3E7-F883-4E77-B7AD-4004CF9B4F67}"/>
    <cellStyle name="20% - Accent3 2 2 9 2" xfId="3655" xr:uid="{CCB33279-C02D-4A92-B679-ECA761893D18}"/>
    <cellStyle name="20% - Accent3 2 3" xfId="1047" xr:uid="{D8186B4A-8F12-447D-BD35-514A89163B34}"/>
    <cellStyle name="20% - Accent3 2 3 2" xfId="2914" xr:uid="{28B14367-0404-4A6D-BA05-FCDED66FABBA}"/>
    <cellStyle name="20% - Accent3 2 4" xfId="1148" xr:uid="{314E8EBA-08C0-48C1-8D08-AA7613FCE841}"/>
    <cellStyle name="20% - Accent3 2 4 2" xfId="3003" xr:uid="{6B76CB08-B0FE-4A78-8626-61C890153E6C}"/>
    <cellStyle name="20% - Accent3 2 5" xfId="1250" xr:uid="{4C467C86-2C5F-48D2-BB89-62D9BBE0CCE1}"/>
    <cellStyle name="20% - Accent3 2 5 2" xfId="3097" xr:uid="{7A8ADBE3-AE43-47F5-AD24-B4EEE55A7C10}"/>
    <cellStyle name="20% - Accent3 2 6" xfId="1342" xr:uid="{FAD7587E-750A-47F5-88BD-E33C77FCC83A}"/>
    <cellStyle name="20% - Accent3 2 6 2" xfId="3185" xr:uid="{8182ACFC-B6CB-4277-9DDB-61EA94342C3E}"/>
    <cellStyle name="20% - Accent3 2 7" xfId="1430" xr:uid="{33F72D5C-B376-425D-AED6-0BEF689A243E}"/>
    <cellStyle name="20% - Accent3 2 7 2" xfId="3271" xr:uid="{D65C36C1-1615-4058-A49B-D331ED0C558F}"/>
    <cellStyle name="20% - Accent3 2 8" xfId="1560" xr:uid="{E7560A26-5A4E-4DD1-BE09-11A27C6DC185}"/>
    <cellStyle name="20% - Accent3 2 8 2" xfId="3397" xr:uid="{151D58B0-B4F7-4E2B-9EE8-1FBD6D484418}"/>
    <cellStyle name="20% - Accent3 2 9" xfId="1651" xr:uid="{0AC9F9FC-D943-4A93-9FB7-04B8A84DC681}"/>
    <cellStyle name="20% - Accent3 2 9 2" xfId="3484" xr:uid="{73B813B2-D7AF-4E6E-B2C2-DF9E72DF2DA6}"/>
    <cellStyle name="20% - Accent3 20" xfId="1719" xr:uid="{C6B33FD3-ABAA-43C9-ACD6-1C26A22BA10C}"/>
    <cellStyle name="20% - Accent3 20 2" xfId="3550" xr:uid="{AA5F2674-0D0E-4020-9356-8CD58EC9D7D0}"/>
    <cellStyle name="20% - Accent3 21" xfId="1804" xr:uid="{C84A755C-BD6E-4B8F-A16D-FF04169F6F6E}"/>
    <cellStyle name="20% - Accent3 21 2" xfId="3632" xr:uid="{7C5E5A53-5810-4CF4-9FDB-B8382C0DCA40}"/>
    <cellStyle name="20% - Accent3 22" xfId="1827" xr:uid="{A088FB16-6F6E-414C-9D89-D508D06B5C0B}"/>
    <cellStyle name="20% - Accent3 22 2" xfId="3653" xr:uid="{8E5967C9-3D30-4FA6-97E0-F18ADB4BCF0E}"/>
    <cellStyle name="20% - Accent3 23" xfId="1925" xr:uid="{3A0BC3CB-D38F-4EE8-9C83-197A73540651}"/>
    <cellStyle name="20% - Accent3 23 2" xfId="3743" xr:uid="{1FFAC15B-D816-451F-BBD5-D74B80DB3E53}"/>
    <cellStyle name="20% - Accent3 24" xfId="2013" xr:uid="{EDC962FB-5D78-48E6-A75B-93A975540789}"/>
    <cellStyle name="20% - Accent3 24 2" xfId="3830" xr:uid="{8CD51AF6-142D-42F1-A42E-A8F0ED37335B}"/>
    <cellStyle name="20% - Accent3 25" xfId="2097" xr:uid="{7717CA01-2DE6-4BE7-A448-BED70D4E5524}"/>
    <cellStyle name="20% - Accent3 25 2" xfId="3912" xr:uid="{2DE06DF5-3626-4EDE-8039-0B5B4F0CEAB5}"/>
    <cellStyle name="20% - Accent3 26" xfId="2152" xr:uid="{2D0DCCD2-9A82-494D-A565-B1644E6AC411}"/>
    <cellStyle name="20% - Accent3 26 2" xfId="3927" xr:uid="{BBEFFB59-D1C2-44E6-8012-F4DE3AA2F3DC}"/>
    <cellStyle name="20% - Accent3 27" xfId="2171" xr:uid="{35687276-2E0F-4401-9608-14DD59F2CE30}"/>
    <cellStyle name="20% - Accent3 27 2" xfId="3944" xr:uid="{21F4BCDA-2302-470C-842A-355F64A2C07A}"/>
    <cellStyle name="20% - Accent3 28" xfId="2199" xr:uid="{699C7F27-D104-4F09-8426-080841581E8F}"/>
    <cellStyle name="20% - Accent3 28 2" xfId="3961" xr:uid="{6642E4DB-5DFB-4BB9-AC12-5ECC1ECF18EC}"/>
    <cellStyle name="20% - Accent3 29" xfId="2338" xr:uid="{A087DA96-A971-43AD-8B0F-31F19144224E}"/>
    <cellStyle name="20% - Accent3 29 2" xfId="4067" xr:uid="{5CAF010D-24D4-499F-BE27-69099CAD22F3}"/>
    <cellStyle name="20% - Accent3 3" xfId="719" xr:uid="{00000000-0005-0000-0000-000050000000}"/>
    <cellStyle name="20% - Accent3 3 10" xfId="1965" xr:uid="{8339902B-294E-43F2-93C0-D635E876E12B}"/>
    <cellStyle name="20% - Accent3 3 10 2" xfId="3783" xr:uid="{069B3D08-8A52-463D-A9D3-178011E0CFD0}"/>
    <cellStyle name="20% - Accent3 3 11" xfId="2053" xr:uid="{635002E8-6C99-4896-BB21-123A03931019}"/>
    <cellStyle name="20% - Accent3 3 11 2" xfId="3870" xr:uid="{C89BC1D9-A67E-4591-A0FF-23A3B0BA33A8}"/>
    <cellStyle name="20% - Accent3 3 12" xfId="2224" xr:uid="{BA786037-176C-4ACE-9805-B7545249194D}"/>
    <cellStyle name="20% - Accent3 3 12 2" xfId="3986" xr:uid="{DB786D36-223E-4C0A-ACF0-4E2FF292846F}"/>
    <cellStyle name="20% - Accent3 3 13" xfId="2379" xr:uid="{05BA188A-01A9-4660-9180-16E61C6D8ABC}"/>
    <cellStyle name="20% - Accent3 3 13 2" xfId="4107" xr:uid="{D8F64158-BD1C-4C89-9E38-7B65770F45DC}"/>
    <cellStyle name="20% - Accent3 3 14" xfId="2485" xr:uid="{74A4F46C-6453-45C8-958B-7EC673D698F6}"/>
    <cellStyle name="20% - Accent3 3 14 2" xfId="4200" xr:uid="{03C120DB-795D-4F81-93FD-3C9531BFE95C}"/>
    <cellStyle name="20% - Accent3 3 15" xfId="2625" xr:uid="{63AB996E-C45A-4DFA-A29C-E79D3C9CC58E}"/>
    <cellStyle name="20% - Accent3 3 15 2" xfId="4337" xr:uid="{CF9833DC-A1A0-4A5F-8AA4-AD616F976B3C}"/>
    <cellStyle name="20% - Accent3 3 16" xfId="2696" xr:uid="{04053818-E76C-4932-BB7A-6A22DB168DE1}"/>
    <cellStyle name="20% - Accent3 3 2" xfId="1150" xr:uid="{9F8AECA7-F045-4499-9588-92A0E1953461}"/>
    <cellStyle name="20% - Accent3 3 2 2" xfId="3005" xr:uid="{D19B4CDF-8AED-406F-B65B-1E79F312FE2B}"/>
    <cellStyle name="20% - Accent3 3 3" xfId="1252" xr:uid="{5A2DE933-1044-49DE-BA3F-4D274D6A082A}"/>
    <cellStyle name="20% - Accent3 3 3 2" xfId="3099" xr:uid="{687EBD21-C6B4-42E4-8A0D-608ED80289C8}"/>
    <cellStyle name="20% - Accent3 3 4" xfId="1344" xr:uid="{F9099F60-1837-441B-B8C1-449DD97DFA74}"/>
    <cellStyle name="20% - Accent3 3 4 2" xfId="3187" xr:uid="{C5944692-AF06-4C23-978D-C31FCC993024}"/>
    <cellStyle name="20% - Accent3 3 5" xfId="1432" xr:uid="{BAD92AA7-4E31-4532-857E-81432D9D7F40}"/>
    <cellStyle name="20% - Accent3 3 5 2" xfId="3273" xr:uid="{61F973BA-ABDB-43E6-84F5-542C4C7B14C9}"/>
    <cellStyle name="20% - Accent3 3 6" xfId="1578" xr:uid="{7BA1E683-6CA3-49D3-B4B0-81C990BFE5A0}"/>
    <cellStyle name="20% - Accent3 3 6 2" xfId="3415" xr:uid="{22BC0EDF-F6EF-4E03-9285-887B92AA784C}"/>
    <cellStyle name="20% - Accent3 3 7" xfId="1669" xr:uid="{8567E74A-3787-4F97-9894-0D7B3EA85A3D}"/>
    <cellStyle name="20% - Accent3 3 7 2" xfId="3502" xr:uid="{708A71EA-5144-43E5-853C-A62F47948D57}"/>
    <cellStyle name="20% - Accent3 3 8" xfId="1759" xr:uid="{8A9C757D-0C8F-46ED-A71A-31E8B4B251CA}"/>
    <cellStyle name="20% - Accent3 3 8 2" xfId="3590" xr:uid="{785FEC22-7C46-43C4-85B7-FC4B07B31E0D}"/>
    <cellStyle name="20% - Accent3 3 9" xfId="1830" xr:uid="{872D917D-3E73-4C7C-9D43-B21F9FA97A80}"/>
    <cellStyle name="20% - Accent3 3 9 2" xfId="3656" xr:uid="{52236887-6038-437E-B4BA-98D98676DB59}"/>
    <cellStyle name="20% - Accent3 30" xfId="2455" xr:uid="{8B879AD9-F9CE-4F1F-9F34-99BA53BED9DB}"/>
    <cellStyle name="20% - Accent3 30 2" xfId="4175" xr:uid="{3D8930CB-A487-4D42-9B04-193569870AD1}"/>
    <cellStyle name="20% - Accent3 31" xfId="2482" xr:uid="{55B163BC-1CE2-4F05-BE4F-D2FA3B34B6B9}"/>
    <cellStyle name="20% - Accent3 31 2" xfId="4197" xr:uid="{9918C1BD-D86F-4375-B2B6-B4BEECE7CEF8}"/>
    <cellStyle name="20% - Accent3 32" xfId="2585" xr:uid="{3861FF51-2147-4DE2-AB31-A1C180E311EF}"/>
    <cellStyle name="20% - Accent3 32 2" xfId="4297" xr:uid="{F6ABEC5C-50FB-4FFC-BA28-37B329CB83A7}"/>
    <cellStyle name="20% - Accent3 4" xfId="767" xr:uid="{00000000-0005-0000-0000-000051000000}"/>
    <cellStyle name="20% - Accent3 4 2" xfId="2293" xr:uid="{BE49B188-0D0D-4D1A-B73E-B0CF80BFC889}"/>
    <cellStyle name="20% - Accent3 4 2 2" xfId="4049" xr:uid="{3E3B8078-B768-4E08-87ED-16B96A58819A}"/>
    <cellStyle name="20% - Accent3 4 3" xfId="2440" xr:uid="{14C2A654-2F7A-4C12-8FC3-BDF42869FE83}"/>
    <cellStyle name="20% - Accent3 4 3 2" xfId="4161" xr:uid="{6EACECA8-C99D-4672-8A7F-D8BFCFBC4A38}"/>
    <cellStyle name="20% - Accent3 4 4" xfId="2564" xr:uid="{59220AAD-6D37-42AD-A092-BB0003234BAD}"/>
    <cellStyle name="20% - Accent3 4 4 2" xfId="4278" xr:uid="{FDC489D1-9A20-4316-8ABC-FD3A28199EF7}"/>
    <cellStyle name="20% - Accent3 4 5" xfId="2712" xr:uid="{2DE471E3-2A21-4463-8996-02FCB2C66C9D}"/>
    <cellStyle name="20% - Accent3 5" xfId="823" xr:uid="{00000000-0005-0000-0000-000052000000}"/>
    <cellStyle name="20% - Accent3 5 2" xfId="2751" xr:uid="{81A8A71B-C7B8-4A6E-979D-7DFA207E7370}"/>
    <cellStyle name="20% - Accent3 6" xfId="867" xr:uid="{00000000-0005-0000-0000-000053000000}"/>
    <cellStyle name="20% - Accent3 6 2" xfId="2778" xr:uid="{DC34B152-75E1-42F8-A544-AA42EC4208A2}"/>
    <cellStyle name="20% - Accent3 7" xfId="897" xr:uid="{00000000-0005-0000-0000-000054000000}"/>
    <cellStyle name="20% - Accent3 7 2" xfId="2805" xr:uid="{0B45CD8F-9A08-4E44-A362-5231AED06351}"/>
    <cellStyle name="20% - Accent3 8" xfId="938" xr:uid="{00000000-0005-0000-0000-000055000000}"/>
    <cellStyle name="20% - Accent3 8 2" xfId="2830" xr:uid="{9A79AC7C-1626-4085-8C31-3E759C0557C5}"/>
    <cellStyle name="20% - Accent3 9" xfId="993" xr:uid="{02A427CD-8B1E-4B92-BA65-E707C0E52F4A}"/>
    <cellStyle name="20% - Accent3 9 2" xfId="2866" xr:uid="{2E7B8758-EFFF-4362-8393-2B47D982FC26}"/>
    <cellStyle name="20% - Accent4" xfId="48" builtinId="42" customBuiltin="1"/>
    <cellStyle name="20% - Accent4 10" xfId="1048" xr:uid="{FE84FC8B-1C71-4B5B-810C-94273251BE0D}"/>
    <cellStyle name="20% - Accent4 10 2" xfId="2915" xr:uid="{1D793141-A8B8-4546-898E-4EF4174BE1C9}"/>
    <cellStyle name="20% - Accent4 11" xfId="1093" xr:uid="{38E85403-286C-46D1-BD41-AC3A31BEE861}"/>
    <cellStyle name="20% - Accent4 11 2" xfId="2957" xr:uid="{C50DA685-8A21-4897-9373-9DB87729FE7E}"/>
    <cellStyle name="20% - Accent4 12" xfId="1113" xr:uid="{5DA788F9-5CEE-47A0-B61F-14BDA913DE1C}"/>
    <cellStyle name="20% - Accent4 12 2" xfId="2974" xr:uid="{53EBC7AC-A674-446C-A006-344E40B6D987}"/>
    <cellStyle name="20% - Accent4 13" xfId="1151" xr:uid="{CF017106-0146-4CF0-A391-CEC6F7C21452}"/>
    <cellStyle name="20% - Accent4 13 2" xfId="3006" xr:uid="{ECA83A5E-22C1-41BB-B927-6EE0464467A0}"/>
    <cellStyle name="20% - Accent4 14" xfId="1253" xr:uid="{3911764E-E32A-4FAB-B5EF-18B9B14B95EF}"/>
    <cellStyle name="20% - Accent4 14 2" xfId="3100" xr:uid="{894A2A0D-2713-48BF-8294-6D018720DE2D}"/>
    <cellStyle name="20% - Accent4 15" xfId="1345" xr:uid="{171027CF-BFD8-4C9C-BEEE-933ABBFAC8F8}"/>
    <cellStyle name="20% - Accent4 15 2" xfId="3188" xr:uid="{324FBE72-1E28-464F-BB78-C38AF55D595A}"/>
    <cellStyle name="20% - Accent4 16" xfId="1433" xr:uid="{F698A57F-6B8D-4BDB-9D99-BAD21C9F4C94}"/>
    <cellStyle name="20% - Accent4 16 2" xfId="3274" xr:uid="{DB26402C-94C2-48D0-A094-5A329DE60C09}"/>
    <cellStyle name="20% - Accent4 17" xfId="1512" xr:uid="{0F6579A9-4D96-4869-BB1B-5AE2B4B0CF43}"/>
    <cellStyle name="20% - Accent4 17 2" xfId="3352" xr:uid="{4377A1B3-78C1-442E-B74F-137C685C7542}"/>
    <cellStyle name="20% - Accent4 18" xfId="1541" xr:uid="{9B8793DF-B1A5-4934-8BE7-1961C771C31B}"/>
    <cellStyle name="20% - Accent4 18 2" xfId="3378" xr:uid="{FC15E2C6-8756-4FCD-932C-5575289B9CA9}"/>
    <cellStyle name="20% - Accent4 19" xfId="1632" xr:uid="{112680DA-427F-499E-994D-C123CE78616C}"/>
    <cellStyle name="20% - Accent4 19 2" xfId="3465" xr:uid="{A1B2E62A-D537-4F98-8742-77E7CA8335AB}"/>
    <cellStyle name="20% - Accent4 2" xfId="49" xr:uid="{00000000-0005-0000-0000-000057000000}"/>
    <cellStyle name="20% - Accent4 2 10" xfId="1744" xr:uid="{9D95DEC8-43D4-4777-99BA-3B8AA0B60C8F}"/>
    <cellStyle name="20% - Accent4 2 10 2" xfId="3575" xr:uid="{4809A4D9-5FDB-4124-80A4-85CC05317CA3}"/>
    <cellStyle name="20% - Accent4 2 11" xfId="1832" xr:uid="{99B8F09E-0913-44B7-9379-03DF84AE3872}"/>
    <cellStyle name="20% - Accent4 2 11 2" xfId="3658" xr:uid="{86C4AFAC-7B92-4160-AB9E-89E5799BB967}"/>
    <cellStyle name="20% - Accent4 2 12" xfId="1950" xr:uid="{F1D03E95-13E6-43CA-B405-8731FA1C67DF}"/>
    <cellStyle name="20% - Accent4 2 12 2" xfId="3768" xr:uid="{358E00BC-BD11-438E-84B3-51A000157885}"/>
    <cellStyle name="20% - Accent4 2 13" xfId="2038" xr:uid="{42081167-952E-438E-9844-66BDF7359368}"/>
    <cellStyle name="20% - Accent4 2 13 2" xfId="3855" xr:uid="{0A9B25AF-3923-4645-8169-B13593BFAD70}"/>
    <cellStyle name="20% - Accent4 2 14" xfId="2100" xr:uid="{725C9C07-B81D-4605-BBFE-4D34717C824C}"/>
    <cellStyle name="20% - Accent4 2 15" xfId="2223" xr:uid="{9CC337AD-0E4E-4162-8188-F12834B7FD18}"/>
    <cellStyle name="20% - Accent4 2 15 2" xfId="3985" xr:uid="{729AA7C2-498C-47EE-A836-80F7746EFF2C}"/>
    <cellStyle name="20% - Accent4 2 16" xfId="2364" xr:uid="{6C121FAC-7CFC-49EB-ACC5-CAB50F907FC6}"/>
    <cellStyle name="20% - Accent4 2 16 2" xfId="4092" xr:uid="{7F99886B-A134-41DB-AE91-091384F9105E}"/>
    <cellStyle name="20% - Accent4 2 17" xfId="2487" xr:uid="{A8C53139-503F-46A4-BA5D-F7C8352F91F0}"/>
    <cellStyle name="20% - Accent4 2 17 2" xfId="4202" xr:uid="{EF2EE9B7-8EA0-469C-BA47-B3E50B44952E}"/>
    <cellStyle name="20% - Accent4 2 18" xfId="2610" xr:uid="{04619B9F-A1EC-44ED-B23A-F6CD81363F3D}"/>
    <cellStyle name="20% - Accent4 2 18 2" xfId="4322" xr:uid="{5BCD5F76-C0CA-4743-BA51-4B382283534F}"/>
    <cellStyle name="20% - Accent4 2 2" xfId="996" xr:uid="{BE7A9687-F70B-426C-809E-44EAA9ECE410}"/>
    <cellStyle name="20% - Accent4 2 2 10" xfId="1968" xr:uid="{A92D7837-9113-48B7-B4CE-39E709D6C94A}"/>
    <cellStyle name="20% - Accent4 2 2 10 2" xfId="3786" xr:uid="{3DE41827-167F-4549-8B4D-FCF629FC2BA7}"/>
    <cellStyle name="20% - Accent4 2 2 11" xfId="2056" xr:uid="{588FA506-B41E-4C5E-A1F0-348FCE2C2E5E}"/>
    <cellStyle name="20% - Accent4 2 2 11 2" xfId="3873" xr:uid="{F482E2FC-60B8-4552-ABB6-BABB3274AB62}"/>
    <cellStyle name="20% - Accent4 2 2 12" xfId="2222" xr:uid="{6DC1E6B5-B1B7-4F7F-B6AE-F8DAF40DA4E0}"/>
    <cellStyle name="20% - Accent4 2 2 12 2" xfId="3984" xr:uid="{4599CD6A-DE4B-4217-B079-CE0917917FFD}"/>
    <cellStyle name="20% - Accent4 2 2 13" xfId="2382" xr:uid="{D9A474CA-DB33-46B1-8B37-9C4D873CEF01}"/>
    <cellStyle name="20% - Accent4 2 2 13 2" xfId="4110" xr:uid="{940FA433-FE45-43C0-BBF2-8CD1EDA7DA57}"/>
    <cellStyle name="20% - Accent4 2 2 14" xfId="2488" xr:uid="{F246ADB8-A2CD-48E3-BE91-086A76D7123E}"/>
    <cellStyle name="20% - Accent4 2 2 14 2" xfId="4203" xr:uid="{190A9312-5001-4396-8D95-6577B4249FA1}"/>
    <cellStyle name="20% - Accent4 2 2 15" xfId="2628" xr:uid="{AAF9CA6B-63FD-46CD-974F-EB46B9A297BA}"/>
    <cellStyle name="20% - Accent4 2 2 15 2" xfId="4340" xr:uid="{C2F7BCE4-BF38-4EF3-B077-AB1C8E14521B}"/>
    <cellStyle name="20% - Accent4 2 2 16" xfId="2869" xr:uid="{28B84938-0433-47C6-8575-C76F78CB732B}"/>
    <cellStyle name="20% - Accent4 2 2 2" xfId="1153" xr:uid="{FAEFCD1A-8D27-4B5B-9C2A-5534DDD2F1A7}"/>
    <cellStyle name="20% - Accent4 2 2 2 2" xfId="3008" xr:uid="{9200EC91-9C2B-4C16-98F2-BDB57852F3BA}"/>
    <cellStyle name="20% - Accent4 2 2 3" xfId="1255" xr:uid="{FB2E990A-BCD7-4C4B-967D-A3FD8D4BD1DA}"/>
    <cellStyle name="20% - Accent4 2 2 3 2" xfId="3102" xr:uid="{A6515489-0611-4246-8654-B70E9563FB28}"/>
    <cellStyle name="20% - Accent4 2 2 4" xfId="1347" xr:uid="{60BE4415-C81B-4BAE-AB09-99742A37E7A9}"/>
    <cellStyle name="20% - Accent4 2 2 4 2" xfId="3190" xr:uid="{EAC6AE0A-7B32-4188-981C-D70037D00168}"/>
    <cellStyle name="20% - Accent4 2 2 5" xfId="1435" xr:uid="{D6C32B95-A1BE-4397-9614-D7F33FF14248}"/>
    <cellStyle name="20% - Accent4 2 2 5 2" xfId="3276" xr:uid="{14066247-818B-46D0-BA8F-C97A42E9F10B}"/>
    <cellStyle name="20% - Accent4 2 2 6" xfId="1581" xr:uid="{8F66D6CF-2CFD-45C1-B08D-6D7233E4E872}"/>
    <cellStyle name="20% - Accent4 2 2 6 2" xfId="3418" xr:uid="{A5A8AD92-4A0D-432B-A7A3-C882713A7FA0}"/>
    <cellStyle name="20% - Accent4 2 2 7" xfId="1672" xr:uid="{04A650BF-BF01-43A5-9251-08E3BCB33606}"/>
    <cellStyle name="20% - Accent4 2 2 7 2" xfId="3505" xr:uid="{E101D1EA-14E2-401B-970A-85B5DA7F5E80}"/>
    <cellStyle name="20% - Accent4 2 2 8" xfId="1762" xr:uid="{FAAB2247-EBCB-45CC-9247-763412B16367}"/>
    <cellStyle name="20% - Accent4 2 2 8 2" xfId="3593" xr:uid="{880A807E-82DE-436A-A397-C73CD0B483B6}"/>
    <cellStyle name="20% - Accent4 2 2 9" xfId="1833" xr:uid="{B99195E8-5350-46B9-BC43-E770EF949F13}"/>
    <cellStyle name="20% - Accent4 2 2 9 2" xfId="3659" xr:uid="{409B57D0-5EA1-4AFE-AB46-7C6A920EB150}"/>
    <cellStyle name="20% - Accent4 2 3" xfId="1049" xr:uid="{55141E86-5E4E-4FBE-8550-3ECED37A332B}"/>
    <cellStyle name="20% - Accent4 2 3 2" xfId="2916" xr:uid="{9D1DEC70-F32C-4347-9E77-36206D1E7214}"/>
    <cellStyle name="20% - Accent4 2 4" xfId="1152" xr:uid="{087951E5-9604-4B9B-A888-B29996D2E71E}"/>
    <cellStyle name="20% - Accent4 2 4 2" xfId="3007" xr:uid="{0B8ED909-FD27-4352-BD47-180631D5A929}"/>
    <cellStyle name="20% - Accent4 2 5" xfId="1254" xr:uid="{79E9BEB5-36A3-4805-B220-BDE5D9D27856}"/>
    <cellStyle name="20% - Accent4 2 5 2" xfId="3101" xr:uid="{D2E671CF-519A-454B-A80F-27028306460A}"/>
    <cellStyle name="20% - Accent4 2 6" xfId="1346" xr:uid="{6A332EE1-48EB-4F27-89EC-56BC9BF5C8AD}"/>
    <cellStyle name="20% - Accent4 2 6 2" xfId="3189" xr:uid="{5AA976C9-4E57-4368-821B-6485CFF6C1BE}"/>
    <cellStyle name="20% - Accent4 2 7" xfId="1434" xr:uid="{58524221-4364-4941-9E31-7896810249A8}"/>
    <cellStyle name="20% - Accent4 2 7 2" xfId="3275" xr:uid="{62391309-A2F7-4BCB-9BC6-F4E5528024FB}"/>
    <cellStyle name="20% - Accent4 2 8" xfId="1563" xr:uid="{32153197-CB57-4C6C-B767-50B76D9D4531}"/>
    <cellStyle name="20% - Accent4 2 8 2" xfId="3400" xr:uid="{B1F2CFC2-B3F6-4CBE-B4BB-D0F1BE1AB1B6}"/>
    <cellStyle name="20% - Accent4 2 9" xfId="1654" xr:uid="{FCC0C3FA-1E40-44A5-8CEA-23522F282005}"/>
    <cellStyle name="20% - Accent4 2 9 2" xfId="3487" xr:uid="{877D9EE7-6714-4D36-BF0E-DF63B2026574}"/>
    <cellStyle name="20% - Accent4 20" xfId="1722" xr:uid="{8676EFB9-E8B7-4B2A-ACEB-E0B3904714A0}"/>
    <cellStyle name="20% - Accent4 20 2" xfId="3553" xr:uid="{5D485F1C-51D9-4A4B-8E5E-65D6082FE2E7}"/>
    <cellStyle name="20% - Accent4 21" xfId="1805" xr:uid="{3D6CAFB3-36B0-4AA7-A084-9729FD2D3D93}"/>
    <cellStyle name="20% - Accent4 21 2" xfId="3633" xr:uid="{6C370C80-C1B5-455E-9ECB-C7202D517C0F}"/>
    <cellStyle name="20% - Accent4 22" xfId="1831" xr:uid="{6F9F7809-6AFC-449B-BA9B-A98CD56206CE}"/>
    <cellStyle name="20% - Accent4 22 2" xfId="3657" xr:uid="{8DDE7E69-E9FB-4E18-8F5A-487AF786C053}"/>
    <cellStyle name="20% - Accent4 23" xfId="1928" xr:uid="{BA2EE065-FB1B-4D12-B1F1-300C78991562}"/>
    <cellStyle name="20% - Accent4 23 2" xfId="3746" xr:uid="{14F8E59B-E01B-419F-A8B7-D56C7CD83582}"/>
    <cellStyle name="20% - Accent4 24" xfId="2016" xr:uid="{CFDD72A7-E65C-47D5-BB32-903711258435}"/>
    <cellStyle name="20% - Accent4 24 2" xfId="3833" xr:uid="{58975A5B-D94C-43BE-9BB7-C529DB765333}"/>
    <cellStyle name="20% - Accent4 25" xfId="2099" xr:uid="{A6BFC70F-6EA5-4045-9D31-7002A71DEEFB}"/>
    <cellStyle name="20% - Accent4 25 2" xfId="3913" xr:uid="{B92329F4-4272-41BA-B8C1-95B9B7B10F9F}"/>
    <cellStyle name="20% - Accent4 26" xfId="2153" xr:uid="{1126337A-8720-4D8E-824D-2BA497890913}"/>
    <cellStyle name="20% - Accent4 26 2" xfId="3928" xr:uid="{01BD229A-6944-4AE2-A315-82FA29CF803A}"/>
    <cellStyle name="20% - Accent4 27" xfId="2172" xr:uid="{31E77ABB-8D3D-4358-8609-6DB3D89B6644}"/>
    <cellStyle name="20% - Accent4 27 2" xfId="3945" xr:uid="{4919D44A-7095-463B-B857-10D81AB42DF0}"/>
    <cellStyle name="20% - Accent4 28" xfId="2200" xr:uid="{34119540-3D2F-4847-81D2-6D51F518186E}"/>
    <cellStyle name="20% - Accent4 28 2" xfId="3962" xr:uid="{83DB5546-633E-4F27-A293-A7D5FE1994E9}"/>
    <cellStyle name="20% - Accent4 29" xfId="2342" xr:uid="{DE594487-F1BC-4EAD-93A0-1A7A9ABE001B}"/>
    <cellStyle name="20% - Accent4 29 2" xfId="4070" xr:uid="{66A1F5E3-4D14-4B4C-BD2B-366AC2EFBDE7}"/>
    <cellStyle name="20% - Accent4 3" xfId="720" xr:uid="{00000000-0005-0000-0000-000058000000}"/>
    <cellStyle name="20% - Accent4 3 10" xfId="1967" xr:uid="{9B513C20-0A96-4170-84BF-63D6056CC28B}"/>
    <cellStyle name="20% - Accent4 3 10 2" xfId="3785" xr:uid="{A969F4EF-D38E-4EF1-8275-6E38098D50FF}"/>
    <cellStyle name="20% - Accent4 3 11" xfId="2055" xr:uid="{E1A05C7E-E282-4E92-BE18-42B685F2D56A}"/>
    <cellStyle name="20% - Accent4 3 11 2" xfId="3872" xr:uid="{0449C34A-64AA-48A8-9381-F948B03B34C4}"/>
    <cellStyle name="20% - Accent4 3 12" xfId="2221" xr:uid="{0B574DF7-F96D-491E-AFE5-6438B9970285}"/>
    <cellStyle name="20% - Accent4 3 12 2" xfId="3983" xr:uid="{2B6BF2F0-1A80-4965-8228-A8865751A7F0}"/>
    <cellStyle name="20% - Accent4 3 13" xfId="2381" xr:uid="{1D8F9BF6-45B0-4B8F-9EF1-FAFC3B971433}"/>
    <cellStyle name="20% - Accent4 3 13 2" xfId="4109" xr:uid="{DC5632D0-D719-4504-8050-CB68CA4365D5}"/>
    <cellStyle name="20% - Accent4 3 14" xfId="2489" xr:uid="{199606FB-F9F5-41E4-A6E0-6B3F8CE2FA07}"/>
    <cellStyle name="20% - Accent4 3 14 2" xfId="4204" xr:uid="{5B90D9FA-E0A3-4B2C-8CD7-319B385F665E}"/>
    <cellStyle name="20% - Accent4 3 15" xfId="2627" xr:uid="{827B24C8-3871-4759-B7F9-ED762FBEC401}"/>
    <cellStyle name="20% - Accent4 3 15 2" xfId="4339" xr:uid="{99ABECE7-26FE-4CA4-8DF5-B1B82D1BD8C3}"/>
    <cellStyle name="20% - Accent4 3 16" xfId="2697" xr:uid="{005F8A1C-6C5D-4686-8D1E-04BA56AD4511}"/>
    <cellStyle name="20% - Accent4 3 2" xfId="1154" xr:uid="{692FE76D-626E-4FCA-8244-612752B0EF37}"/>
    <cellStyle name="20% - Accent4 3 2 2" xfId="3009" xr:uid="{8AC22C2E-7BD2-4362-B424-EDB4F8C78244}"/>
    <cellStyle name="20% - Accent4 3 3" xfId="1256" xr:uid="{557BD5F7-A60A-4B97-88C2-6AD04942DD5A}"/>
    <cellStyle name="20% - Accent4 3 3 2" xfId="3103" xr:uid="{4D6C56A0-B396-446D-8048-C7476BA7B284}"/>
    <cellStyle name="20% - Accent4 3 4" xfId="1348" xr:uid="{72CC8AF2-98C0-47F2-86A6-A80BB7A55187}"/>
    <cellStyle name="20% - Accent4 3 4 2" xfId="3191" xr:uid="{918C6157-EC7D-411E-8C19-308EBF836523}"/>
    <cellStyle name="20% - Accent4 3 5" xfId="1436" xr:uid="{BEE13139-6654-480B-AF39-7E94BB2C0BD5}"/>
    <cellStyle name="20% - Accent4 3 5 2" xfId="3277" xr:uid="{02AFA6EE-E182-41E2-9CAB-D95EC5CE7E48}"/>
    <cellStyle name="20% - Accent4 3 6" xfId="1580" xr:uid="{E62EF85A-8703-4856-BB27-7258C43AF942}"/>
    <cellStyle name="20% - Accent4 3 6 2" xfId="3417" xr:uid="{3660B28D-AB5A-4BAE-85C7-6833294D462E}"/>
    <cellStyle name="20% - Accent4 3 7" xfId="1671" xr:uid="{9E262425-3040-437D-8E8F-FE16DCAA70EF}"/>
    <cellStyle name="20% - Accent4 3 7 2" xfId="3504" xr:uid="{9AEAE2CB-D524-4990-BF3B-96E2AA2EA110}"/>
    <cellStyle name="20% - Accent4 3 8" xfId="1761" xr:uid="{223C0CDF-01BE-4CD4-9D41-718AFC3C1641}"/>
    <cellStyle name="20% - Accent4 3 8 2" xfId="3592" xr:uid="{FA400896-C2DD-4FEA-8FEF-8D10FC0E4DB4}"/>
    <cellStyle name="20% - Accent4 3 9" xfId="1834" xr:uid="{BAA71749-D212-44F3-8131-7AB62C26C654}"/>
    <cellStyle name="20% - Accent4 3 9 2" xfId="3660" xr:uid="{3BB8DDD4-8DE0-4845-A3FD-B0AA34DCBCEE}"/>
    <cellStyle name="20% - Accent4 30" xfId="2456" xr:uid="{B31C44B3-61F4-4F36-8C4D-62E081B1080D}"/>
    <cellStyle name="20% - Accent4 30 2" xfId="4176" xr:uid="{FA941FB3-D9E3-435E-B7DD-F7C4BDAAD1AB}"/>
    <cellStyle name="20% - Accent4 31" xfId="2486" xr:uid="{9AA9DE48-E029-4229-A1DB-6B5FE0940818}"/>
    <cellStyle name="20% - Accent4 31 2" xfId="4201" xr:uid="{6FE499B6-BC9E-4551-B85B-422F2DCE6FE6}"/>
    <cellStyle name="20% - Accent4 32" xfId="2588" xr:uid="{F0314011-FEED-4A67-BAD3-892D6D21E3D6}"/>
    <cellStyle name="20% - Accent4 32 2" xfId="4300" xr:uid="{337A0D26-06B7-456F-8B93-95A80A258B55}"/>
    <cellStyle name="20% - Accent4 4" xfId="768" xr:uid="{00000000-0005-0000-0000-000059000000}"/>
    <cellStyle name="20% - Accent4 4 2" xfId="2294" xr:uid="{A13A94EA-1069-4B49-B2F7-61D98A3412C8}"/>
    <cellStyle name="20% - Accent4 4 2 2" xfId="4050" xr:uid="{DBF5ED73-DDA4-46B4-9635-13188AF198AA}"/>
    <cellStyle name="20% - Accent4 4 3" xfId="2441" xr:uid="{0626B9C2-53FC-4A97-BFEF-E88F5D328F9C}"/>
    <cellStyle name="20% - Accent4 4 3 2" xfId="4162" xr:uid="{4DD5D29A-3F56-4ADF-A853-00109CB0971E}"/>
    <cellStyle name="20% - Accent4 4 4" xfId="2565" xr:uid="{60F52ECE-D379-4850-8654-721DD4F0C590}"/>
    <cellStyle name="20% - Accent4 4 4 2" xfId="4279" xr:uid="{2BF6232E-6357-4B25-BB88-BD46E9B8735C}"/>
    <cellStyle name="20% - Accent4 4 5" xfId="2713" xr:uid="{1D626AEC-0860-4592-B314-25A511C54DA1}"/>
    <cellStyle name="20% - Accent4 5" xfId="824" xr:uid="{00000000-0005-0000-0000-00005A000000}"/>
    <cellStyle name="20% - Accent4 5 2" xfId="2752" xr:uid="{C3A42410-ACEE-4F66-B840-F49B8953055F}"/>
    <cellStyle name="20% - Accent4 6" xfId="873" xr:uid="{00000000-0005-0000-0000-00005B000000}"/>
    <cellStyle name="20% - Accent4 6 2" xfId="2784" xr:uid="{4191B497-885B-4309-86E8-8C8E0B96AC34}"/>
    <cellStyle name="20% - Accent4 7" xfId="902" xr:uid="{00000000-0005-0000-0000-00005C000000}"/>
    <cellStyle name="20% - Accent4 7 2" xfId="2809" xr:uid="{3EE8B15B-C590-4333-87A7-5C28CAD236C8}"/>
    <cellStyle name="20% - Accent4 8" xfId="939" xr:uid="{00000000-0005-0000-0000-00005D000000}"/>
    <cellStyle name="20% - Accent4 8 2" xfId="2831" xr:uid="{B00E59E8-8007-4685-AF51-7C316AB9E1CA}"/>
    <cellStyle name="20% - Accent4 9" xfId="995" xr:uid="{C901F044-CEB3-45BF-B0CE-BAF3F8E360FA}"/>
    <cellStyle name="20% - Accent4 9 2" xfId="2868" xr:uid="{0D6E7481-0AA0-4D20-BA0D-9123F180FA84}"/>
    <cellStyle name="20% - Accent5" xfId="50" builtinId="46" customBuiltin="1"/>
    <cellStyle name="20% - Accent5 10" xfId="1050" xr:uid="{9B05263D-E9A1-44A5-B09F-B555416E1CB7}"/>
    <cellStyle name="20% - Accent5 10 2" xfId="2917" xr:uid="{9C2B3F98-6B03-438D-8C84-75921D16C1DA}"/>
    <cellStyle name="20% - Accent5 11" xfId="1094" xr:uid="{9EB8B103-667E-4E28-9459-19A4F75E8EB5}"/>
    <cellStyle name="20% - Accent5 11 2" xfId="2958" xr:uid="{24F8613A-5C30-4193-AB96-104F1D875EB7}"/>
    <cellStyle name="20% - Accent5 12" xfId="1114" xr:uid="{12448C50-A879-467F-98A1-AAE5CF2E47FC}"/>
    <cellStyle name="20% - Accent5 12 2" xfId="2975" xr:uid="{0AE2A7AC-395F-46F9-BCC9-6F1DA852D790}"/>
    <cellStyle name="20% - Accent5 13" xfId="1155" xr:uid="{61E7E8CD-0CD0-452D-BBA3-7F638D1E3D51}"/>
    <cellStyle name="20% - Accent5 13 2" xfId="3010" xr:uid="{88F3D8B2-9789-42B9-BD8B-8F6860121878}"/>
    <cellStyle name="20% - Accent5 14" xfId="1257" xr:uid="{FB49A494-1B76-41F3-BE68-E5FDE57F7B4A}"/>
    <cellStyle name="20% - Accent5 14 2" xfId="3104" xr:uid="{4B5EB77E-9CD7-4E21-87FB-73657F1F20CA}"/>
    <cellStyle name="20% - Accent5 15" xfId="1349" xr:uid="{219F7A38-F682-4047-A3AD-A33B50BC6890}"/>
    <cellStyle name="20% - Accent5 15 2" xfId="3192" xr:uid="{25EEA0E2-0341-4EE0-99CD-E3F24A3E6060}"/>
    <cellStyle name="20% - Accent5 16" xfId="1437" xr:uid="{8062BF2C-4216-4708-98BA-0998EB9C5900}"/>
    <cellStyle name="20% - Accent5 16 2" xfId="3278" xr:uid="{DCD591A6-ACCB-4AEF-826D-E3DC01A6C03D}"/>
    <cellStyle name="20% - Accent5 17" xfId="1513" xr:uid="{7FAD8353-37B0-4EAC-8CA8-559E6E54166A}"/>
    <cellStyle name="20% - Accent5 17 2" xfId="3353" xr:uid="{FAFCF1CB-ABEF-4406-A752-1D59EE334434}"/>
    <cellStyle name="20% - Accent5 18" xfId="1544" xr:uid="{5C660BF5-4CB9-467E-82EB-3B522FBFA704}"/>
    <cellStyle name="20% - Accent5 18 2" xfId="3381" xr:uid="{6934AF89-3921-49D7-90CF-7B3D6DA05CEC}"/>
    <cellStyle name="20% - Accent5 19" xfId="1635" xr:uid="{8E5E7C18-F4AC-43BF-B935-E45418D53F6A}"/>
    <cellStyle name="20% - Accent5 19 2" xfId="3468" xr:uid="{EE1CDDCF-E5D8-4868-9A71-28672584664F}"/>
    <cellStyle name="20% - Accent5 2" xfId="51" xr:uid="{00000000-0005-0000-0000-00005F000000}"/>
    <cellStyle name="20% - Accent5 2 10" xfId="1747" xr:uid="{4B4A3DDC-B188-499F-96D8-AE2FDA11B3B4}"/>
    <cellStyle name="20% - Accent5 2 10 2" xfId="3578" xr:uid="{15BFF417-7620-4BC7-AD91-773F6518C524}"/>
    <cellStyle name="20% - Accent5 2 11" xfId="1836" xr:uid="{745073AC-F7EE-4525-8BAD-44D39695B18E}"/>
    <cellStyle name="20% - Accent5 2 11 2" xfId="3662" xr:uid="{B6827746-0295-49B3-BC67-0504DF324FBB}"/>
    <cellStyle name="20% - Accent5 2 12" xfId="1953" xr:uid="{742C604B-CD99-4FF0-A6D5-A7C653AFC3FD}"/>
    <cellStyle name="20% - Accent5 2 12 2" xfId="3771" xr:uid="{7E4A40A6-AC02-4531-BDFE-67E8F3173CE5}"/>
    <cellStyle name="20% - Accent5 2 13" xfId="2041" xr:uid="{3CD41223-73DD-493A-B20C-ADB004BCD6EF}"/>
    <cellStyle name="20% - Accent5 2 13 2" xfId="3858" xr:uid="{8B207094-BE4D-47A6-9735-9B6F4DF9C4BA}"/>
    <cellStyle name="20% - Accent5 2 14" xfId="2102" xr:uid="{41096510-4EED-4F05-8F68-EA4CD0D18E85}"/>
    <cellStyle name="20% - Accent5 2 15" xfId="2219" xr:uid="{D31D9A02-DA70-46A4-A846-80BC29E14C83}"/>
    <cellStyle name="20% - Accent5 2 15 2" xfId="3981" xr:uid="{94C5B42E-B266-407C-8841-0527CB01DA46}"/>
    <cellStyle name="20% - Accent5 2 16" xfId="2367" xr:uid="{B5A0C5BE-EEF0-43AC-9517-9AA810BCF3B2}"/>
    <cellStyle name="20% - Accent5 2 16 2" xfId="4095" xr:uid="{9E7FAA6B-CD77-4C10-9340-C869065C9F53}"/>
    <cellStyle name="20% - Accent5 2 17" xfId="2491" xr:uid="{6E854E43-64F2-4CE4-8265-E4304671F12B}"/>
    <cellStyle name="20% - Accent5 2 17 2" xfId="4206" xr:uid="{C09948FF-7473-4609-A713-95178C73313D}"/>
    <cellStyle name="20% - Accent5 2 18" xfId="2613" xr:uid="{E76B2E47-3EED-47C6-9723-B1297FB0B802}"/>
    <cellStyle name="20% - Accent5 2 18 2" xfId="4325" xr:uid="{97E0D1F0-B9A8-4754-94CA-9079B1CA7455}"/>
    <cellStyle name="20% - Accent5 2 2" xfId="998" xr:uid="{E535CEA2-5DB0-424A-A75A-6CC418DF7ACC}"/>
    <cellStyle name="20% - Accent5 2 2 10" xfId="1970" xr:uid="{C16900D2-D938-49F1-B1A6-23385A937B12}"/>
    <cellStyle name="20% - Accent5 2 2 10 2" xfId="3788" xr:uid="{BAB8BEEE-1522-408D-A042-A82496CCBD39}"/>
    <cellStyle name="20% - Accent5 2 2 11" xfId="2058" xr:uid="{58905D2C-30AD-4179-9FCE-DA852E0E31CD}"/>
    <cellStyle name="20% - Accent5 2 2 11 2" xfId="3875" xr:uid="{3E2B6897-92BD-433F-8204-EA5F1B012BB4}"/>
    <cellStyle name="20% - Accent5 2 2 12" xfId="2218" xr:uid="{980206BC-5026-4A9A-8F22-68E88DA26944}"/>
    <cellStyle name="20% - Accent5 2 2 12 2" xfId="3980" xr:uid="{12D14C21-8B26-41C0-A65D-2726C2B28788}"/>
    <cellStyle name="20% - Accent5 2 2 13" xfId="2384" xr:uid="{8C421035-9897-462D-8C94-3FBBD0E66FA8}"/>
    <cellStyle name="20% - Accent5 2 2 13 2" xfId="4112" xr:uid="{3B72B946-E4FD-42FF-8835-2E14AE447A24}"/>
    <cellStyle name="20% - Accent5 2 2 14" xfId="2492" xr:uid="{06CF70EE-88C5-443A-AA41-32B5E2768FF2}"/>
    <cellStyle name="20% - Accent5 2 2 14 2" xfId="4207" xr:uid="{73D6A9CB-830E-4854-B77F-ED96A6CA8E1C}"/>
    <cellStyle name="20% - Accent5 2 2 15" xfId="2630" xr:uid="{5E686874-C3D1-41DB-B617-21E1D7069226}"/>
    <cellStyle name="20% - Accent5 2 2 15 2" xfId="4342" xr:uid="{8BE375A4-CF9E-454C-B228-98AE9AA52B40}"/>
    <cellStyle name="20% - Accent5 2 2 16" xfId="2871" xr:uid="{77AA09C7-E0CD-46D5-96EA-4FF0D4C4253E}"/>
    <cellStyle name="20% - Accent5 2 2 2" xfId="1157" xr:uid="{9B82431B-19B9-4AB5-B0FE-49CECB99AD7C}"/>
    <cellStyle name="20% - Accent5 2 2 2 2" xfId="3012" xr:uid="{C0768654-3694-45BF-B3EA-3D90932DF334}"/>
    <cellStyle name="20% - Accent5 2 2 3" xfId="1259" xr:uid="{3D6B6F04-46BB-41AE-B887-4EDA8C520E12}"/>
    <cellStyle name="20% - Accent5 2 2 3 2" xfId="3106" xr:uid="{7103AF1D-BA01-406A-9E7E-E682CEC3B0E5}"/>
    <cellStyle name="20% - Accent5 2 2 4" xfId="1351" xr:uid="{FE610822-039D-4121-A91A-2C50EEA99D20}"/>
    <cellStyle name="20% - Accent5 2 2 4 2" xfId="3194" xr:uid="{AFF39992-889A-43BA-B7D7-CC1CFC3B2883}"/>
    <cellStyle name="20% - Accent5 2 2 5" xfId="1439" xr:uid="{B38BCAC4-34F3-43B3-8DE3-CA36862E54AD}"/>
    <cellStyle name="20% - Accent5 2 2 5 2" xfId="3280" xr:uid="{771B0BFB-5C50-4145-A23E-5BCA58FF3199}"/>
    <cellStyle name="20% - Accent5 2 2 6" xfId="1583" xr:uid="{A7557DE4-4CCE-4395-88C2-6AF9C0BC73AE}"/>
    <cellStyle name="20% - Accent5 2 2 6 2" xfId="3420" xr:uid="{7B87B7A7-B42F-4D9C-91B7-F1B006C47B11}"/>
    <cellStyle name="20% - Accent5 2 2 7" xfId="1674" xr:uid="{179D7DFF-7E80-40BB-B914-6904D27CCC4C}"/>
    <cellStyle name="20% - Accent5 2 2 7 2" xfId="3507" xr:uid="{5DE1DEF7-D9BE-4BD3-87CA-23A66A983AAE}"/>
    <cellStyle name="20% - Accent5 2 2 8" xfId="1764" xr:uid="{A401A738-0BE3-4E61-A194-277050500539}"/>
    <cellStyle name="20% - Accent5 2 2 8 2" xfId="3595" xr:uid="{53BE910A-DF6F-430D-A72A-64F364E090F8}"/>
    <cellStyle name="20% - Accent5 2 2 9" xfId="1837" xr:uid="{9BF888CF-5164-4A36-BE4E-A503A9F3F921}"/>
    <cellStyle name="20% - Accent5 2 2 9 2" xfId="3663" xr:uid="{88B893C2-0ACC-478C-80F5-1F97261ABC34}"/>
    <cellStyle name="20% - Accent5 2 3" xfId="1051" xr:uid="{C42F1D62-DEF8-4F8A-9CE1-023C325CFA91}"/>
    <cellStyle name="20% - Accent5 2 3 2" xfId="2918" xr:uid="{35687D2C-0FFE-442C-8B8C-687BBEA64296}"/>
    <cellStyle name="20% - Accent5 2 4" xfId="1156" xr:uid="{D6DE1DBB-A78E-4E48-8890-2A1EE2467335}"/>
    <cellStyle name="20% - Accent5 2 4 2" xfId="3011" xr:uid="{715743C8-34F5-4ADF-9CAC-FF872B27D509}"/>
    <cellStyle name="20% - Accent5 2 5" xfId="1258" xr:uid="{5620837B-0FA1-4B81-8404-F159DE574C6F}"/>
    <cellStyle name="20% - Accent5 2 5 2" xfId="3105" xr:uid="{3ACB3FC0-944C-4E8D-85E4-4873B80EAC99}"/>
    <cellStyle name="20% - Accent5 2 6" xfId="1350" xr:uid="{383FB19F-6CB6-496F-A64B-B8EC3A3B5FAB}"/>
    <cellStyle name="20% - Accent5 2 6 2" xfId="3193" xr:uid="{12738816-99FC-468C-9DE0-2EB231BD8D1B}"/>
    <cellStyle name="20% - Accent5 2 7" xfId="1438" xr:uid="{A795935D-F984-4A1A-9F34-9EFE6D367F5C}"/>
    <cellStyle name="20% - Accent5 2 7 2" xfId="3279" xr:uid="{6793BF56-5D19-4904-9CEC-1F18402E38AD}"/>
    <cellStyle name="20% - Accent5 2 8" xfId="1566" xr:uid="{63BA445C-DE95-4563-8910-DCBEB039AF8B}"/>
    <cellStyle name="20% - Accent5 2 8 2" xfId="3403" xr:uid="{8395A306-C892-48F9-8C5C-3B0240069B2C}"/>
    <cellStyle name="20% - Accent5 2 9" xfId="1657" xr:uid="{EADA7EFE-F767-4A51-A098-F97AB6A9640F}"/>
    <cellStyle name="20% - Accent5 2 9 2" xfId="3490" xr:uid="{4DF0970E-C454-4EBC-ADC8-3927AFC330D4}"/>
    <cellStyle name="20% - Accent5 20" xfId="1725" xr:uid="{DDAB75FD-86D1-4670-827C-6A87BD890C50}"/>
    <cellStyle name="20% - Accent5 20 2" xfId="3556" xr:uid="{1164B7B1-A18C-4695-9341-55F6BBB9619E}"/>
    <cellStyle name="20% - Accent5 21" xfId="1806" xr:uid="{6EE08A5E-9FFF-4A7D-8614-6A8A6AE5FAAA}"/>
    <cellStyle name="20% - Accent5 21 2" xfId="3634" xr:uid="{65BD94A6-A948-4B36-81FB-FE4308275059}"/>
    <cellStyle name="20% - Accent5 22" xfId="1835" xr:uid="{380281F6-8745-495F-BD3E-22C79D5EBD7E}"/>
    <cellStyle name="20% - Accent5 22 2" xfId="3661" xr:uid="{A06E1A99-E821-44CC-B446-2D0E579B376B}"/>
    <cellStyle name="20% - Accent5 23" xfId="1931" xr:uid="{B9D23EAC-9AB4-4C71-B7AE-375D7BD388A5}"/>
    <cellStyle name="20% - Accent5 23 2" xfId="3749" xr:uid="{74E5E597-B64A-48CC-8BA1-076160A87487}"/>
    <cellStyle name="20% - Accent5 24" xfId="2019" xr:uid="{20726547-B760-4F02-9E7D-5CDD37760C48}"/>
    <cellStyle name="20% - Accent5 24 2" xfId="3836" xr:uid="{B4218282-981E-4C79-BDF9-1F7A78B56659}"/>
    <cellStyle name="20% - Accent5 25" xfId="2101" xr:uid="{D178B9F1-6AE3-4F69-8AA6-0064DA4128D4}"/>
    <cellStyle name="20% - Accent5 25 2" xfId="3914" xr:uid="{2001C020-072B-45B3-B1CE-8ABA3CA77883}"/>
    <cellStyle name="20% - Accent5 26" xfId="2154" xr:uid="{F3B0521D-EA69-4868-A8A3-60997758CAA7}"/>
    <cellStyle name="20% - Accent5 26 2" xfId="3929" xr:uid="{2093C85A-3A45-4D1D-83EA-FB5B96B0A27F}"/>
    <cellStyle name="20% - Accent5 27" xfId="2173" xr:uid="{30923E9B-4E91-4FC9-8F50-62361769DF0C}"/>
    <cellStyle name="20% - Accent5 27 2" xfId="3946" xr:uid="{B805F4E8-48B4-4F07-A40C-EFD56F0E73FF}"/>
    <cellStyle name="20% - Accent5 28" xfId="2201" xr:uid="{5A1727D6-DE85-4327-8020-4CF16B52357B}"/>
    <cellStyle name="20% - Accent5 28 2" xfId="3963" xr:uid="{DAAE8632-1888-4071-A0DE-436BC8679DAF}"/>
    <cellStyle name="20% - Accent5 29" xfId="2345" xr:uid="{F70364A5-42FA-4603-B10C-D9079B93BB36}"/>
    <cellStyle name="20% - Accent5 29 2" xfId="4073" xr:uid="{8012C25F-D666-4954-BF34-99058C77964B}"/>
    <cellStyle name="20% - Accent5 3" xfId="721" xr:uid="{00000000-0005-0000-0000-000060000000}"/>
    <cellStyle name="20% - Accent5 3 10" xfId="1969" xr:uid="{371C12B9-6399-4DAF-A99D-DD2DC1194B4D}"/>
    <cellStyle name="20% - Accent5 3 10 2" xfId="3787" xr:uid="{7BA47E05-3A42-4FF8-B849-AA18302BDEDC}"/>
    <cellStyle name="20% - Accent5 3 11" xfId="2057" xr:uid="{3E7F149E-5C02-49B8-BADD-19B4DA584C54}"/>
    <cellStyle name="20% - Accent5 3 11 2" xfId="3874" xr:uid="{BFF0D84E-E660-4941-B281-A1AC5A10F2B6}"/>
    <cellStyle name="20% - Accent5 3 12" xfId="2217" xr:uid="{F6C73608-E60D-4BE0-8C76-4F86D7558049}"/>
    <cellStyle name="20% - Accent5 3 12 2" xfId="3979" xr:uid="{DC17B55A-7D51-4CE3-94F8-5C771514461A}"/>
    <cellStyle name="20% - Accent5 3 13" xfId="2383" xr:uid="{D7C24E67-91F8-4185-AC69-97C9C9BF0841}"/>
    <cellStyle name="20% - Accent5 3 13 2" xfId="4111" xr:uid="{F59DD6E8-87C8-4543-BA88-90AE5EB0DB50}"/>
    <cellStyle name="20% - Accent5 3 14" xfId="2493" xr:uid="{ADBD0707-A5A9-495F-9625-7BC2C3DCB3B9}"/>
    <cellStyle name="20% - Accent5 3 14 2" xfId="4208" xr:uid="{79A88EFD-709B-4170-9519-74E394A7168A}"/>
    <cellStyle name="20% - Accent5 3 15" xfId="2629" xr:uid="{551EB5EB-734B-40DF-8B4F-193976BCAB84}"/>
    <cellStyle name="20% - Accent5 3 15 2" xfId="4341" xr:uid="{5FEF780F-661C-4E74-B7DF-F494CF096E0A}"/>
    <cellStyle name="20% - Accent5 3 16" xfId="2698" xr:uid="{CC56E0B6-2D4C-442C-9627-2F9878A23EB6}"/>
    <cellStyle name="20% - Accent5 3 2" xfId="1158" xr:uid="{9BCC7147-4B74-40E7-8C0B-D3D76E684C6A}"/>
    <cellStyle name="20% - Accent5 3 2 2" xfId="3013" xr:uid="{27D3F650-BC0A-447A-B40A-5E7000245B43}"/>
    <cellStyle name="20% - Accent5 3 3" xfId="1260" xr:uid="{76679E56-36B8-4580-B6CA-D0C8F823725B}"/>
    <cellStyle name="20% - Accent5 3 3 2" xfId="3107" xr:uid="{C7A5F9E3-FCE8-4FB6-B3F4-757B69980C62}"/>
    <cellStyle name="20% - Accent5 3 4" xfId="1352" xr:uid="{403A0826-7167-4FCF-A910-747AC58BA3C1}"/>
    <cellStyle name="20% - Accent5 3 4 2" xfId="3195" xr:uid="{FA9A4175-CEF9-43B9-A56E-D512C1042293}"/>
    <cellStyle name="20% - Accent5 3 5" xfId="1440" xr:uid="{0763730E-0549-4322-88A9-C7D52347133B}"/>
    <cellStyle name="20% - Accent5 3 5 2" xfId="3281" xr:uid="{3F081517-DA85-4F3D-B6F0-C4B296BCE77C}"/>
    <cellStyle name="20% - Accent5 3 6" xfId="1582" xr:uid="{6F695B7F-12B1-47C4-A63B-97EA9CEC00B1}"/>
    <cellStyle name="20% - Accent5 3 6 2" xfId="3419" xr:uid="{3127DF9A-7BBB-4ABB-A427-31AFA4C23F73}"/>
    <cellStyle name="20% - Accent5 3 7" xfId="1673" xr:uid="{C3DADF7A-A593-426F-A3A6-588C2988CAA1}"/>
    <cellStyle name="20% - Accent5 3 7 2" xfId="3506" xr:uid="{D37D86DC-73F1-4EF9-8646-558F7E4FFFA6}"/>
    <cellStyle name="20% - Accent5 3 8" xfId="1763" xr:uid="{ACD6288D-4A4B-4377-978D-1EFE9D4832A6}"/>
    <cellStyle name="20% - Accent5 3 8 2" xfId="3594" xr:uid="{127A3754-EF94-4D8E-B067-65A7E1E464F0}"/>
    <cellStyle name="20% - Accent5 3 9" xfId="1838" xr:uid="{739D80CC-C0CF-4040-BC9E-D96B1D30EBF3}"/>
    <cellStyle name="20% - Accent5 3 9 2" xfId="3664" xr:uid="{F8C30099-174C-4492-8077-19382BA30B78}"/>
    <cellStyle name="20% - Accent5 30" xfId="2457" xr:uid="{980CDFF1-E6E5-4B32-8285-4FA4668CA563}"/>
    <cellStyle name="20% - Accent5 30 2" xfId="4177" xr:uid="{1916975D-A3EF-4605-946E-EA38E03B66EC}"/>
    <cellStyle name="20% - Accent5 31" xfId="2490" xr:uid="{661FCF3E-6E14-4969-88CF-DBEBC8D8FFBB}"/>
    <cellStyle name="20% - Accent5 31 2" xfId="4205" xr:uid="{091E8168-41A4-43FD-BD73-9C8DC4CD0CB2}"/>
    <cellStyle name="20% - Accent5 32" xfId="2591" xr:uid="{D9F7799E-D24F-4AF1-BA47-37F0B08BDD88}"/>
    <cellStyle name="20% - Accent5 32 2" xfId="4303" xr:uid="{19CA91A6-D1F5-4391-950A-D93303BD0EB5}"/>
    <cellStyle name="20% - Accent5 4" xfId="769" xr:uid="{00000000-0005-0000-0000-000061000000}"/>
    <cellStyle name="20% - Accent5 4 2" xfId="2295" xr:uid="{E5B39EC1-1CF4-49D9-8D91-2E0A020D2DD2}"/>
    <cellStyle name="20% - Accent5 4 2 2" xfId="4051" xr:uid="{23E03312-07A1-4FB5-B062-BC3B2FF80BB9}"/>
    <cellStyle name="20% - Accent5 4 3" xfId="2442" xr:uid="{82A0986A-9F48-47A2-B4B9-E56FD26FC6F7}"/>
    <cellStyle name="20% - Accent5 4 3 2" xfId="4163" xr:uid="{D8FCC7CE-EAA4-4617-B74C-90E3BD0805CF}"/>
    <cellStyle name="20% - Accent5 4 4" xfId="2566" xr:uid="{C3868E25-2F08-42C7-BC91-3773E85949A5}"/>
    <cellStyle name="20% - Accent5 4 4 2" xfId="4280" xr:uid="{925DF1C7-A6C2-46BB-954A-F152CE3F7D98}"/>
    <cellStyle name="20% - Accent5 4 5" xfId="2714" xr:uid="{B96010A3-1C96-434F-A439-926FA916B6F0}"/>
    <cellStyle name="20% - Accent5 5" xfId="825" xr:uid="{00000000-0005-0000-0000-000062000000}"/>
    <cellStyle name="20% - Accent5 5 2" xfId="2753" xr:uid="{5B55095E-0A91-4796-B7CE-7D690F9F57C6}"/>
    <cellStyle name="20% - Accent5 6" xfId="874" xr:uid="{00000000-0005-0000-0000-000063000000}"/>
    <cellStyle name="20% - Accent5 6 2" xfId="2785" xr:uid="{9A096050-49B4-4EEF-AF8F-6300599B3A55}"/>
    <cellStyle name="20% - Accent5 7" xfId="903" xr:uid="{00000000-0005-0000-0000-000064000000}"/>
    <cellStyle name="20% - Accent5 7 2" xfId="2810" xr:uid="{21F10892-F325-431F-ADF4-3BADE05C65E0}"/>
    <cellStyle name="20% - Accent5 8" xfId="944" xr:uid="{00000000-0005-0000-0000-000065000000}"/>
    <cellStyle name="20% - Accent5 8 2" xfId="2836" xr:uid="{4406A020-E293-4C34-A440-BCBF8E498A70}"/>
    <cellStyle name="20% - Accent5 9" xfId="997" xr:uid="{D2C4468F-78F3-404E-AC64-ED94905DEB9C}"/>
    <cellStyle name="20% - Accent5 9 2" xfId="2870" xr:uid="{362D9695-567A-4304-A573-C1960ACED27F}"/>
    <cellStyle name="20% - Accent6" xfId="52" builtinId="50" customBuiltin="1"/>
    <cellStyle name="20% - Accent6 10" xfId="1052" xr:uid="{D6F3C256-4DC8-4947-A31D-DBF0B3361FB5}"/>
    <cellStyle name="20% - Accent6 10 2" xfId="2919" xr:uid="{9E6A4A50-910D-4F0E-AD1B-DC9BD5FC15A9}"/>
    <cellStyle name="20% - Accent6 11" xfId="1095" xr:uid="{78982265-A73A-4E4C-B049-A58712E758B4}"/>
    <cellStyle name="20% - Accent6 11 2" xfId="2959" xr:uid="{0B49856C-5FE7-4F8B-8749-38878940F5A6}"/>
    <cellStyle name="20% - Accent6 12" xfId="1115" xr:uid="{F0216546-9B1D-46EB-838E-F44E95BCCD0C}"/>
    <cellStyle name="20% - Accent6 12 2" xfId="2976" xr:uid="{5C52231F-318E-45EE-ACB0-F3D7B5AF8892}"/>
    <cellStyle name="20% - Accent6 13" xfId="1159" xr:uid="{83FE370C-7768-475E-8DB3-37A30254AA43}"/>
    <cellStyle name="20% - Accent6 13 2" xfId="3014" xr:uid="{09E4B123-2EA0-4FC9-8D1E-D4A884FE561D}"/>
    <cellStyle name="20% - Accent6 14" xfId="1261" xr:uid="{D5D726C6-E4FA-410A-BAD8-2D5CF41BCFFB}"/>
    <cellStyle name="20% - Accent6 14 2" xfId="3108" xr:uid="{6B39E9C0-6E2A-49CE-A374-AA8624EF8030}"/>
    <cellStyle name="20% - Accent6 15" xfId="1353" xr:uid="{4A115A27-2E6C-46EB-8B76-6F19652BBB02}"/>
    <cellStyle name="20% - Accent6 15 2" xfId="3196" xr:uid="{C3B081B1-358D-4B08-937F-837263D16057}"/>
    <cellStyle name="20% - Accent6 16" xfId="1441" xr:uid="{A798CCD2-AD62-4EA4-B83C-011E03963DA8}"/>
    <cellStyle name="20% - Accent6 16 2" xfId="3282" xr:uid="{EEDF8D56-E202-4F5F-8573-F723E8227D4A}"/>
    <cellStyle name="20% - Accent6 17" xfId="1514" xr:uid="{695A8C00-A600-483B-9DA4-4EB079D5CDD8}"/>
    <cellStyle name="20% - Accent6 17 2" xfId="3354" xr:uid="{79A36FFB-5F00-48E6-9CBB-E0F4285F4AAF}"/>
    <cellStyle name="20% - Accent6 18" xfId="1547" xr:uid="{611F91D6-D4DF-483C-AF54-28945F4131ED}"/>
    <cellStyle name="20% - Accent6 18 2" xfId="3384" xr:uid="{922BB81A-38F7-402B-AC2C-38B8B2AC11FE}"/>
    <cellStyle name="20% - Accent6 19" xfId="1638" xr:uid="{0D637154-5F0D-418B-8208-73DBDE056F71}"/>
    <cellStyle name="20% - Accent6 19 2" xfId="3471" xr:uid="{330E4A69-3428-4F27-AD9A-2BB470788146}"/>
    <cellStyle name="20% - Accent6 2" xfId="53" xr:uid="{00000000-0005-0000-0000-000067000000}"/>
    <cellStyle name="20% - Accent6 2 10" xfId="1750" xr:uid="{753A6911-4C75-490B-BED2-73DD40C76094}"/>
    <cellStyle name="20% - Accent6 2 10 2" xfId="3581" xr:uid="{06CD1606-4FE7-46C5-90BC-448E32BF6DAF}"/>
    <cellStyle name="20% - Accent6 2 11" xfId="1840" xr:uid="{8D8865C6-D3FA-4FE4-91BC-78E0F4C4E0D5}"/>
    <cellStyle name="20% - Accent6 2 11 2" xfId="3666" xr:uid="{60DD4AC2-AE03-45C7-853F-97D344650917}"/>
    <cellStyle name="20% - Accent6 2 12" xfId="1956" xr:uid="{7F264366-6B65-4521-8107-72A75808376B}"/>
    <cellStyle name="20% - Accent6 2 12 2" xfId="3774" xr:uid="{37EE33EF-923D-4BE1-A3DE-931A0F1E6B08}"/>
    <cellStyle name="20% - Accent6 2 13" xfId="2044" xr:uid="{F2A72C7E-4A56-4816-A965-8E4816204F3E}"/>
    <cellStyle name="20% - Accent6 2 13 2" xfId="3861" xr:uid="{3064278A-1ADB-4BBB-ADBB-58E3A859EE17}"/>
    <cellStyle name="20% - Accent6 2 14" xfId="2104" xr:uid="{B52E56E8-208B-4ABB-8CD8-45320795857E}"/>
    <cellStyle name="20% - Accent6 2 15" xfId="2216" xr:uid="{C52350D6-4985-4E7D-AE61-4CFDB378ADCB}"/>
    <cellStyle name="20% - Accent6 2 15 2" xfId="3978" xr:uid="{791046B7-D52B-4C98-9433-812A469ADEEC}"/>
    <cellStyle name="20% - Accent6 2 16" xfId="2370" xr:uid="{65F3C34E-1189-4BA1-B382-CC59E417EA56}"/>
    <cellStyle name="20% - Accent6 2 16 2" xfId="4098" xr:uid="{CD637878-D825-4EF8-B157-D0D12388B9E5}"/>
    <cellStyle name="20% - Accent6 2 17" xfId="2495" xr:uid="{65EA26F4-BA04-4DAE-BF11-CC7B98534910}"/>
    <cellStyle name="20% - Accent6 2 17 2" xfId="4210" xr:uid="{62F59B0F-F5CA-43D4-9881-8DEC134E0F41}"/>
    <cellStyle name="20% - Accent6 2 18" xfId="2616" xr:uid="{01EFEAB4-8699-4ED9-8445-3CB74819F17B}"/>
    <cellStyle name="20% - Accent6 2 18 2" xfId="4328" xr:uid="{1E45BE11-018B-4E41-BE23-5B0B50835CD3}"/>
    <cellStyle name="20% - Accent6 2 2" xfId="1000" xr:uid="{4B8946F0-10C1-4715-BC01-71667FBCDA44}"/>
    <cellStyle name="20% - Accent6 2 2 10" xfId="1972" xr:uid="{5D7D9A47-19E2-46C7-814D-9BA1EFC3F315}"/>
    <cellStyle name="20% - Accent6 2 2 10 2" xfId="3790" xr:uid="{E0A67E35-2C76-4A9C-BC53-6EFC1C0EE0D4}"/>
    <cellStyle name="20% - Accent6 2 2 11" xfId="2060" xr:uid="{530FDA66-3378-410D-B403-9AA7FD45D696}"/>
    <cellStyle name="20% - Accent6 2 2 11 2" xfId="3877" xr:uid="{2F6EF75A-CB4E-4ECE-9432-11EA241EE9B3}"/>
    <cellStyle name="20% - Accent6 2 2 12" xfId="2215" xr:uid="{2095A2C5-0DAB-4E92-A24B-16752F7CBD05}"/>
    <cellStyle name="20% - Accent6 2 2 12 2" xfId="3977" xr:uid="{8827E033-CF53-4827-AC97-7A0CE9F662FF}"/>
    <cellStyle name="20% - Accent6 2 2 13" xfId="2386" xr:uid="{1A2F200F-B88A-4444-9A89-10F50BA25974}"/>
    <cellStyle name="20% - Accent6 2 2 13 2" xfId="4114" xr:uid="{7AE36447-2BC0-4511-8BEB-7C8C68B57164}"/>
    <cellStyle name="20% - Accent6 2 2 14" xfId="2496" xr:uid="{B452B840-F175-4933-BC56-9AE8CA13889F}"/>
    <cellStyle name="20% - Accent6 2 2 14 2" xfId="4211" xr:uid="{29722553-652A-4510-BE12-BB67C04C0E50}"/>
    <cellStyle name="20% - Accent6 2 2 15" xfId="2632" xr:uid="{BC74AD89-5962-42CA-AD53-EFBE2F05C543}"/>
    <cellStyle name="20% - Accent6 2 2 15 2" xfId="4344" xr:uid="{8D140C5C-4BF6-47E1-B8DC-220556961024}"/>
    <cellStyle name="20% - Accent6 2 2 16" xfId="2873" xr:uid="{456A8DEC-8892-4D62-AFBF-04FA0953CA82}"/>
    <cellStyle name="20% - Accent6 2 2 2" xfId="1161" xr:uid="{07DE1F62-BA41-4F3F-B040-C1A94B162237}"/>
    <cellStyle name="20% - Accent6 2 2 2 2" xfId="3016" xr:uid="{C432988F-A43C-4D4C-A74D-D23F2559EF41}"/>
    <cellStyle name="20% - Accent6 2 2 3" xfId="1263" xr:uid="{95054A82-E9DF-4992-80A9-7FAAFC33E78C}"/>
    <cellStyle name="20% - Accent6 2 2 3 2" xfId="3110" xr:uid="{6916B0BF-1DA6-40E9-9C99-1F5AECF94BFD}"/>
    <cellStyle name="20% - Accent6 2 2 4" xfId="1355" xr:uid="{14522032-37FA-42B9-9947-E2F5143A48A9}"/>
    <cellStyle name="20% - Accent6 2 2 4 2" xfId="3198" xr:uid="{A03F4B67-706A-4C56-B134-9F8C2CB0702F}"/>
    <cellStyle name="20% - Accent6 2 2 5" xfId="1443" xr:uid="{61E3827A-98B2-40EA-8E26-A96A35BF3486}"/>
    <cellStyle name="20% - Accent6 2 2 5 2" xfId="3284" xr:uid="{5C278438-7B75-41E8-AE68-FF1D04E7509D}"/>
    <cellStyle name="20% - Accent6 2 2 6" xfId="1585" xr:uid="{A1843A5C-4001-4023-BFEF-15514CDD0DDC}"/>
    <cellStyle name="20% - Accent6 2 2 6 2" xfId="3422" xr:uid="{3A65DBDF-4810-47F0-B741-76ED8D94FE4F}"/>
    <cellStyle name="20% - Accent6 2 2 7" xfId="1676" xr:uid="{16E997CE-835F-4EB9-877F-0F2AB019E31C}"/>
    <cellStyle name="20% - Accent6 2 2 7 2" xfId="3509" xr:uid="{B12CA3DE-151A-4979-8356-AE417FEFC499}"/>
    <cellStyle name="20% - Accent6 2 2 8" xfId="1766" xr:uid="{C63C5606-F520-4949-950B-F4B3E9EB7C0F}"/>
    <cellStyle name="20% - Accent6 2 2 8 2" xfId="3597" xr:uid="{00CE22A0-2A53-47E5-80CD-324BBF27020D}"/>
    <cellStyle name="20% - Accent6 2 2 9" xfId="1841" xr:uid="{C7165BD7-1A49-4F40-8A6A-EB33664A1CDB}"/>
    <cellStyle name="20% - Accent6 2 2 9 2" xfId="3667" xr:uid="{B49637B4-F45A-405E-BB37-8E75C077A14B}"/>
    <cellStyle name="20% - Accent6 2 3" xfId="1053" xr:uid="{07EA7A52-9840-4D06-B189-CA7B05EACF41}"/>
    <cellStyle name="20% - Accent6 2 3 2" xfId="2920" xr:uid="{7D2EC0C1-89B7-4647-ACD0-AF33F8FE3773}"/>
    <cellStyle name="20% - Accent6 2 4" xfId="1160" xr:uid="{18219161-622A-481A-B7FE-CC34EF009C1A}"/>
    <cellStyle name="20% - Accent6 2 4 2" xfId="3015" xr:uid="{FCEA9699-37DE-42B8-9BFE-9AF3833D642E}"/>
    <cellStyle name="20% - Accent6 2 5" xfId="1262" xr:uid="{47C31889-45D1-4984-8C04-90725635EED0}"/>
    <cellStyle name="20% - Accent6 2 5 2" xfId="3109" xr:uid="{106A3674-4D64-479F-941C-20A2FDB2BE3C}"/>
    <cellStyle name="20% - Accent6 2 6" xfId="1354" xr:uid="{F3ED5A78-ED54-4C11-83C8-39AFEFEA5C7B}"/>
    <cellStyle name="20% - Accent6 2 6 2" xfId="3197" xr:uid="{DFB56218-6752-43B8-BE0A-D8AF5258EE29}"/>
    <cellStyle name="20% - Accent6 2 7" xfId="1442" xr:uid="{0275C8D0-D9D6-4468-A908-C872EA8C3480}"/>
    <cellStyle name="20% - Accent6 2 7 2" xfId="3283" xr:uid="{77E3FC2A-705C-4619-B39F-44FFACC56074}"/>
    <cellStyle name="20% - Accent6 2 8" xfId="1569" xr:uid="{2CE60CA1-72B6-434F-8758-1AD672FFB86D}"/>
    <cellStyle name="20% - Accent6 2 8 2" xfId="3406" xr:uid="{1037BF89-0723-4181-BE6B-FF8A108D161A}"/>
    <cellStyle name="20% - Accent6 2 9" xfId="1660" xr:uid="{BA0ED718-8A01-4949-A527-0B6BA3CFAEFD}"/>
    <cellStyle name="20% - Accent6 2 9 2" xfId="3493" xr:uid="{91393D39-C537-45C4-849E-EF155CE10CB8}"/>
    <cellStyle name="20% - Accent6 20" xfId="1728" xr:uid="{9CFA4E07-22BD-4802-9C9A-FBA6E45BCADF}"/>
    <cellStyle name="20% - Accent6 20 2" xfId="3559" xr:uid="{06E93C5A-4709-4596-9494-B0CEFBF90B4A}"/>
    <cellStyle name="20% - Accent6 21" xfId="1807" xr:uid="{DE87F8D7-4755-440B-B235-39A4EB64659F}"/>
    <cellStyle name="20% - Accent6 21 2" xfId="3635" xr:uid="{B2E23293-0BD5-4D26-A3F9-34234011AF20}"/>
    <cellStyle name="20% - Accent6 22" xfId="1839" xr:uid="{7F99BA0A-34C6-4092-9F44-EF41D5CA090A}"/>
    <cellStyle name="20% - Accent6 22 2" xfId="3665" xr:uid="{B42B2942-C6A1-471E-9DE0-F22C84DCD318}"/>
    <cellStyle name="20% - Accent6 23" xfId="1934" xr:uid="{07D741D5-729F-45C8-8EDE-1078F4B3CEB3}"/>
    <cellStyle name="20% - Accent6 23 2" xfId="3752" xr:uid="{465A1978-3BF9-4237-9899-5FB5D005239F}"/>
    <cellStyle name="20% - Accent6 24" xfId="2022" xr:uid="{8FEBD008-C24F-45B6-994B-28CAEE69E806}"/>
    <cellStyle name="20% - Accent6 24 2" xfId="3839" xr:uid="{327C0E7E-648B-4B3A-A0A5-FF6EF791C6B0}"/>
    <cellStyle name="20% - Accent6 25" xfId="2103" xr:uid="{004AFDBA-C832-4B91-9A9C-5536940D9123}"/>
    <cellStyle name="20% - Accent6 25 2" xfId="3915" xr:uid="{DF3D2ABC-992A-4B38-8EC7-AEF75960D7D8}"/>
    <cellStyle name="20% - Accent6 26" xfId="2155" xr:uid="{B5FF98C1-6BE9-4A09-BB68-F38424AE4A0C}"/>
    <cellStyle name="20% - Accent6 26 2" xfId="3930" xr:uid="{5115B445-2337-478E-927D-E8D48799B4E3}"/>
    <cellStyle name="20% - Accent6 27" xfId="2174" xr:uid="{8C937A5B-3579-4232-A538-83EFE1080374}"/>
    <cellStyle name="20% - Accent6 27 2" xfId="3947" xr:uid="{5E3B3797-E040-4C75-8620-2A012F789C23}"/>
    <cellStyle name="20% - Accent6 28" xfId="2202" xr:uid="{FE094ED8-6455-4A6B-ABD5-5A124C7D7E15}"/>
    <cellStyle name="20% - Accent6 28 2" xfId="3964" xr:uid="{567B95D6-8095-4E3E-A379-3373D6E7613F}"/>
    <cellStyle name="20% - Accent6 29" xfId="2348" xr:uid="{9248EA96-3EA2-4027-B9EC-1DF25001F8C2}"/>
    <cellStyle name="20% - Accent6 29 2" xfId="4076" xr:uid="{2C59C34F-4EA6-46F7-B8C7-DF9E4400DDE9}"/>
    <cellStyle name="20% - Accent6 3" xfId="722" xr:uid="{00000000-0005-0000-0000-000068000000}"/>
    <cellStyle name="20% - Accent6 3 10" xfId="1971" xr:uid="{B9453003-B9C1-488D-8611-5B355DF5D43C}"/>
    <cellStyle name="20% - Accent6 3 10 2" xfId="3789" xr:uid="{DA91FDAB-56B9-4AA6-8C88-D757577374C8}"/>
    <cellStyle name="20% - Accent6 3 11" xfId="2059" xr:uid="{1A50101E-F497-4557-9B77-B822AEB04120}"/>
    <cellStyle name="20% - Accent6 3 11 2" xfId="3876" xr:uid="{5F94133D-F3AC-4DC4-9BDA-986AD9BFC5FE}"/>
    <cellStyle name="20% - Accent6 3 12" xfId="2214" xr:uid="{EB81DAFC-696A-46E8-A2C3-5529F67F5289}"/>
    <cellStyle name="20% - Accent6 3 12 2" xfId="3976" xr:uid="{6AAC0AAB-A8E2-4A64-8DAF-79196DA4FE57}"/>
    <cellStyle name="20% - Accent6 3 13" xfId="2385" xr:uid="{76C3E088-48F8-40AD-831B-B7233A99DEC5}"/>
    <cellStyle name="20% - Accent6 3 13 2" xfId="4113" xr:uid="{DDA0E392-708C-466C-9121-1F9781FDE429}"/>
    <cellStyle name="20% - Accent6 3 14" xfId="2497" xr:uid="{799AFA45-D585-477D-B5E1-DCD18224BA26}"/>
    <cellStyle name="20% - Accent6 3 14 2" xfId="4212" xr:uid="{232F0718-5347-4B92-B94E-5AAD639277E4}"/>
    <cellStyle name="20% - Accent6 3 15" xfId="2631" xr:uid="{B90C870D-B20C-4FBA-8CAF-F0D4F982EF99}"/>
    <cellStyle name="20% - Accent6 3 15 2" xfId="4343" xr:uid="{67B5220F-EAA5-4D4C-8552-D2FB6D8E3B29}"/>
    <cellStyle name="20% - Accent6 3 16" xfId="2699" xr:uid="{977E9E79-D0F9-434C-ADCF-055CA3E3AD56}"/>
    <cellStyle name="20% - Accent6 3 2" xfId="1162" xr:uid="{2A2B700B-620C-4F5D-B698-96B94811BC74}"/>
    <cellStyle name="20% - Accent6 3 2 2" xfId="3017" xr:uid="{EE040F73-08E2-4808-96F2-80AC70245F93}"/>
    <cellStyle name="20% - Accent6 3 3" xfId="1264" xr:uid="{A55CC633-C00A-4947-92BC-9D3A470E2179}"/>
    <cellStyle name="20% - Accent6 3 3 2" xfId="3111" xr:uid="{890FED63-2C66-41AC-93C3-83BB9E83F016}"/>
    <cellStyle name="20% - Accent6 3 4" xfId="1356" xr:uid="{9F7ED029-29FA-4FD5-BD12-4D48C8F079D9}"/>
    <cellStyle name="20% - Accent6 3 4 2" xfId="3199" xr:uid="{98CEBD9C-65C0-4936-B09B-0F7F9DDCC4A9}"/>
    <cellStyle name="20% - Accent6 3 5" xfId="1444" xr:uid="{9F7C6FEE-A6E8-4DB4-8C91-870CA7021E6A}"/>
    <cellStyle name="20% - Accent6 3 5 2" xfId="3285" xr:uid="{72F8F4A5-F109-4EA1-9464-C8DCBDD00376}"/>
    <cellStyle name="20% - Accent6 3 6" xfId="1584" xr:uid="{3C99AD0D-7579-4E66-AFA4-96E5955E3393}"/>
    <cellStyle name="20% - Accent6 3 6 2" xfId="3421" xr:uid="{70963652-9EDD-4646-B35B-1ABF8F892653}"/>
    <cellStyle name="20% - Accent6 3 7" xfId="1675" xr:uid="{05AABB20-1533-4337-BE3B-600F998414C0}"/>
    <cellStyle name="20% - Accent6 3 7 2" xfId="3508" xr:uid="{17785343-2FAC-44C1-863A-C46B6413B961}"/>
    <cellStyle name="20% - Accent6 3 8" xfId="1765" xr:uid="{77FEEADD-7282-45DD-904C-9742B7FA0E42}"/>
    <cellStyle name="20% - Accent6 3 8 2" xfId="3596" xr:uid="{B28A47C1-2E1B-4EF5-8499-FEA2767704C6}"/>
    <cellStyle name="20% - Accent6 3 9" xfId="1842" xr:uid="{C0FBD31B-237F-4A71-ACCD-FA666C9D5E27}"/>
    <cellStyle name="20% - Accent6 3 9 2" xfId="3668" xr:uid="{F8E7EB83-B9CD-48B4-A425-DAD1871182FB}"/>
    <cellStyle name="20% - Accent6 30" xfId="2458" xr:uid="{B544CC0B-2CEB-426B-88C2-641B312445C4}"/>
    <cellStyle name="20% - Accent6 30 2" xfId="4178" xr:uid="{A4ECA49E-5367-49C8-9D77-D3DBEDCAAA5A}"/>
    <cellStyle name="20% - Accent6 31" xfId="2494" xr:uid="{7F691D42-5486-46D4-B6DF-B340867A5361}"/>
    <cellStyle name="20% - Accent6 31 2" xfId="4209" xr:uid="{EEB6A505-D1AD-49FD-82AB-FAFFE469A165}"/>
    <cellStyle name="20% - Accent6 32" xfId="2594" xr:uid="{59EDFFF0-01FD-4488-BC25-BA69B762F4FB}"/>
    <cellStyle name="20% - Accent6 32 2" xfId="4306" xr:uid="{26FC35A2-A3F6-4905-81BF-C3AF973863CE}"/>
    <cellStyle name="20% - Accent6 4" xfId="770" xr:uid="{00000000-0005-0000-0000-000069000000}"/>
    <cellStyle name="20% - Accent6 4 2" xfId="2296" xr:uid="{0CB81883-7356-415E-815F-97B1E9949CDD}"/>
    <cellStyle name="20% - Accent6 4 2 2" xfId="4052" xr:uid="{2D1646ED-9222-42BA-97F5-150205AC8558}"/>
    <cellStyle name="20% - Accent6 4 3" xfId="2443" xr:uid="{1391C215-5361-4964-8818-93DB7278E754}"/>
    <cellStyle name="20% - Accent6 4 3 2" xfId="4164" xr:uid="{465C4FD5-F939-4E18-9E29-530963EDC599}"/>
    <cellStyle name="20% - Accent6 4 4" xfId="2567" xr:uid="{91D0D81D-6BC7-4AD6-A905-8535856B166B}"/>
    <cellStyle name="20% - Accent6 4 4 2" xfId="4281" xr:uid="{9A190AE0-AF99-405B-8B3B-2AF6407A2FF1}"/>
    <cellStyle name="20% - Accent6 4 5" xfId="2715" xr:uid="{ADBA1BCC-81D0-4171-B2A5-A00F06D436A3}"/>
    <cellStyle name="20% - Accent6 5" xfId="826" xr:uid="{00000000-0005-0000-0000-00006A000000}"/>
    <cellStyle name="20% - Accent6 5 2" xfId="2754" xr:uid="{D55AD510-6B70-41C0-8512-E9C1D6E2790A}"/>
    <cellStyle name="20% - Accent6 6" xfId="875" xr:uid="{00000000-0005-0000-0000-00006B000000}"/>
    <cellStyle name="20% - Accent6 6 2" xfId="2786" xr:uid="{60F99C01-3ADF-4AA3-AE8E-45C5FE88FD35}"/>
    <cellStyle name="20% - Accent6 7" xfId="904" xr:uid="{00000000-0005-0000-0000-00006C000000}"/>
    <cellStyle name="20% - Accent6 7 2" xfId="2811" xr:uid="{11C09FE2-3415-4BF1-9427-57E72768A95C}"/>
    <cellStyle name="20% - Accent6 8" xfId="945" xr:uid="{00000000-0005-0000-0000-00006D000000}"/>
    <cellStyle name="20% - Accent6 8 2" xfId="2837" xr:uid="{B9552DA8-0AD6-4C80-8E17-0F2CFFC369FF}"/>
    <cellStyle name="20% - Accent6 9" xfId="999" xr:uid="{2DCAAAEA-8CAD-497C-8A33-764299D856A9}"/>
    <cellStyle name="20% - Accent6 9 2" xfId="2872" xr:uid="{C33F94F7-430A-4ECA-ADE6-CA1B649504B5}"/>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0 2" xfId="2921" xr:uid="{F9A29676-EDDF-4E29-8A41-B8135EB11F7E}"/>
    <cellStyle name="40% - Accent1 11" xfId="1096" xr:uid="{C488839C-64F0-4433-9ED2-2C33DCDB6E4A}"/>
    <cellStyle name="40% - Accent1 11 2" xfId="2960" xr:uid="{9D568472-0B56-4C60-B7C2-A151AF00E483}"/>
    <cellStyle name="40% - Accent1 12" xfId="1116" xr:uid="{CF353ADE-5CB1-460A-BF6C-CACEAE15ECE3}"/>
    <cellStyle name="40% - Accent1 12 2" xfId="2977" xr:uid="{FEE363FE-B2F4-467E-ADD2-24C467C55804}"/>
    <cellStyle name="40% - Accent1 13" xfId="1163" xr:uid="{A2C73C58-9961-44BB-A2CD-15D3D199D6AF}"/>
    <cellStyle name="40% - Accent1 13 2" xfId="3018" xr:uid="{4AE027CF-53FF-4FD2-A8EA-96883E4241BE}"/>
    <cellStyle name="40% - Accent1 14" xfId="1265" xr:uid="{A12DF823-6592-473E-BB13-8D74927C89B5}"/>
    <cellStyle name="40% - Accent1 14 2" xfId="3112" xr:uid="{D595090A-B6EF-4CC1-B174-4B0AB2B67161}"/>
    <cellStyle name="40% - Accent1 15" xfId="1357" xr:uid="{1B183209-8BFF-4532-8B0D-CF03795FD4D4}"/>
    <cellStyle name="40% - Accent1 15 2" xfId="3200" xr:uid="{BF9058AB-DB96-49E6-B605-4C6F3C179938}"/>
    <cellStyle name="40% - Accent1 16" xfId="1445" xr:uid="{3D3D98AE-7BCA-4243-A920-14DC0622E6B3}"/>
    <cellStyle name="40% - Accent1 16 2" xfId="3286" xr:uid="{D174596A-AC86-47A5-8372-345FF80243EA}"/>
    <cellStyle name="40% - Accent1 17" xfId="1515" xr:uid="{75234FB1-9246-4813-B3DA-232F514BEA56}"/>
    <cellStyle name="40% - Accent1 17 2" xfId="3355" xr:uid="{6414EF59-2B0F-4EEA-9AA4-DCEBAF32D2CF}"/>
    <cellStyle name="40% - Accent1 18" xfId="1532" xr:uid="{46489264-BC51-487B-A73F-AA96989F82E3}"/>
    <cellStyle name="40% - Accent1 18 2" xfId="3369" xr:uid="{8B089BBC-C362-4F40-8BB8-6B5F6D2B5149}"/>
    <cellStyle name="40% - Accent1 19" xfId="1624" xr:uid="{AAF43689-61B8-4615-A098-CB4A815D38BC}"/>
    <cellStyle name="40% - Accent1 19 2" xfId="3457" xr:uid="{47589F5C-EE56-496D-B7F4-8F25A0911BD0}"/>
    <cellStyle name="40% - Accent1 2" xfId="57" xr:uid="{00000000-0005-0000-0000-000073000000}"/>
    <cellStyle name="40% - Accent1 2 10" xfId="1736" xr:uid="{40135A45-A2BE-494A-9C2A-DE969377D5D2}"/>
    <cellStyle name="40% - Accent1 2 10 2" xfId="3567" xr:uid="{0CF9635F-90A7-40C1-A4BE-6FE813486399}"/>
    <cellStyle name="40% - Accent1 2 11" xfId="1844" xr:uid="{7525F16D-86CA-4794-9E69-A2ED4BAD4148}"/>
    <cellStyle name="40% - Accent1 2 11 2" xfId="3670" xr:uid="{F068C9BE-87E8-4F0C-A0A3-4EA739E5D0EB}"/>
    <cellStyle name="40% - Accent1 2 12" xfId="1942" xr:uid="{CF0697FC-9F38-4345-8A3F-70A34564101D}"/>
    <cellStyle name="40% - Accent1 2 12 2" xfId="3760" xr:uid="{96C3AD57-E6F9-4140-A37C-88D9114978C3}"/>
    <cellStyle name="40% - Accent1 2 13" xfId="2030" xr:uid="{EAFD6C81-BE7F-4EC3-B3D4-1BC074ACF7C2}"/>
    <cellStyle name="40% - Accent1 2 13 2" xfId="3847" xr:uid="{06E7C1D4-E420-4B37-9D0B-60CB73BCD568}"/>
    <cellStyle name="40% - Accent1 2 14" xfId="2106" xr:uid="{7521FE63-612E-4DCD-BF52-552A7EA72DEC}"/>
    <cellStyle name="40% - Accent1 2 15" xfId="2213" xr:uid="{E05F303A-D2DF-4C57-8D5A-069B1F054460}"/>
    <cellStyle name="40% - Accent1 2 15 2" xfId="3975" xr:uid="{F4D70F5B-172B-41B9-ABDA-29594E3CA5F8}"/>
    <cellStyle name="40% - Accent1 2 16" xfId="2356" xr:uid="{80D4EC17-9713-4962-80D0-FDCFD7606928}"/>
    <cellStyle name="40% - Accent1 2 16 2" xfId="4084" xr:uid="{F542B4A0-BE8C-4E76-A47D-1BBD84B3EF70}"/>
    <cellStyle name="40% - Accent1 2 17" xfId="2499" xr:uid="{4265F6CB-85A0-47E3-82EE-B748FB349062}"/>
    <cellStyle name="40% - Accent1 2 17 2" xfId="4214" xr:uid="{B44DD092-C565-47CF-8121-88A6B134D366}"/>
    <cellStyle name="40% - Accent1 2 18" xfId="2602" xr:uid="{ED769168-BD6C-420A-A9EC-CC4AF67FFEEA}"/>
    <cellStyle name="40% - Accent1 2 18 2" xfId="4314" xr:uid="{200DE906-DE1C-41B5-9590-A75DBC0B8AFC}"/>
    <cellStyle name="40% - Accent1 2 2" xfId="1002" xr:uid="{DEF2CA37-DE95-4685-B6C8-AF1AE346D48A}"/>
    <cellStyle name="40% - Accent1 2 2 10" xfId="1974" xr:uid="{FFEA8B54-65B5-43BB-8292-73CE441580D0}"/>
    <cellStyle name="40% - Accent1 2 2 10 2" xfId="3792" xr:uid="{E78D8A71-22E4-46B2-9C5D-91E8E0E15C4F}"/>
    <cellStyle name="40% - Accent1 2 2 11" xfId="2062" xr:uid="{C173D924-EEBD-4197-AF15-549E1E2C40CB}"/>
    <cellStyle name="40% - Accent1 2 2 11 2" xfId="3879" xr:uid="{B1A724BC-87BF-4BB2-A29B-30362D48B903}"/>
    <cellStyle name="40% - Accent1 2 2 12" xfId="2212" xr:uid="{F1D38857-0E0B-48B5-A0F4-FA441EF398B7}"/>
    <cellStyle name="40% - Accent1 2 2 12 2" xfId="3974" xr:uid="{28EF4CB8-DC19-43AB-8986-6F5D34263071}"/>
    <cellStyle name="40% - Accent1 2 2 13" xfId="2388" xr:uid="{581B7454-5C22-457B-9093-29230F20D94B}"/>
    <cellStyle name="40% - Accent1 2 2 13 2" xfId="4116" xr:uid="{C8C1CF57-8DE4-47BC-B03B-C7F17EFFF7B8}"/>
    <cellStyle name="40% - Accent1 2 2 14" xfId="2500" xr:uid="{4417EC1E-E595-442B-A5E1-5D848DAD6FBA}"/>
    <cellStyle name="40% - Accent1 2 2 14 2" xfId="4215" xr:uid="{5D34A879-F012-46F7-B06C-F5D1050D4C71}"/>
    <cellStyle name="40% - Accent1 2 2 15" xfId="2634" xr:uid="{2B2D3615-308B-479D-B6C5-F8BA238181CB}"/>
    <cellStyle name="40% - Accent1 2 2 15 2" xfId="4346" xr:uid="{BBF69D05-1896-4A53-B21B-DE0246AC9CD9}"/>
    <cellStyle name="40% - Accent1 2 2 16" xfId="2875" xr:uid="{35CCC4C0-9258-470C-9581-B94174B9CA69}"/>
    <cellStyle name="40% - Accent1 2 2 2" xfId="1165" xr:uid="{0CC2F351-DDCA-41CC-A313-7D2C665AE5E5}"/>
    <cellStyle name="40% - Accent1 2 2 2 2" xfId="3020" xr:uid="{10A1B2C1-2184-40DA-9AE0-CDAEAF87818C}"/>
    <cellStyle name="40% - Accent1 2 2 3" xfId="1267" xr:uid="{9F8FF1C7-6245-4F6F-82B2-F04AF4B0B42F}"/>
    <cellStyle name="40% - Accent1 2 2 3 2" xfId="3114" xr:uid="{4834EFC4-D48C-47E6-A149-9DCF60883C90}"/>
    <cellStyle name="40% - Accent1 2 2 4" xfId="1359" xr:uid="{67E6A0EE-310D-4B48-89CA-3C7F5D0E6E76}"/>
    <cellStyle name="40% - Accent1 2 2 4 2" xfId="3202" xr:uid="{10198BAC-6E88-4A0C-9F0E-9AA0A29CA48E}"/>
    <cellStyle name="40% - Accent1 2 2 5" xfId="1447" xr:uid="{6D0998B2-0F3A-41F6-B5BF-9D47082BCF45}"/>
    <cellStyle name="40% - Accent1 2 2 5 2" xfId="3288" xr:uid="{9D2BBF26-BB67-4F08-B8F5-75343652A028}"/>
    <cellStyle name="40% - Accent1 2 2 6" xfId="1587" xr:uid="{C6BEC1CF-CFCA-4BFC-B6FF-E1DEDBC4D934}"/>
    <cellStyle name="40% - Accent1 2 2 6 2" xfId="3424" xr:uid="{9FD4291A-AD41-4359-B6D1-B9C23812EFC3}"/>
    <cellStyle name="40% - Accent1 2 2 7" xfId="1678" xr:uid="{9BDE7AC6-FC5D-44A2-A148-1C9DDCADEFD5}"/>
    <cellStyle name="40% - Accent1 2 2 7 2" xfId="3511" xr:uid="{3FE4D886-6F53-4D05-9F0E-CF828C45028C}"/>
    <cellStyle name="40% - Accent1 2 2 8" xfId="1768" xr:uid="{E48AE593-E0C6-4DF5-9524-97FF24128048}"/>
    <cellStyle name="40% - Accent1 2 2 8 2" xfId="3599" xr:uid="{8182AD74-6EC5-43DB-9FBC-B366B4C1990B}"/>
    <cellStyle name="40% - Accent1 2 2 9" xfId="1845" xr:uid="{7168A691-C114-4036-B567-CA12E5644CBB}"/>
    <cellStyle name="40% - Accent1 2 2 9 2" xfId="3671" xr:uid="{26F179DB-0036-4F0C-8E21-5B80EE9AC805}"/>
    <cellStyle name="40% - Accent1 2 3" xfId="1055" xr:uid="{189FA4C4-11F2-4301-B705-A0779A5FBA13}"/>
    <cellStyle name="40% - Accent1 2 3 2" xfId="2922" xr:uid="{3777B1E4-BF6A-408D-B3B8-7A2FCD22F1CC}"/>
    <cellStyle name="40% - Accent1 2 4" xfId="1164" xr:uid="{41017EF1-6194-4089-A4A6-324F5724AED3}"/>
    <cellStyle name="40% - Accent1 2 4 2" xfId="3019" xr:uid="{E373D70F-8670-476A-BC8D-52C043B19C71}"/>
    <cellStyle name="40% - Accent1 2 5" xfId="1266" xr:uid="{6BAF5662-3DDC-4B0A-846D-5F6A687A1DE7}"/>
    <cellStyle name="40% - Accent1 2 5 2" xfId="3113" xr:uid="{78225269-079D-4167-96B6-4B1B5982D816}"/>
    <cellStyle name="40% - Accent1 2 6" xfId="1358" xr:uid="{A06558DB-544A-4E75-BB8C-347494799A0A}"/>
    <cellStyle name="40% - Accent1 2 6 2" xfId="3201" xr:uid="{37FE16F1-6646-49BE-B97A-BA4AB79D3B81}"/>
    <cellStyle name="40% - Accent1 2 7" xfId="1446" xr:uid="{AA51D4A0-717C-49B1-B7E7-CEF964F6B7DC}"/>
    <cellStyle name="40% - Accent1 2 7 2" xfId="3287" xr:uid="{89A6E1DD-F0C4-403C-8255-5DF4CEC6A26A}"/>
    <cellStyle name="40% - Accent1 2 8" xfId="1555" xr:uid="{068265EA-F631-4956-AE80-56213C49BC19}"/>
    <cellStyle name="40% - Accent1 2 8 2" xfId="3392" xr:uid="{3F4C65D1-E71E-49E1-9E95-1392EAA132E3}"/>
    <cellStyle name="40% - Accent1 2 9" xfId="1646" xr:uid="{F2867EAA-F2B5-4B49-9358-C0934BE3FBAF}"/>
    <cellStyle name="40% - Accent1 2 9 2" xfId="3479" xr:uid="{F5E63810-21C9-4CB7-8DD6-C145275F941E}"/>
    <cellStyle name="40% - Accent1 20" xfId="1714" xr:uid="{9878FFF4-E387-41AB-AC49-5E25BFF71296}"/>
    <cellStyle name="40% - Accent1 20 2" xfId="3545" xr:uid="{DF362376-7116-4082-90ED-E28A25AF8C7A}"/>
    <cellStyle name="40% - Accent1 21" xfId="1808" xr:uid="{A54A22F4-3BAD-4A6A-9BE4-59C6BB0519B8}"/>
    <cellStyle name="40% - Accent1 21 2" xfId="3636" xr:uid="{BA879EFE-9CBB-47BF-B907-EBC5E202AF38}"/>
    <cellStyle name="40% - Accent1 22" xfId="1843" xr:uid="{0B6DBA9E-F4E4-4883-B867-42DE8A3DB492}"/>
    <cellStyle name="40% - Accent1 22 2" xfId="3669" xr:uid="{6512616E-1A13-4EF7-80AB-0DABD615A173}"/>
    <cellStyle name="40% - Accent1 23" xfId="1920" xr:uid="{9A30AF54-FA73-450E-B79B-32E955C9306D}"/>
    <cellStyle name="40% - Accent1 23 2" xfId="3738" xr:uid="{6CC056FE-0C44-4E36-8B59-860C996D4925}"/>
    <cellStyle name="40% - Accent1 24" xfId="2008" xr:uid="{CD27EC0E-8E42-4B1E-9231-77857355FB41}"/>
    <cellStyle name="40% - Accent1 24 2" xfId="3825" xr:uid="{FD16173C-1620-4F6D-BF5C-56F6D25DC096}"/>
    <cellStyle name="40% - Accent1 25" xfId="2105" xr:uid="{43922847-C82F-40B9-80EF-357E0A626663}"/>
    <cellStyle name="40% - Accent1 25 2" xfId="3916" xr:uid="{7C8363CD-E63D-4D8B-92C0-CA50919FB6D1}"/>
    <cellStyle name="40% - Accent1 26" xfId="2156" xr:uid="{6EB0519E-E98C-4E4B-BF91-5B17E785ED40}"/>
    <cellStyle name="40% - Accent1 26 2" xfId="3931" xr:uid="{DC7ED767-16F8-4F09-8DFF-8D334C3FC428}"/>
    <cellStyle name="40% - Accent1 27" xfId="2175" xr:uid="{E7D64973-61BA-4F01-A8B9-3D83FC1070F2}"/>
    <cellStyle name="40% - Accent1 27 2" xfId="3948" xr:uid="{A1145CF9-A00A-444D-AC05-601FE5F83679}"/>
    <cellStyle name="40% - Accent1 28" xfId="2203" xr:uid="{A51B849E-031A-4ACD-A980-25B285818E3B}"/>
    <cellStyle name="40% - Accent1 28 2" xfId="3965" xr:uid="{CB72F57A-4A7B-4FDF-80B4-C903115FC91A}"/>
    <cellStyle name="40% - Accent1 29" xfId="2333" xr:uid="{384958FE-CE43-41AD-A191-63DE6EAC91F6}"/>
    <cellStyle name="40% - Accent1 29 2" xfId="4062" xr:uid="{337D4FDE-9E6B-406E-8B65-4E4E5F23A846}"/>
    <cellStyle name="40% - Accent1 3" xfId="723" xr:uid="{00000000-0005-0000-0000-000074000000}"/>
    <cellStyle name="40% - Accent1 3 10" xfId="1973" xr:uid="{0ECB086A-912F-4214-9434-DE2901FCDD4A}"/>
    <cellStyle name="40% - Accent1 3 10 2" xfId="3791" xr:uid="{AD37364B-88B9-47E8-B42B-684CB2ED1EE7}"/>
    <cellStyle name="40% - Accent1 3 11" xfId="2061" xr:uid="{50046162-6703-4417-BC0B-1C6B2D0A9F15}"/>
    <cellStyle name="40% - Accent1 3 11 2" xfId="3878" xr:uid="{7F1E92B2-133B-4C42-A00B-1C798AEF5D09}"/>
    <cellStyle name="40% - Accent1 3 12" xfId="2211" xr:uid="{CB0B9BE9-0FA1-4B18-A523-3D2ED86B495A}"/>
    <cellStyle name="40% - Accent1 3 12 2" xfId="3973" xr:uid="{A5D08006-D36D-4C98-8117-6FCC7437F1E8}"/>
    <cellStyle name="40% - Accent1 3 13" xfId="2387" xr:uid="{27C6DD1E-F846-4309-AE80-4EC8AB8636A1}"/>
    <cellStyle name="40% - Accent1 3 13 2" xfId="4115" xr:uid="{148EF6DF-7A63-4CA6-A6E6-EC5AE2E38891}"/>
    <cellStyle name="40% - Accent1 3 14" xfId="2501" xr:uid="{7BB19B47-2958-47D1-A3B2-1DDA8B790A95}"/>
    <cellStyle name="40% - Accent1 3 14 2" xfId="4216" xr:uid="{60A24DF2-29DD-4DE6-A064-959E9370021F}"/>
    <cellStyle name="40% - Accent1 3 15" xfId="2633" xr:uid="{14C873A4-6B63-4FC6-98E7-7CED13539AF8}"/>
    <cellStyle name="40% - Accent1 3 15 2" xfId="4345" xr:uid="{2DA337F5-769A-433F-A1A5-061EE8BD26F4}"/>
    <cellStyle name="40% - Accent1 3 16" xfId="2700" xr:uid="{D47BE824-9D74-4B81-958F-ED2B865901B7}"/>
    <cellStyle name="40% - Accent1 3 2" xfId="1166" xr:uid="{D2FCABCD-D949-4D7F-841E-5CB28B5047C5}"/>
    <cellStyle name="40% - Accent1 3 2 2" xfId="3021" xr:uid="{ADABE01A-72D6-4777-9667-572864DBA64E}"/>
    <cellStyle name="40% - Accent1 3 3" xfId="1268" xr:uid="{C0E7AE4B-42F6-4EB2-A2F3-CD3F5D468E0E}"/>
    <cellStyle name="40% - Accent1 3 3 2" xfId="3115" xr:uid="{7F885FF0-70AC-4DBE-A737-50734EE9A053}"/>
    <cellStyle name="40% - Accent1 3 4" xfId="1360" xr:uid="{97B3ADF3-926F-4C81-A2DA-81B7B6535581}"/>
    <cellStyle name="40% - Accent1 3 4 2" xfId="3203" xr:uid="{1A922490-F704-4D6C-BE20-FBC360EEBFE9}"/>
    <cellStyle name="40% - Accent1 3 5" xfId="1448" xr:uid="{74E6FF49-388D-4D58-95F0-DA256DC317E5}"/>
    <cellStyle name="40% - Accent1 3 5 2" xfId="3289" xr:uid="{8F626C34-C7BC-4F4B-B65E-9E77DACFE9E1}"/>
    <cellStyle name="40% - Accent1 3 6" xfId="1586" xr:uid="{80843F70-FC24-4765-842B-9EB62B175C12}"/>
    <cellStyle name="40% - Accent1 3 6 2" xfId="3423" xr:uid="{485F013B-3C41-4E0E-B5C8-0FE757623B84}"/>
    <cellStyle name="40% - Accent1 3 7" xfId="1677" xr:uid="{E43EAA72-F2CE-4BE7-A4C6-59C1F6F6A2CD}"/>
    <cellStyle name="40% - Accent1 3 7 2" xfId="3510" xr:uid="{B15A9130-1CBC-4D41-ACB0-E00DC683EF44}"/>
    <cellStyle name="40% - Accent1 3 8" xfId="1767" xr:uid="{8398A42C-46E5-46D9-ACE4-4CBA03F8142C}"/>
    <cellStyle name="40% - Accent1 3 8 2" xfId="3598" xr:uid="{BD987CD1-5948-4CDB-B5E7-B096EF69D461}"/>
    <cellStyle name="40% - Accent1 3 9" xfId="1846" xr:uid="{A5CDB945-519F-4DA0-A9AE-07F634FCEFDC}"/>
    <cellStyle name="40% - Accent1 3 9 2" xfId="3672" xr:uid="{FA49F7A8-1D44-4541-A4F5-EA5C5C405A44}"/>
    <cellStyle name="40% - Accent1 30" xfId="2459" xr:uid="{68A11D49-B9A0-4455-8979-771058858F3C}"/>
    <cellStyle name="40% - Accent1 30 2" xfId="4179" xr:uid="{1B9A6D5F-F2A6-4BC7-90D0-2BA72F2BAAAD}"/>
    <cellStyle name="40% - Accent1 31" xfId="2498" xr:uid="{3E32B935-0386-4665-9ADD-2165B1A6543A}"/>
    <cellStyle name="40% - Accent1 31 2" xfId="4213" xr:uid="{E6955170-5239-48CB-9294-D9E0E9B26D17}"/>
    <cellStyle name="40% - Accent1 32" xfId="2580" xr:uid="{F9357E0B-BA92-4F75-8A97-304AEC42971F}"/>
    <cellStyle name="40% - Accent1 32 2" xfId="4292" xr:uid="{80589CC6-1560-4EDD-B419-A62E3FD75184}"/>
    <cellStyle name="40% - Accent1 4" xfId="771" xr:uid="{00000000-0005-0000-0000-000075000000}"/>
    <cellStyle name="40% - Accent1 4 2" xfId="2297" xr:uid="{9D555F9D-B8C9-4EA0-96C3-7F907D81990D}"/>
    <cellStyle name="40% - Accent1 4 2 2" xfId="4053" xr:uid="{1FD53D5B-9616-4F7B-9B50-DCEDC782F652}"/>
    <cellStyle name="40% - Accent1 4 3" xfId="2444" xr:uid="{F4988B52-A4B8-416C-B0B5-9420C924C97F}"/>
    <cellStyle name="40% - Accent1 4 3 2" xfId="4165" xr:uid="{CAAF65D8-0924-42ED-A85A-6F6F88AF00D8}"/>
    <cellStyle name="40% - Accent1 4 4" xfId="2568" xr:uid="{1AD65FC6-1C59-4C25-B1E1-0CB19993AC5B}"/>
    <cellStyle name="40% - Accent1 4 4 2" xfId="4282" xr:uid="{486D3562-F6EB-40C7-9D53-D48AD841FB56}"/>
    <cellStyle name="40% - Accent1 4 5" xfId="2716" xr:uid="{FAA5108C-D38B-4A3A-AFB1-3E9AEF1840BD}"/>
    <cellStyle name="40% - Accent1 5" xfId="827" xr:uid="{00000000-0005-0000-0000-000076000000}"/>
    <cellStyle name="40% - Accent1 5 2" xfId="2755" xr:uid="{B344C515-60EE-49C7-AAEB-27E17DA79216}"/>
    <cellStyle name="40% - Accent1 6" xfId="876" xr:uid="{00000000-0005-0000-0000-000077000000}"/>
    <cellStyle name="40% - Accent1 6 2" xfId="2787" xr:uid="{86148A7F-8979-4C9A-97BB-8B17E03C31C9}"/>
    <cellStyle name="40% - Accent1 7" xfId="905" xr:uid="{00000000-0005-0000-0000-000078000000}"/>
    <cellStyle name="40% - Accent1 7 2" xfId="2812" xr:uid="{3917C15E-C1C9-46ED-B2AD-68E02605E2F0}"/>
    <cellStyle name="40% - Accent1 8" xfId="946" xr:uid="{00000000-0005-0000-0000-000079000000}"/>
    <cellStyle name="40% - Accent1 8 2" xfId="2838" xr:uid="{AAC3C900-2D7A-47CC-8A95-AF64789BCC5F}"/>
    <cellStyle name="40% - Accent1 9" xfId="1001" xr:uid="{DFCCA680-2B57-4186-A35B-2C68311FCCA0}"/>
    <cellStyle name="40% - Accent1 9 2" xfId="2874" xr:uid="{43B3026D-ACBE-4071-BB6A-8A62D4D2AE58}"/>
    <cellStyle name="40% - Accent2" xfId="58" builtinId="35" customBuiltin="1"/>
    <cellStyle name="40% - Accent2 10" xfId="1056" xr:uid="{3C536391-4587-4311-A6A9-E25E4C051FD1}"/>
    <cellStyle name="40% - Accent2 10 2" xfId="2923" xr:uid="{00EE8495-EA31-4C1B-BEB5-44EDC5124275}"/>
    <cellStyle name="40% - Accent2 11" xfId="1097" xr:uid="{7638B19B-AD31-454F-A55B-A80E228E4697}"/>
    <cellStyle name="40% - Accent2 11 2" xfId="2961" xr:uid="{39EFB4F3-CA67-49C8-B965-3B91D8586619}"/>
    <cellStyle name="40% - Accent2 12" xfId="1117" xr:uid="{2E1440ED-1502-4DCE-A24D-DC79ACE1F8B7}"/>
    <cellStyle name="40% - Accent2 12 2" xfId="2978" xr:uid="{51585D2C-79AA-4343-95BE-81E7FEC24F96}"/>
    <cellStyle name="40% - Accent2 13" xfId="1167" xr:uid="{542A4741-526B-4240-AF8A-BA7A2826684A}"/>
    <cellStyle name="40% - Accent2 13 2" xfId="3022" xr:uid="{717824B2-48DC-4FA8-8844-04F3D96B0A46}"/>
    <cellStyle name="40% - Accent2 14" xfId="1269" xr:uid="{1F33606D-775A-453B-95D7-1A83F76E4278}"/>
    <cellStyle name="40% - Accent2 14 2" xfId="3116" xr:uid="{E3CDAC2C-73FA-48E8-BFAA-DA2E9282E272}"/>
    <cellStyle name="40% - Accent2 15" xfId="1361" xr:uid="{508A73C5-18D2-495C-9B08-2D80BF93846D}"/>
    <cellStyle name="40% - Accent2 15 2" xfId="3204" xr:uid="{224A0DD4-CFC0-44B1-AB59-B9A2B476F4F5}"/>
    <cellStyle name="40% - Accent2 16" xfId="1449" xr:uid="{4601966C-53EC-4ECE-A484-2654C5CE3E00}"/>
    <cellStyle name="40% - Accent2 16 2" xfId="3290" xr:uid="{F46E2AD0-2FCD-42A5-9BFB-BB62C127428E}"/>
    <cellStyle name="40% - Accent2 17" xfId="1516" xr:uid="{62677026-BDE2-4302-BD8C-0A803AF474B0}"/>
    <cellStyle name="40% - Accent2 17 2" xfId="3356" xr:uid="{39B7FC88-B36C-424D-A751-76E3C816236D}"/>
    <cellStyle name="40% - Accent2 18" xfId="1535" xr:uid="{D62D668E-98D4-4916-8D54-6A77BF4B5B0C}"/>
    <cellStyle name="40% - Accent2 18 2" xfId="3372" xr:uid="{0E26292B-5249-4E93-ADE4-144D5CDF3720}"/>
    <cellStyle name="40% - Accent2 19" xfId="1627" xr:uid="{91C41984-1662-4D10-A939-596F91656FB7}"/>
    <cellStyle name="40% - Accent2 19 2" xfId="3460" xr:uid="{E14681EB-EDB4-4431-A807-6DDAA50206C2}"/>
    <cellStyle name="40% - Accent2 2" xfId="59" xr:uid="{00000000-0005-0000-0000-00007B000000}"/>
    <cellStyle name="40% - Accent2 2 10" xfId="1739" xr:uid="{CEA63B48-F3CC-4B20-9755-4DB9448B8934}"/>
    <cellStyle name="40% - Accent2 2 10 2" xfId="3570" xr:uid="{1E5A6238-FA9D-4203-B172-DDA84589E29B}"/>
    <cellStyle name="40% - Accent2 2 11" xfId="1848" xr:uid="{E785A440-6EE4-4FB6-9C4C-14B5AEDB5888}"/>
    <cellStyle name="40% - Accent2 2 11 2" xfId="3674" xr:uid="{536319AE-E5A6-41A6-B0F7-C0801F8CA5A3}"/>
    <cellStyle name="40% - Accent2 2 12" xfId="1945" xr:uid="{71DCCD6C-7852-4030-821A-63725E1F4732}"/>
    <cellStyle name="40% - Accent2 2 12 2" xfId="3763" xr:uid="{5519793F-94A4-490A-BD11-37E9E8E0DDC3}"/>
    <cellStyle name="40% - Accent2 2 13" xfId="2033" xr:uid="{505C8785-EB43-42E8-AB05-339875EC4A53}"/>
    <cellStyle name="40% - Accent2 2 13 2" xfId="3850" xr:uid="{07DEE76F-7A83-44E6-937F-3105FCE5E351}"/>
    <cellStyle name="40% - Accent2 2 14" xfId="2108" xr:uid="{4602645B-7AC9-4BB1-A9E8-4703B3AA3507}"/>
    <cellStyle name="40% - Accent2 2 15" xfId="2210" xr:uid="{AC403A02-AB08-42F8-AFEA-B720F4F3724A}"/>
    <cellStyle name="40% - Accent2 2 15 2" xfId="3972" xr:uid="{FD815128-181F-4926-A6B0-B2CA162732BC}"/>
    <cellStyle name="40% - Accent2 2 16" xfId="2359" xr:uid="{D28E4A23-F6A5-4ABD-B35E-5571CBA8CB9A}"/>
    <cellStyle name="40% - Accent2 2 16 2" xfId="4087" xr:uid="{C2C8B5F4-8B72-44DF-AA9F-4526B753999B}"/>
    <cellStyle name="40% - Accent2 2 17" xfId="2503" xr:uid="{EFDBE3ED-3E07-4989-B1D9-424FF0F4F7C4}"/>
    <cellStyle name="40% - Accent2 2 17 2" xfId="4218" xr:uid="{BFE3700B-8F0D-4869-A0BE-93D813867B88}"/>
    <cellStyle name="40% - Accent2 2 18" xfId="2605" xr:uid="{3BC48DCC-4D83-48D3-BB35-89A0173D7B88}"/>
    <cellStyle name="40% - Accent2 2 18 2" xfId="4317" xr:uid="{B0758FE9-85AC-4767-A189-D42AEBBCF7A6}"/>
    <cellStyle name="40% - Accent2 2 2" xfId="1004" xr:uid="{6875B2D1-3962-4591-9578-65878FD71B63}"/>
    <cellStyle name="40% - Accent2 2 2 10" xfId="1976" xr:uid="{EE55A0DF-E02D-4935-B650-BD70F7B31E81}"/>
    <cellStyle name="40% - Accent2 2 2 10 2" xfId="3794" xr:uid="{C0261D3E-6FFA-48FD-9333-9044A82E5426}"/>
    <cellStyle name="40% - Accent2 2 2 11" xfId="2064" xr:uid="{1DDF04F7-38C9-4F77-9614-87B1EDF4EE68}"/>
    <cellStyle name="40% - Accent2 2 2 11 2" xfId="3881" xr:uid="{A2CB01AC-AC3B-417E-89A8-9D5C889958C6}"/>
    <cellStyle name="40% - Accent2 2 2 12" xfId="2209" xr:uid="{8B1C298B-DD99-4AC9-BFED-1D5E9742E488}"/>
    <cellStyle name="40% - Accent2 2 2 12 2" xfId="3971" xr:uid="{30F625B0-3A9C-4B78-A665-D83BD149D290}"/>
    <cellStyle name="40% - Accent2 2 2 13" xfId="2390" xr:uid="{C5EB3BC7-84A8-4F12-B348-780E0FDE5844}"/>
    <cellStyle name="40% - Accent2 2 2 13 2" xfId="4118" xr:uid="{D98CF6E3-5854-42B0-B51C-7BFB4F677D83}"/>
    <cellStyle name="40% - Accent2 2 2 14" xfId="2504" xr:uid="{135A30A9-3F04-43F1-BE97-0608CC9E7534}"/>
    <cellStyle name="40% - Accent2 2 2 14 2" xfId="4219" xr:uid="{381E2C30-D8AB-464A-8551-790A13D2A9F9}"/>
    <cellStyle name="40% - Accent2 2 2 15" xfId="2636" xr:uid="{B82FC0F3-9344-4DEE-B588-F314602F14E0}"/>
    <cellStyle name="40% - Accent2 2 2 15 2" xfId="4348" xr:uid="{6963E762-9BFD-41E2-8661-38B6456F33A3}"/>
    <cellStyle name="40% - Accent2 2 2 16" xfId="2877" xr:uid="{C06819C1-669A-43A0-97EC-B924C4C889BB}"/>
    <cellStyle name="40% - Accent2 2 2 2" xfId="1169" xr:uid="{D832BB59-9CCE-490F-B931-AEA8C36D39F6}"/>
    <cellStyle name="40% - Accent2 2 2 2 2" xfId="3024" xr:uid="{322CA609-1A65-4B3C-B753-13975D2687C5}"/>
    <cellStyle name="40% - Accent2 2 2 3" xfId="1271" xr:uid="{F0D92C72-AF96-4489-91F8-75B22C0FB730}"/>
    <cellStyle name="40% - Accent2 2 2 3 2" xfId="3118" xr:uid="{ED76E41C-661C-482D-B009-3F4986704734}"/>
    <cellStyle name="40% - Accent2 2 2 4" xfId="1363" xr:uid="{1A3CBC16-8409-4DB2-AC0A-1EBE50BD6B24}"/>
    <cellStyle name="40% - Accent2 2 2 4 2" xfId="3206" xr:uid="{2AF75C6B-D59F-43F6-BD72-35005BFA22AE}"/>
    <cellStyle name="40% - Accent2 2 2 5" xfId="1451" xr:uid="{26981930-3A3D-4675-B2AF-0F4C129CC4FE}"/>
    <cellStyle name="40% - Accent2 2 2 5 2" xfId="3292" xr:uid="{BE69FBBE-AE45-4181-92AD-9197A027AA2A}"/>
    <cellStyle name="40% - Accent2 2 2 6" xfId="1589" xr:uid="{14DA084D-DCB0-49B3-94A1-7BECE78FCB5C}"/>
    <cellStyle name="40% - Accent2 2 2 6 2" xfId="3426" xr:uid="{394F8DDE-C4E4-4620-856B-917C1431F579}"/>
    <cellStyle name="40% - Accent2 2 2 7" xfId="1680" xr:uid="{CCD045F6-2B1A-4E04-9882-0408F004C309}"/>
    <cellStyle name="40% - Accent2 2 2 7 2" xfId="3513" xr:uid="{0192F02B-3406-4A8A-8968-54AE83520F7E}"/>
    <cellStyle name="40% - Accent2 2 2 8" xfId="1770" xr:uid="{9BE3D946-86A5-48D3-8DCB-DE7739F7B7BA}"/>
    <cellStyle name="40% - Accent2 2 2 8 2" xfId="3601" xr:uid="{50D16A68-5E8A-4D68-A5A0-D6E578A4430E}"/>
    <cellStyle name="40% - Accent2 2 2 9" xfId="1849" xr:uid="{1C88B727-41F5-4BB8-A13B-312EAA048AD0}"/>
    <cellStyle name="40% - Accent2 2 2 9 2" xfId="3675" xr:uid="{51F63EC4-FE86-4F59-A530-104DE7475B52}"/>
    <cellStyle name="40% - Accent2 2 3" xfId="1057" xr:uid="{03E47939-9528-42E6-A9F8-86F717ECBC02}"/>
    <cellStyle name="40% - Accent2 2 3 2" xfId="2924" xr:uid="{76D00283-6E5F-4A06-89CA-C0D0EF042965}"/>
    <cellStyle name="40% - Accent2 2 4" xfId="1168" xr:uid="{6786CC37-EBC0-4B6C-BD24-86AAC810DC65}"/>
    <cellStyle name="40% - Accent2 2 4 2" xfId="3023" xr:uid="{125A0D5E-2EEA-4250-93F4-922E95DD10B4}"/>
    <cellStyle name="40% - Accent2 2 5" xfId="1270" xr:uid="{EC112A64-611A-47B2-9C49-9BEA73B6C292}"/>
    <cellStyle name="40% - Accent2 2 5 2" xfId="3117" xr:uid="{2ABFC7EB-D4FC-4FCA-ACAD-D734A9165DFB}"/>
    <cellStyle name="40% - Accent2 2 6" xfId="1362" xr:uid="{40CE9360-F7F7-4561-81AC-2A402FD38FCB}"/>
    <cellStyle name="40% - Accent2 2 6 2" xfId="3205" xr:uid="{6B2845A7-85F4-4CFE-8C3F-367DEE2E5CC4}"/>
    <cellStyle name="40% - Accent2 2 7" xfId="1450" xr:uid="{F498C23B-D621-4E31-A503-ED16D3B95F90}"/>
    <cellStyle name="40% - Accent2 2 7 2" xfId="3291" xr:uid="{A4F4A146-1EB4-41BF-B9E2-F2AF110EBCF6}"/>
    <cellStyle name="40% - Accent2 2 8" xfId="1558" xr:uid="{D8E69C37-6D22-4E2B-8D11-5DDC4A8FC36E}"/>
    <cellStyle name="40% - Accent2 2 8 2" xfId="3395" xr:uid="{82949511-5DCB-4DD6-AEC0-0C361E26E97F}"/>
    <cellStyle name="40% - Accent2 2 9" xfId="1649" xr:uid="{98334416-4E3A-4445-9E31-469AD5049E35}"/>
    <cellStyle name="40% - Accent2 2 9 2" xfId="3482" xr:uid="{D682758A-45B9-4330-9686-01A4E33FCF16}"/>
    <cellStyle name="40% - Accent2 20" xfId="1717" xr:uid="{AE1CC131-731B-4419-AC87-0F657B73ED23}"/>
    <cellStyle name="40% - Accent2 20 2" xfId="3548" xr:uid="{2CD6B7F9-B3AD-481C-95DA-B79166684E39}"/>
    <cellStyle name="40% - Accent2 21" xfId="1809" xr:uid="{3B7B26C2-F998-4959-B690-929DFCBB36C8}"/>
    <cellStyle name="40% - Accent2 21 2" xfId="3637" xr:uid="{EB657879-4C7E-4CF6-ABFC-6C346B96B306}"/>
    <cellStyle name="40% - Accent2 22" xfId="1847" xr:uid="{AFF8484D-2D15-4478-B488-4A9F160D7AF3}"/>
    <cellStyle name="40% - Accent2 22 2" xfId="3673" xr:uid="{C1F398C8-AB74-4CD5-AF70-692C6A9A9D1B}"/>
    <cellStyle name="40% - Accent2 23" xfId="1923" xr:uid="{855D178E-E01F-4B2A-B78C-7D5A8CF0D43B}"/>
    <cellStyle name="40% - Accent2 23 2" xfId="3741" xr:uid="{D0790362-2C91-460B-8B9E-E5C755BE51A8}"/>
    <cellStyle name="40% - Accent2 24" xfId="2011" xr:uid="{8A79E8F3-56C8-41E9-836E-4B3E2158A62E}"/>
    <cellStyle name="40% - Accent2 24 2" xfId="3828" xr:uid="{CE651520-8FE5-46A7-B11C-11B6152B8619}"/>
    <cellStyle name="40% - Accent2 25" xfId="2107" xr:uid="{DD771A31-17A7-4B62-9E15-9210F1D585D4}"/>
    <cellStyle name="40% - Accent2 25 2" xfId="3917" xr:uid="{5BFB80BB-8586-43A4-AD7F-CC2A6BE85408}"/>
    <cellStyle name="40% - Accent2 26" xfId="2157" xr:uid="{21AF9772-1F7F-47A0-BC95-FFA785AA233D}"/>
    <cellStyle name="40% - Accent2 26 2" xfId="3932" xr:uid="{41646EFD-F117-479B-BC1C-36696A2A1CE2}"/>
    <cellStyle name="40% - Accent2 27" xfId="2176" xr:uid="{A927E063-E140-464F-804D-DA5B68E99560}"/>
    <cellStyle name="40% - Accent2 27 2" xfId="3949" xr:uid="{BE06A262-19A6-470B-8CD0-CBF467F45B0A}"/>
    <cellStyle name="40% - Accent2 28" xfId="2204" xr:uid="{6A12A156-897C-40B3-9327-9A2F8675AE36}"/>
    <cellStyle name="40% - Accent2 28 2" xfId="3966" xr:uid="{DC5ABA66-43EB-4607-8084-6BE14F71BB01}"/>
    <cellStyle name="40% - Accent2 29" xfId="2336" xr:uid="{C8B75F24-79AD-4ED2-806E-E985BD9DF8C4}"/>
    <cellStyle name="40% - Accent2 29 2" xfId="4065" xr:uid="{6B4312F5-99D7-40B9-8355-49606B93DBD0}"/>
    <cellStyle name="40% - Accent2 3" xfId="724" xr:uid="{00000000-0005-0000-0000-00007C000000}"/>
    <cellStyle name="40% - Accent2 3 10" xfId="1975" xr:uid="{CC88953D-EAD7-457C-8FBC-A4F91F4FD282}"/>
    <cellStyle name="40% - Accent2 3 10 2" xfId="3793" xr:uid="{4B1F0EA0-B6CC-4F1E-9CF7-C999F17529DB}"/>
    <cellStyle name="40% - Accent2 3 11" xfId="2063" xr:uid="{13A221F6-8989-465A-A680-EEB5985EA2C1}"/>
    <cellStyle name="40% - Accent2 3 11 2" xfId="3880" xr:uid="{EBBCFF50-0F4D-4066-80C6-F562CD6B7280}"/>
    <cellStyle name="40% - Accent2 3 12" xfId="2196" xr:uid="{32A06193-731D-493E-A0A6-D5A312B9CCDF}"/>
    <cellStyle name="40% - Accent2 3 12 2" xfId="3958" xr:uid="{C6AAC429-07C8-4D71-8C2C-72C9B1FA8D95}"/>
    <cellStyle name="40% - Accent2 3 13" xfId="2389" xr:uid="{F0FF57CD-7EB9-41F4-BFA7-D93EDB754937}"/>
    <cellStyle name="40% - Accent2 3 13 2" xfId="4117" xr:uid="{C7CF0ED5-03CD-4F4D-B09C-D7E4A1C1308B}"/>
    <cellStyle name="40% - Accent2 3 14" xfId="2505" xr:uid="{D6F17CE2-910B-4DBE-8792-6A2B037615E5}"/>
    <cellStyle name="40% - Accent2 3 14 2" xfId="4220" xr:uid="{082D4DC1-90BA-4618-B9A9-A10CF05206EA}"/>
    <cellStyle name="40% - Accent2 3 15" xfId="2635" xr:uid="{D60FC945-079E-4DBF-9C8C-DC5D52895E76}"/>
    <cellStyle name="40% - Accent2 3 15 2" xfId="4347" xr:uid="{9F03F6C6-DA5B-4169-937B-12A2B3411BE2}"/>
    <cellStyle name="40% - Accent2 3 16" xfId="2701" xr:uid="{100A2F8E-9F19-442A-906C-390B7E09836B}"/>
    <cellStyle name="40% - Accent2 3 2" xfId="1170" xr:uid="{BC1A78F9-0E74-4A13-BE53-17B86EAB57E9}"/>
    <cellStyle name="40% - Accent2 3 2 2" xfId="3025" xr:uid="{151B9CF9-0403-45AB-8FDB-377B54F67132}"/>
    <cellStyle name="40% - Accent2 3 3" xfId="1272" xr:uid="{5C18B81C-D42E-4DAA-BD56-71AFAEC8D347}"/>
    <cellStyle name="40% - Accent2 3 3 2" xfId="3119" xr:uid="{7FCC70D8-322F-47AC-A199-4E13C5F3DDD2}"/>
    <cellStyle name="40% - Accent2 3 4" xfId="1364" xr:uid="{684AB56D-B1BF-4860-BD8E-A4C4F065F53F}"/>
    <cellStyle name="40% - Accent2 3 4 2" xfId="3207" xr:uid="{3CEF99C0-258A-420B-A9BD-DC49066C4074}"/>
    <cellStyle name="40% - Accent2 3 5" xfId="1452" xr:uid="{FD3FE533-6B61-453A-835C-766357593281}"/>
    <cellStyle name="40% - Accent2 3 5 2" xfId="3293" xr:uid="{D565E6A4-FEF2-4F36-AC69-3B4735236E83}"/>
    <cellStyle name="40% - Accent2 3 6" xfId="1588" xr:uid="{C6C59C59-ED77-4308-BCFA-935B7C225178}"/>
    <cellStyle name="40% - Accent2 3 6 2" xfId="3425" xr:uid="{6F453635-436A-420E-AD3F-773A66EF27DC}"/>
    <cellStyle name="40% - Accent2 3 7" xfId="1679" xr:uid="{925F9CDC-E698-40B5-9600-55BD8326AD6E}"/>
    <cellStyle name="40% - Accent2 3 7 2" xfId="3512" xr:uid="{049B36DA-BD99-486E-BCEF-F1DA517E9E9A}"/>
    <cellStyle name="40% - Accent2 3 8" xfId="1769" xr:uid="{14009DA3-6E79-41ED-A71F-1EF07F531016}"/>
    <cellStyle name="40% - Accent2 3 8 2" xfId="3600" xr:uid="{B1D4737F-7B28-4C21-9A4C-B208E5310293}"/>
    <cellStyle name="40% - Accent2 3 9" xfId="1850" xr:uid="{19FA9240-0FD6-42D7-BE68-17C1E73076D8}"/>
    <cellStyle name="40% - Accent2 3 9 2" xfId="3676" xr:uid="{69B027C3-3EEF-4DB8-803A-D08CB641FC8A}"/>
    <cellStyle name="40% - Accent2 30" xfId="2460" xr:uid="{27BDEFFA-32AE-4EFB-93A2-BD109E806A99}"/>
    <cellStyle name="40% - Accent2 30 2" xfId="4180" xr:uid="{72A20956-3F56-44A7-969D-8A2E5D4CCC86}"/>
    <cellStyle name="40% - Accent2 31" xfId="2502" xr:uid="{1046CE89-6E09-4D7A-A815-9E30E4ECB4FF}"/>
    <cellStyle name="40% - Accent2 31 2" xfId="4217" xr:uid="{3C3CF665-FB0D-4BA0-A747-A81879864829}"/>
    <cellStyle name="40% - Accent2 32" xfId="2583" xr:uid="{189FBB9F-14B9-47CF-ADC3-D870FACAB6A4}"/>
    <cellStyle name="40% - Accent2 32 2" xfId="4295" xr:uid="{A11B95BE-E0CD-4C77-9616-C581CFAE59F3}"/>
    <cellStyle name="40% - Accent2 4" xfId="772" xr:uid="{00000000-0005-0000-0000-00007D000000}"/>
    <cellStyle name="40% - Accent2 4 2" xfId="2298" xr:uid="{044E40D8-C3F2-4DB2-8F0C-29F32B6DA161}"/>
    <cellStyle name="40% - Accent2 4 2 2" xfId="4054" xr:uid="{9AA945EC-E4A5-447A-9A04-915A68139749}"/>
    <cellStyle name="40% - Accent2 4 3" xfId="2445" xr:uid="{242021AC-1656-45A5-9C76-F0A3FA34E055}"/>
    <cellStyle name="40% - Accent2 4 3 2" xfId="4166" xr:uid="{A2A73CC0-0D25-45E4-B11B-1606EB58624F}"/>
    <cellStyle name="40% - Accent2 4 4" xfId="2569" xr:uid="{62608493-F130-4732-8529-CF918C503DB3}"/>
    <cellStyle name="40% - Accent2 4 4 2" xfId="4283" xr:uid="{9BCA23C7-9DAD-4275-AD6B-252C732B0BF9}"/>
    <cellStyle name="40% - Accent2 4 5" xfId="2717" xr:uid="{B7AFD52B-A823-44B5-BE41-A75A92B7A241}"/>
    <cellStyle name="40% - Accent2 5" xfId="828" xr:uid="{00000000-0005-0000-0000-00007E000000}"/>
    <cellStyle name="40% - Accent2 5 2" xfId="2756" xr:uid="{3EB2B6CA-5D1B-46B6-BD4D-0A58C44BACE6}"/>
    <cellStyle name="40% - Accent2 6" xfId="877" xr:uid="{00000000-0005-0000-0000-00007F000000}"/>
    <cellStyle name="40% - Accent2 6 2" xfId="2788" xr:uid="{6104EA1C-D399-48DE-9E99-FE1DA90D3363}"/>
    <cellStyle name="40% - Accent2 7" xfId="906" xr:uid="{00000000-0005-0000-0000-000080000000}"/>
    <cellStyle name="40% - Accent2 7 2" xfId="2813" xr:uid="{BC470784-185F-412C-AEEC-9F0725B60679}"/>
    <cellStyle name="40% - Accent2 8" xfId="947" xr:uid="{00000000-0005-0000-0000-000081000000}"/>
    <cellStyle name="40% - Accent2 8 2" xfId="2839" xr:uid="{36B8B6BD-5514-4E72-B66C-401D7B28D166}"/>
    <cellStyle name="40% - Accent2 9" xfId="1003" xr:uid="{58EADA5A-80B0-431B-8816-E102DB214528}"/>
    <cellStyle name="40% - Accent2 9 2" xfId="2876" xr:uid="{873F21E2-DF98-4F42-BE9A-12DB1254CF99}"/>
    <cellStyle name="40% - Accent3" xfId="60" builtinId="39" customBuiltin="1"/>
    <cellStyle name="40% - Accent3 10" xfId="1058" xr:uid="{61B72EC2-E6F9-4F62-93A8-4FAF5CDE1FA2}"/>
    <cellStyle name="40% - Accent3 10 2" xfId="2925" xr:uid="{CCE08468-0738-41CA-971D-EB466B2CDE34}"/>
    <cellStyle name="40% - Accent3 11" xfId="1098" xr:uid="{2D57962D-F6C6-411A-920B-B56069706374}"/>
    <cellStyle name="40% - Accent3 11 2" xfId="2962" xr:uid="{385B37AA-DF7B-4E60-9FEC-7D10DA7BD115}"/>
    <cellStyle name="40% - Accent3 12" xfId="1118" xr:uid="{FD76E731-2B0B-4480-9756-DB86F98F37F6}"/>
    <cellStyle name="40% - Accent3 12 2" xfId="2979" xr:uid="{3CF1AEBD-98DF-41ED-99FC-900108BDA6D7}"/>
    <cellStyle name="40% - Accent3 13" xfId="1171" xr:uid="{199AA570-3D2D-4D08-AE50-AFA777C33D25}"/>
    <cellStyle name="40% - Accent3 13 2" xfId="3026" xr:uid="{60FD3223-937A-4C6B-B7AC-703B23FF37ED}"/>
    <cellStyle name="40% - Accent3 14" xfId="1273" xr:uid="{24E6A761-523C-4B04-BBD1-DE6D198C0583}"/>
    <cellStyle name="40% - Accent3 14 2" xfId="3120" xr:uid="{ADF52487-6C64-4B83-9B14-D740640C548C}"/>
    <cellStyle name="40% - Accent3 15" xfId="1365" xr:uid="{0EE31FAA-6D0C-45CC-8546-5AF6E4A021D0}"/>
    <cellStyle name="40% - Accent3 15 2" xfId="3208" xr:uid="{D0B5A323-9646-46AD-BE77-BD9295DD0AF2}"/>
    <cellStyle name="40% - Accent3 16" xfId="1453" xr:uid="{135BDAFD-8FB0-4670-A13A-BCE6B80A3577}"/>
    <cellStyle name="40% - Accent3 16 2" xfId="3294" xr:uid="{5E4846D5-50E4-4A2C-A625-70AE545E4920}"/>
    <cellStyle name="40% - Accent3 17" xfId="1517" xr:uid="{D5C441AD-E83C-4FCF-92A0-59B3AA5878BC}"/>
    <cellStyle name="40% - Accent3 17 2" xfId="3357" xr:uid="{EBEB602E-2837-4634-8CC6-B2C468C0FEA0}"/>
    <cellStyle name="40% - Accent3 18" xfId="1538" xr:uid="{11ECB41B-3920-4EB0-AB01-33DEACDD7B1E}"/>
    <cellStyle name="40% - Accent3 18 2" xfId="3375" xr:uid="{C99CDE6C-70A7-4BC3-A75A-7C54DC7E5117}"/>
    <cellStyle name="40% - Accent3 19" xfId="1630" xr:uid="{825AC5A1-CE76-452C-B01D-4FF7EC1AAAB9}"/>
    <cellStyle name="40% - Accent3 19 2" xfId="3463" xr:uid="{AD19102E-AFB4-400F-9959-158B6222D535}"/>
    <cellStyle name="40% - Accent3 2" xfId="61" xr:uid="{00000000-0005-0000-0000-000083000000}"/>
    <cellStyle name="40% - Accent3 2 10" xfId="1742" xr:uid="{E5E90742-51AF-4495-ABE0-28126C9DA865}"/>
    <cellStyle name="40% - Accent3 2 10 2" xfId="3573" xr:uid="{5BC80276-04DE-4E27-974D-26ACEBB6364E}"/>
    <cellStyle name="40% - Accent3 2 11" xfId="1852" xr:uid="{FBFD98B3-5015-48AA-87E9-C66C4B1917F1}"/>
    <cellStyle name="40% - Accent3 2 11 2" xfId="3678" xr:uid="{DFE6977A-55AE-46EE-A37E-10F1FBB9B218}"/>
    <cellStyle name="40% - Accent3 2 12" xfId="1948" xr:uid="{AEE435A5-5CC7-4E0C-BAD0-C43DA841B38B}"/>
    <cellStyle name="40% - Accent3 2 12 2" xfId="3766" xr:uid="{54814BB5-B2FB-4994-B8E4-493FC0B110D0}"/>
    <cellStyle name="40% - Accent3 2 13" xfId="2036" xr:uid="{31BECEBD-76A4-408F-9CD7-D5B3D7CD334D}"/>
    <cellStyle name="40% - Accent3 2 13 2" xfId="3853" xr:uid="{DB279C2D-B45F-4765-8C68-B27A7476C7B2}"/>
    <cellStyle name="40% - Accent3 2 14" xfId="2110" xr:uid="{1FFCDE71-58DA-494A-9714-4154BDA3E3AB}"/>
    <cellStyle name="40% - Accent3 2 15" xfId="2237" xr:uid="{710E36C2-0829-4237-9B8A-C345F809951F}"/>
    <cellStyle name="40% - Accent3 2 15 2" xfId="3998" xr:uid="{847513A1-C720-4ADD-8919-754453B1C79A}"/>
    <cellStyle name="40% - Accent3 2 16" xfId="2362" xr:uid="{A4FD0514-1B33-4391-853C-AFA5FFAA49D7}"/>
    <cellStyle name="40% - Accent3 2 16 2" xfId="4090" xr:uid="{E150CAF9-EB2D-4EB5-BBC6-2133F0C4F3A7}"/>
    <cellStyle name="40% - Accent3 2 17" xfId="2507" xr:uid="{C6B6E5E8-B0D7-46F9-9B7B-10BB6FE4C115}"/>
    <cellStyle name="40% - Accent3 2 17 2" xfId="4222" xr:uid="{FAAAC072-3519-4512-BB7A-00FDAB979C1B}"/>
    <cellStyle name="40% - Accent3 2 18" xfId="2608" xr:uid="{A1484C6E-7828-4733-A398-B2848C903391}"/>
    <cellStyle name="40% - Accent3 2 18 2" xfId="4320" xr:uid="{EFE04B14-235A-45D8-8881-C3F17C5165AB}"/>
    <cellStyle name="40% - Accent3 2 2" xfId="1006" xr:uid="{9B490E2D-3CC0-4110-A373-C3CDA4D0ECC5}"/>
    <cellStyle name="40% - Accent3 2 2 10" xfId="1978" xr:uid="{9D05191A-00AF-4FD2-ACCD-B00639118435}"/>
    <cellStyle name="40% - Accent3 2 2 10 2" xfId="3796" xr:uid="{BD7F197A-ACDD-47B7-BB07-A83917C12B88}"/>
    <cellStyle name="40% - Accent3 2 2 11" xfId="2066" xr:uid="{7E1AD40D-E80D-46D5-8313-E748A1C1F2D7}"/>
    <cellStyle name="40% - Accent3 2 2 11 2" xfId="3883" xr:uid="{C2BD0BD1-1B4A-40E1-B2A8-32D0F9BE7D0D}"/>
    <cellStyle name="40% - Accent3 2 2 12" xfId="2238" xr:uid="{571642DA-55EF-4B32-A8AE-B5A86A4CCC73}"/>
    <cellStyle name="40% - Accent3 2 2 12 2" xfId="3999" xr:uid="{F0E78B00-A9DC-4CB4-880E-D24C502E5A37}"/>
    <cellStyle name="40% - Accent3 2 2 13" xfId="2392" xr:uid="{EBD2E1B1-8EFD-4915-962E-B1CFA647C70E}"/>
    <cellStyle name="40% - Accent3 2 2 13 2" xfId="4120" xr:uid="{B893C4A6-54C4-4562-B7EE-66C38FFBA6B2}"/>
    <cellStyle name="40% - Accent3 2 2 14" xfId="2508" xr:uid="{83A89A6E-C804-4F39-ACD4-A5FE4190AACA}"/>
    <cellStyle name="40% - Accent3 2 2 14 2" xfId="4223" xr:uid="{AF72DE4D-4D12-4509-84C7-9C5F433D0AB6}"/>
    <cellStyle name="40% - Accent3 2 2 15" xfId="2638" xr:uid="{5B2BF8CB-9BE9-4854-AA91-F3E99291091D}"/>
    <cellStyle name="40% - Accent3 2 2 15 2" xfId="4350" xr:uid="{CD73B091-D298-4BA1-A470-A5CBCD895D9D}"/>
    <cellStyle name="40% - Accent3 2 2 16" xfId="2879" xr:uid="{CC6AED77-C4BE-46FA-BFE8-ED41481FAE1A}"/>
    <cellStyle name="40% - Accent3 2 2 2" xfId="1173" xr:uid="{0D311305-C630-418C-ACF7-9D889FFFCCD8}"/>
    <cellStyle name="40% - Accent3 2 2 2 2" xfId="3028" xr:uid="{3342ECAA-1311-455D-807D-39FFFD35476E}"/>
    <cellStyle name="40% - Accent3 2 2 3" xfId="1275" xr:uid="{E9CC7F93-BBA4-4D58-B198-F901B29B5381}"/>
    <cellStyle name="40% - Accent3 2 2 3 2" xfId="3122" xr:uid="{CC46DB2A-17C5-4287-A002-22CAE5968D8D}"/>
    <cellStyle name="40% - Accent3 2 2 4" xfId="1367" xr:uid="{C564D1D0-44EA-4785-972A-86D927E35FE6}"/>
    <cellStyle name="40% - Accent3 2 2 4 2" xfId="3210" xr:uid="{493B6E6C-8908-4690-8616-835394FD3983}"/>
    <cellStyle name="40% - Accent3 2 2 5" xfId="1455" xr:uid="{CAB88521-9A09-4187-8440-6154D77124F5}"/>
    <cellStyle name="40% - Accent3 2 2 5 2" xfId="3296" xr:uid="{FA7EE45F-D939-4FF0-B7E8-1693DDB9ABE6}"/>
    <cellStyle name="40% - Accent3 2 2 6" xfId="1591" xr:uid="{39B2D939-8D3A-4D3A-BF87-4306C0735DD7}"/>
    <cellStyle name="40% - Accent3 2 2 6 2" xfId="3428" xr:uid="{69603F63-8908-435A-A88E-7D5F2BCC4404}"/>
    <cellStyle name="40% - Accent3 2 2 7" xfId="1682" xr:uid="{92C7F520-6A6F-4E09-81EC-44F4962BEEF7}"/>
    <cellStyle name="40% - Accent3 2 2 7 2" xfId="3515" xr:uid="{C824DB2A-6DF6-446B-B04E-0261958E78B3}"/>
    <cellStyle name="40% - Accent3 2 2 8" xfId="1772" xr:uid="{5F1B51EB-98A0-4D8B-86C7-5BC66CE376C2}"/>
    <cellStyle name="40% - Accent3 2 2 8 2" xfId="3603" xr:uid="{35DC80D4-D205-4172-B379-2D59FD7378BE}"/>
    <cellStyle name="40% - Accent3 2 2 9" xfId="1853" xr:uid="{E959AEA3-7963-43A9-BA9B-EA3E03280760}"/>
    <cellStyle name="40% - Accent3 2 2 9 2" xfId="3679" xr:uid="{ECF4CD8A-48CA-4B22-9DD5-A453511C588A}"/>
    <cellStyle name="40% - Accent3 2 3" xfId="1059" xr:uid="{2182E750-8999-4335-867C-9CBC414E7855}"/>
    <cellStyle name="40% - Accent3 2 3 2" xfId="2926" xr:uid="{80946CAB-87B8-4224-A851-82505715CF78}"/>
    <cellStyle name="40% - Accent3 2 4" xfId="1172" xr:uid="{89F0BA05-9C15-4F85-BAE3-3EA7AB5E6A74}"/>
    <cellStyle name="40% - Accent3 2 4 2" xfId="3027" xr:uid="{7A3B3115-7D75-4F0E-BBB0-E126DEF2704D}"/>
    <cellStyle name="40% - Accent3 2 5" xfId="1274" xr:uid="{AD8AACCF-F0E2-4BAD-B021-FFF0AADFF302}"/>
    <cellStyle name="40% - Accent3 2 5 2" xfId="3121" xr:uid="{8626628D-1FC6-4E67-A41D-FF599DAF346A}"/>
    <cellStyle name="40% - Accent3 2 6" xfId="1366" xr:uid="{040F95C2-B097-4A4E-A96A-840BCC976318}"/>
    <cellStyle name="40% - Accent3 2 6 2" xfId="3209" xr:uid="{77B0B02F-18CF-4335-9475-660D3A84443B}"/>
    <cellStyle name="40% - Accent3 2 7" xfId="1454" xr:uid="{ED9B7B2D-28CF-442E-85E2-C8C970A6FE53}"/>
    <cellStyle name="40% - Accent3 2 7 2" xfId="3295" xr:uid="{B4903221-D00C-4421-9D5B-144772656FBD}"/>
    <cellStyle name="40% - Accent3 2 8" xfId="1561" xr:uid="{FD25BB55-4459-4FF9-ACB3-749C7C27AED8}"/>
    <cellStyle name="40% - Accent3 2 8 2" xfId="3398" xr:uid="{0BEB5E61-E4EC-4C66-8D7D-D903DA118F50}"/>
    <cellStyle name="40% - Accent3 2 9" xfId="1652" xr:uid="{E44791A8-E27A-418A-9CDE-715905AC9B11}"/>
    <cellStyle name="40% - Accent3 2 9 2" xfId="3485" xr:uid="{324285FD-9492-4706-8C6A-6316DEA87264}"/>
    <cellStyle name="40% - Accent3 20" xfId="1720" xr:uid="{4890077B-FF35-4148-AA83-6C0ABB3DF75E}"/>
    <cellStyle name="40% - Accent3 20 2" xfId="3551" xr:uid="{4181CAED-C447-45AC-93A6-0BBF01B56E9A}"/>
    <cellStyle name="40% - Accent3 21" xfId="1810" xr:uid="{5C2BE99F-028F-4B77-BDBC-3C75F3BD9CA3}"/>
    <cellStyle name="40% - Accent3 21 2" xfId="3638" xr:uid="{15C07915-916A-48BF-9C75-71EA9C8A8B6D}"/>
    <cellStyle name="40% - Accent3 22" xfId="1851" xr:uid="{D5797196-A82F-4EBE-AB16-1A3FD002C0C4}"/>
    <cellStyle name="40% - Accent3 22 2" xfId="3677" xr:uid="{C11CB2CF-15F1-478B-A20C-5AFD87513AA0}"/>
    <cellStyle name="40% - Accent3 23" xfId="1926" xr:uid="{AD283F12-B20B-4E43-8F1F-3BB26029702E}"/>
    <cellStyle name="40% - Accent3 23 2" xfId="3744" xr:uid="{F1517BC0-D2C0-4C7E-B453-ADBC63165B10}"/>
    <cellStyle name="40% - Accent3 24" xfId="2014" xr:uid="{50C72890-7BC1-4731-AD2E-52FC1D51F45B}"/>
    <cellStyle name="40% - Accent3 24 2" xfId="3831" xr:uid="{AF514B60-1F70-4199-8853-76C6DBBA0748}"/>
    <cellStyle name="40% - Accent3 25" xfId="2109" xr:uid="{7F157265-109B-464F-83DE-8ACEF6FE6374}"/>
    <cellStyle name="40% - Accent3 25 2" xfId="3918" xr:uid="{0C8EC731-12D7-4B49-9DA7-3F882D8B2D66}"/>
    <cellStyle name="40% - Accent3 26" xfId="2158" xr:uid="{1193F519-9AC5-4122-B876-FA593D03BE5B}"/>
    <cellStyle name="40% - Accent3 26 2" xfId="3933" xr:uid="{D8F0EB46-48A7-4A39-8944-3188C566DE0C}"/>
    <cellStyle name="40% - Accent3 27" xfId="2177" xr:uid="{39A55D9E-A30A-406E-8B22-C0B3EC5ABFD9}"/>
    <cellStyle name="40% - Accent3 27 2" xfId="3950" xr:uid="{8B0D883D-718F-4596-90E4-37C24EF42B3F}"/>
    <cellStyle name="40% - Accent3 28" xfId="2205" xr:uid="{BB5F77A0-E650-4CFE-9C5C-8FCEA67A0CDD}"/>
    <cellStyle name="40% - Accent3 28 2" xfId="3967" xr:uid="{E3F04150-E889-453D-9451-34652ABA09E8}"/>
    <cellStyle name="40% - Accent3 29" xfId="2339" xr:uid="{D06D7D2A-989B-419A-826B-C95886C11470}"/>
    <cellStyle name="40% - Accent3 29 2" xfId="4068" xr:uid="{FE0E7C2F-BEBF-4097-BC14-A84BCCDC794D}"/>
    <cellStyle name="40% - Accent3 3" xfId="725" xr:uid="{00000000-0005-0000-0000-000084000000}"/>
    <cellStyle name="40% - Accent3 3 10" xfId="1977" xr:uid="{A0BE0AEE-CF26-44E6-B2D7-FD8E84BA191F}"/>
    <cellStyle name="40% - Accent3 3 10 2" xfId="3795" xr:uid="{35DD8494-91E1-4677-A330-74E55D1EEC91}"/>
    <cellStyle name="40% - Accent3 3 11" xfId="2065" xr:uid="{37F8F24D-77AD-4657-9B93-1F3EAF5666C3}"/>
    <cellStyle name="40% - Accent3 3 11 2" xfId="3882" xr:uid="{71D26449-0BE5-4685-8B51-2D18F0E747F8}"/>
    <cellStyle name="40% - Accent3 3 12" xfId="2239" xr:uid="{7C93C96F-9823-4C13-BEA4-753B8AA0B97B}"/>
    <cellStyle name="40% - Accent3 3 12 2" xfId="4000" xr:uid="{12D06AA6-2A6F-48A6-ABAF-EDDDB6B06BAE}"/>
    <cellStyle name="40% - Accent3 3 13" xfId="2391" xr:uid="{965C8E01-CD48-48C7-8D1D-5BD2CF889E5C}"/>
    <cellStyle name="40% - Accent3 3 13 2" xfId="4119" xr:uid="{A586D7E7-38E1-46B7-968C-F8D5155655E3}"/>
    <cellStyle name="40% - Accent3 3 14" xfId="2509" xr:uid="{5217DEF3-2F22-4428-B651-6417082DCA73}"/>
    <cellStyle name="40% - Accent3 3 14 2" xfId="4224" xr:uid="{87965666-8D08-4923-A544-B97BA496F94D}"/>
    <cellStyle name="40% - Accent3 3 15" xfId="2637" xr:uid="{B192658D-1808-433F-B63A-76C983525D12}"/>
    <cellStyle name="40% - Accent3 3 15 2" xfId="4349" xr:uid="{0A7C5EE4-2029-4A24-9B9A-C6EFFA037016}"/>
    <cellStyle name="40% - Accent3 3 16" xfId="2702" xr:uid="{FFE6A5A8-D45F-47A9-B938-342AF424E9FD}"/>
    <cellStyle name="40% - Accent3 3 2" xfId="1174" xr:uid="{F1D1963D-E19A-4091-AC15-28A91A47F1E7}"/>
    <cellStyle name="40% - Accent3 3 2 2" xfId="3029" xr:uid="{812166A0-76AE-4B29-AA0A-CB4A1B5C59DE}"/>
    <cellStyle name="40% - Accent3 3 3" xfId="1276" xr:uid="{AF39615D-EDD2-4063-A04F-01BEB3138AB6}"/>
    <cellStyle name="40% - Accent3 3 3 2" xfId="3123" xr:uid="{AC320F41-EEAC-4AAF-8FCD-D383061B51AC}"/>
    <cellStyle name="40% - Accent3 3 4" xfId="1368" xr:uid="{991FF38F-8299-4A1A-8FEA-3DA022969229}"/>
    <cellStyle name="40% - Accent3 3 4 2" xfId="3211" xr:uid="{4FAC7E78-D48E-46B3-AEBB-F31624562D19}"/>
    <cellStyle name="40% - Accent3 3 5" xfId="1456" xr:uid="{740F2217-1A35-4D70-9657-361BEF1A2053}"/>
    <cellStyle name="40% - Accent3 3 5 2" xfId="3297" xr:uid="{DECCE093-EBD1-4EFA-B6F4-6E128C627EA4}"/>
    <cellStyle name="40% - Accent3 3 6" xfId="1590" xr:uid="{A8784FD9-C0D2-45E7-A95B-2898977233FE}"/>
    <cellStyle name="40% - Accent3 3 6 2" xfId="3427" xr:uid="{4992913C-A720-4774-BC9D-E4BD64533E62}"/>
    <cellStyle name="40% - Accent3 3 7" xfId="1681" xr:uid="{EDFE80BE-1A38-4EE7-AC42-08BD84EF11E7}"/>
    <cellStyle name="40% - Accent3 3 7 2" xfId="3514" xr:uid="{9DC5D972-43B7-415B-A043-302B42069132}"/>
    <cellStyle name="40% - Accent3 3 8" xfId="1771" xr:uid="{22E40126-1838-436C-8E2B-A06A5B6C9BF3}"/>
    <cellStyle name="40% - Accent3 3 8 2" xfId="3602" xr:uid="{A5F5712A-6EFA-4395-A404-041ECC256D53}"/>
    <cellStyle name="40% - Accent3 3 9" xfId="1854" xr:uid="{437A2945-6019-4A0E-92C7-93B93632EB90}"/>
    <cellStyle name="40% - Accent3 3 9 2" xfId="3680" xr:uid="{FF663A12-E7B6-4B2E-9E31-4ACEFF189305}"/>
    <cellStyle name="40% - Accent3 30" xfId="2461" xr:uid="{CC0DA969-91F6-4520-949F-EB3B062B2521}"/>
    <cellStyle name="40% - Accent3 30 2" xfId="4181" xr:uid="{5E7F73DD-BDEB-404D-AC0B-DE2354BD4DD0}"/>
    <cellStyle name="40% - Accent3 31" xfId="2506" xr:uid="{A128C712-FE78-4EE9-A08C-DAEC955E63BA}"/>
    <cellStyle name="40% - Accent3 31 2" xfId="4221" xr:uid="{141CF1F2-086C-4703-9FBE-1B0647234AC1}"/>
    <cellStyle name="40% - Accent3 32" xfId="2586" xr:uid="{4445C79B-33D7-412B-AA31-CDC64095BF34}"/>
    <cellStyle name="40% - Accent3 32 2" xfId="4298" xr:uid="{251CED1D-F041-4A4C-95A3-D0655B5E37B4}"/>
    <cellStyle name="40% - Accent3 4" xfId="773" xr:uid="{00000000-0005-0000-0000-000085000000}"/>
    <cellStyle name="40% - Accent3 4 2" xfId="2299" xr:uid="{892AB239-A12A-46E4-8A5D-12701BB25BA6}"/>
    <cellStyle name="40% - Accent3 4 2 2" xfId="4055" xr:uid="{B6DDAAB0-131B-4E20-96C1-C67E79D6DF1C}"/>
    <cellStyle name="40% - Accent3 4 3" xfId="2446" xr:uid="{B28F3AE4-E059-46FF-B810-4415765E9CD8}"/>
    <cellStyle name="40% - Accent3 4 3 2" xfId="4167" xr:uid="{EA5C87E0-3706-4A3C-A0BA-72BAE618DB2D}"/>
    <cellStyle name="40% - Accent3 4 4" xfId="2570" xr:uid="{F7BD7B1C-BC2C-4080-AD4E-ED73EC2945AD}"/>
    <cellStyle name="40% - Accent3 4 4 2" xfId="4284" xr:uid="{6CCA5E13-14F9-4FC5-BB3F-6E86D45473AB}"/>
    <cellStyle name="40% - Accent3 4 5" xfId="2718" xr:uid="{A3EB0301-A2F1-48CD-9124-B76D9725397B}"/>
    <cellStyle name="40% - Accent3 5" xfId="829" xr:uid="{00000000-0005-0000-0000-000086000000}"/>
    <cellStyle name="40% - Accent3 5 2" xfId="2757" xr:uid="{EEB9179F-0318-46EC-8BFE-01BC2C421D4D}"/>
    <cellStyle name="40% - Accent3 6" xfId="878" xr:uid="{00000000-0005-0000-0000-000087000000}"/>
    <cellStyle name="40% - Accent3 6 2" xfId="2789" xr:uid="{B979724F-E1E6-415C-92DE-70D25C3AFABD}"/>
    <cellStyle name="40% - Accent3 7" xfId="907" xr:uid="{00000000-0005-0000-0000-000088000000}"/>
    <cellStyle name="40% - Accent3 7 2" xfId="2814" xr:uid="{6D8B4F9D-4592-4413-9E26-82EB8A3F7695}"/>
    <cellStyle name="40% - Accent3 8" xfId="948" xr:uid="{00000000-0005-0000-0000-000089000000}"/>
    <cellStyle name="40% - Accent3 8 2" xfId="2840" xr:uid="{BC3BCB15-6B7D-40D9-BFD4-832751C299A5}"/>
    <cellStyle name="40% - Accent3 9" xfId="1005" xr:uid="{8E7A7765-B6E3-4A84-B9E7-9EBE303438F9}"/>
    <cellStyle name="40% - Accent3 9 2" xfId="2878" xr:uid="{138F638C-C702-4BE7-B4C8-B2EA04691E6C}"/>
    <cellStyle name="40% - Accent4" xfId="62" builtinId="43" customBuiltin="1"/>
    <cellStyle name="40% - Accent4 10" xfId="1060" xr:uid="{CACBFC0D-8098-4A43-B533-50F00E6C1100}"/>
    <cellStyle name="40% - Accent4 10 2" xfId="2927" xr:uid="{B713F081-B431-4AF8-9800-50E182ECF819}"/>
    <cellStyle name="40% - Accent4 11" xfId="1099" xr:uid="{1E3F1AAF-163E-42A7-A3DB-0EA3BC8C43CD}"/>
    <cellStyle name="40% - Accent4 11 2" xfId="2963" xr:uid="{CF380955-EE1C-4CFF-A1BA-0867D019F6B2}"/>
    <cellStyle name="40% - Accent4 12" xfId="1119" xr:uid="{77591F91-8D85-4665-A0C2-0145FC7015A0}"/>
    <cellStyle name="40% - Accent4 12 2" xfId="2980" xr:uid="{316CDBAB-41C4-446F-B877-85B24E35E327}"/>
    <cellStyle name="40% - Accent4 13" xfId="1175" xr:uid="{235F607C-1B35-40F6-AA68-1C7A8C62342C}"/>
    <cellStyle name="40% - Accent4 13 2" xfId="3030" xr:uid="{8E68E8A1-18C2-4325-9560-D215BD2CA0F3}"/>
    <cellStyle name="40% - Accent4 14" xfId="1277" xr:uid="{6F2A271B-B1F5-4D77-904C-3ED217E1972F}"/>
    <cellStyle name="40% - Accent4 14 2" xfId="3124" xr:uid="{3011BB90-E06D-4ADA-A723-5EF6C4281F6A}"/>
    <cellStyle name="40% - Accent4 15" xfId="1369" xr:uid="{8525AA05-1B63-4B8D-A218-4ED9D59219B1}"/>
    <cellStyle name="40% - Accent4 15 2" xfId="3212" xr:uid="{34712385-CA4E-42D5-9BA5-D13D43CA26FA}"/>
    <cellStyle name="40% - Accent4 16" xfId="1457" xr:uid="{C7D2659E-4B70-49AE-8238-F587E1416B65}"/>
    <cellStyle name="40% - Accent4 16 2" xfId="3298" xr:uid="{1AB6587C-7715-43D6-9755-C0012609A7DE}"/>
    <cellStyle name="40% - Accent4 17" xfId="1518" xr:uid="{3FA7E740-B092-4AFA-9630-29B6F67CD7DC}"/>
    <cellStyle name="40% - Accent4 17 2" xfId="3358" xr:uid="{43E7E8E0-7D1E-41D7-9015-CF4CF37494B8}"/>
    <cellStyle name="40% - Accent4 18" xfId="1542" xr:uid="{8FE44B16-9F97-4FE1-B493-B89C81D0FB03}"/>
    <cellStyle name="40% - Accent4 18 2" xfId="3379" xr:uid="{B98FE02A-447C-48C5-BEF8-6B07BBE15477}"/>
    <cellStyle name="40% - Accent4 19" xfId="1633" xr:uid="{0E5F4981-6E90-4813-BE8E-2615112AE2AD}"/>
    <cellStyle name="40% - Accent4 19 2" xfId="3466" xr:uid="{E29E7322-5684-4C67-91C9-2A710989C2C9}"/>
    <cellStyle name="40% - Accent4 2" xfId="63" xr:uid="{00000000-0005-0000-0000-00008B000000}"/>
    <cellStyle name="40% - Accent4 2 10" xfId="1745" xr:uid="{6939FD29-01FC-471F-8A8A-45C774C12E3C}"/>
    <cellStyle name="40% - Accent4 2 10 2" xfId="3576" xr:uid="{11B4EEC0-7BCD-452C-9748-FEF203C4E67E}"/>
    <cellStyle name="40% - Accent4 2 11" xfId="1856" xr:uid="{CF8EB482-063F-4302-B538-3B6ED5A3B68F}"/>
    <cellStyle name="40% - Accent4 2 11 2" xfId="3682" xr:uid="{E43F5091-0613-46B1-8CCD-216B88D4868E}"/>
    <cellStyle name="40% - Accent4 2 12" xfId="1951" xr:uid="{303B05CD-9C61-449D-B02C-76A6366B1801}"/>
    <cellStyle name="40% - Accent4 2 12 2" xfId="3769" xr:uid="{4E52310D-BD9E-4EEA-908D-3A3C041B36E9}"/>
    <cellStyle name="40% - Accent4 2 13" xfId="2039" xr:uid="{9708913E-4CB9-422A-A213-AB9EECFB31A6}"/>
    <cellStyle name="40% - Accent4 2 13 2" xfId="3856" xr:uid="{1CD83F3B-CA32-4552-98B8-A4235F27D7FA}"/>
    <cellStyle name="40% - Accent4 2 14" xfId="2112" xr:uid="{CB0E2576-A621-43F5-A1BA-5EA17D5F2BE6}"/>
    <cellStyle name="40% - Accent4 2 15" xfId="2240" xr:uid="{A026CDC0-6F69-4B8A-9B91-E7142A75E9C4}"/>
    <cellStyle name="40% - Accent4 2 15 2" xfId="4001" xr:uid="{274C4365-CE7E-4CF3-8BC2-BD94980335F8}"/>
    <cellStyle name="40% - Accent4 2 16" xfId="2365" xr:uid="{2A081895-9EDF-4E62-BC4D-0EDB628D406C}"/>
    <cellStyle name="40% - Accent4 2 16 2" xfId="4093" xr:uid="{E39448AE-059A-44E4-8725-1508202E9B23}"/>
    <cellStyle name="40% - Accent4 2 17" xfId="2511" xr:uid="{038D3BE8-CA94-4787-B616-6555B5C57D7F}"/>
    <cellStyle name="40% - Accent4 2 17 2" xfId="4226" xr:uid="{24562B75-3B2A-40DA-9287-6725E4FE6F86}"/>
    <cellStyle name="40% - Accent4 2 18" xfId="2611" xr:uid="{18FE5457-0DD2-446B-AA83-A34AD7755AA6}"/>
    <cellStyle name="40% - Accent4 2 18 2" xfId="4323" xr:uid="{D0A0BEF8-B757-4C97-867B-6D336F21122F}"/>
    <cellStyle name="40% - Accent4 2 2" xfId="1008" xr:uid="{7AA25175-F4B9-41C2-809A-6E7E0B531B9C}"/>
    <cellStyle name="40% - Accent4 2 2 10" xfId="1980" xr:uid="{8A072D38-5F1A-4E94-9E78-87CE3F9D3C36}"/>
    <cellStyle name="40% - Accent4 2 2 10 2" xfId="3798" xr:uid="{6794B088-0CBD-433B-AA3C-E828860AAB6B}"/>
    <cellStyle name="40% - Accent4 2 2 11" xfId="2068" xr:uid="{6105ED9F-AE56-4E26-865D-DD0422CB2B41}"/>
    <cellStyle name="40% - Accent4 2 2 11 2" xfId="3885" xr:uid="{73A60E52-51D9-475A-A5E1-8D4C17D6923D}"/>
    <cellStyle name="40% - Accent4 2 2 12" xfId="2241" xr:uid="{5E81CA00-1DC5-453E-86E6-86901EBCE339}"/>
    <cellStyle name="40% - Accent4 2 2 12 2" xfId="4002" xr:uid="{FC53FB4D-D983-4276-9149-2737B45CC771}"/>
    <cellStyle name="40% - Accent4 2 2 13" xfId="2394" xr:uid="{4A6336EA-9A4B-4A66-8EDE-7EE1034F5D77}"/>
    <cellStyle name="40% - Accent4 2 2 13 2" xfId="4122" xr:uid="{A273AFF9-2F34-4696-9598-91E06992AEC8}"/>
    <cellStyle name="40% - Accent4 2 2 14" xfId="2512" xr:uid="{1CD28455-87DB-4546-A025-DE893B3CCA7B}"/>
    <cellStyle name="40% - Accent4 2 2 14 2" xfId="4227" xr:uid="{131C8F24-F687-4C58-BD30-794A7A0A7341}"/>
    <cellStyle name="40% - Accent4 2 2 15" xfId="2640" xr:uid="{4500C228-35E8-4B20-BBA3-1E02381EA8C7}"/>
    <cellStyle name="40% - Accent4 2 2 15 2" xfId="4352" xr:uid="{DD572177-59FB-4E7B-A56B-BB87E01736FB}"/>
    <cellStyle name="40% - Accent4 2 2 16" xfId="2881" xr:uid="{63FC0699-71CC-4CFA-8DBB-EBB6EEB28F4E}"/>
    <cellStyle name="40% - Accent4 2 2 2" xfId="1177" xr:uid="{AB493354-1FA0-468F-A9D4-0904536BE964}"/>
    <cellStyle name="40% - Accent4 2 2 2 2" xfId="3032" xr:uid="{476E218D-3024-4AF4-A02F-758F1C0A40FA}"/>
    <cellStyle name="40% - Accent4 2 2 3" xfId="1279" xr:uid="{C4A909A6-A1C1-471F-B634-FDC88D586AEA}"/>
    <cellStyle name="40% - Accent4 2 2 3 2" xfId="3126" xr:uid="{AE40005E-91D8-44CE-8483-45429B1F5F61}"/>
    <cellStyle name="40% - Accent4 2 2 4" xfId="1371" xr:uid="{76453F9E-D882-428B-86CA-D9D0EA5118E6}"/>
    <cellStyle name="40% - Accent4 2 2 4 2" xfId="3214" xr:uid="{11EB1E45-DBB1-4E48-BF56-302680A48B09}"/>
    <cellStyle name="40% - Accent4 2 2 5" xfId="1459" xr:uid="{15F5461E-F62B-463E-BE8F-535690E9B01A}"/>
    <cellStyle name="40% - Accent4 2 2 5 2" xfId="3300" xr:uid="{D582DEEE-206F-4C30-A4FE-9F6827499B8D}"/>
    <cellStyle name="40% - Accent4 2 2 6" xfId="1593" xr:uid="{B508B8D2-24FF-400C-B271-8B33BDB626F8}"/>
    <cellStyle name="40% - Accent4 2 2 6 2" xfId="3430" xr:uid="{EDA27701-8BCE-4459-B92A-7E1B9ACFBE06}"/>
    <cellStyle name="40% - Accent4 2 2 7" xfId="1684" xr:uid="{6B44429F-38CB-4469-A71F-39064D4ED080}"/>
    <cellStyle name="40% - Accent4 2 2 7 2" xfId="3517" xr:uid="{B32D5618-EBD0-4A18-B9BD-DF3E46C0A84F}"/>
    <cellStyle name="40% - Accent4 2 2 8" xfId="1774" xr:uid="{119B5447-BA44-4AAE-863B-41678150EA62}"/>
    <cellStyle name="40% - Accent4 2 2 8 2" xfId="3605" xr:uid="{886E06F8-52F5-42B4-8450-4C91ED2BEE4B}"/>
    <cellStyle name="40% - Accent4 2 2 9" xfId="1857" xr:uid="{D528DB75-3465-4A52-9246-7616EEBDD7E0}"/>
    <cellStyle name="40% - Accent4 2 2 9 2" xfId="3683" xr:uid="{4761C092-B858-47F7-BC68-24258E47183A}"/>
    <cellStyle name="40% - Accent4 2 3" xfId="1061" xr:uid="{9467F602-9551-4085-A94D-C6141A98F4D2}"/>
    <cellStyle name="40% - Accent4 2 3 2" xfId="2928" xr:uid="{FED9F49A-E307-4B14-A265-54FB62490B0C}"/>
    <cellStyle name="40% - Accent4 2 4" xfId="1176" xr:uid="{8541075C-2C8D-45CA-9ED4-0D40A1EF7468}"/>
    <cellStyle name="40% - Accent4 2 4 2" xfId="3031" xr:uid="{0C7D98AC-48CA-4799-B118-95DE95F156C9}"/>
    <cellStyle name="40% - Accent4 2 5" xfId="1278" xr:uid="{EF8206D6-2B1F-493F-B0E2-909019C34B3A}"/>
    <cellStyle name="40% - Accent4 2 5 2" xfId="3125" xr:uid="{05790AE1-171D-46DB-A343-17455ABE2D91}"/>
    <cellStyle name="40% - Accent4 2 6" xfId="1370" xr:uid="{072505EE-149F-4C77-9934-8976D9DD9C63}"/>
    <cellStyle name="40% - Accent4 2 6 2" xfId="3213" xr:uid="{6A367DF6-7F71-4CD0-9412-6B5A8C6E356E}"/>
    <cellStyle name="40% - Accent4 2 7" xfId="1458" xr:uid="{33657125-766D-4862-822D-0BE1AB104944}"/>
    <cellStyle name="40% - Accent4 2 7 2" xfId="3299" xr:uid="{AFB58F1C-771D-4EEB-AE9C-42F3F2313347}"/>
    <cellStyle name="40% - Accent4 2 8" xfId="1564" xr:uid="{2E8C4097-8BEF-4511-9723-1D58D120F992}"/>
    <cellStyle name="40% - Accent4 2 8 2" xfId="3401" xr:uid="{E1E1B9BC-3558-4741-A6D7-89AAF8E40814}"/>
    <cellStyle name="40% - Accent4 2 9" xfId="1655" xr:uid="{41A9470A-F54D-42E9-818C-2715076843EE}"/>
    <cellStyle name="40% - Accent4 2 9 2" xfId="3488" xr:uid="{B781081A-D80F-4651-950A-EA9FABA3C2BD}"/>
    <cellStyle name="40% - Accent4 20" xfId="1723" xr:uid="{03C4F269-E36D-401A-BF0A-44E8D99C1C10}"/>
    <cellStyle name="40% - Accent4 20 2" xfId="3554" xr:uid="{0A1FBB28-4A8C-48E1-8CC9-0AC6D18AE0E1}"/>
    <cellStyle name="40% - Accent4 21" xfId="1811" xr:uid="{02CD60A3-32D6-4316-AA1B-17D18084A2D7}"/>
    <cellStyle name="40% - Accent4 21 2" xfId="3639" xr:uid="{28938DA5-69BC-4E7A-97BF-A820D18E6A1E}"/>
    <cellStyle name="40% - Accent4 22" xfId="1855" xr:uid="{2F63C622-EF2F-457B-988C-6D01FAD81916}"/>
    <cellStyle name="40% - Accent4 22 2" xfId="3681" xr:uid="{97B6BF0B-C458-4E6D-904E-5662423E4928}"/>
    <cellStyle name="40% - Accent4 23" xfId="1929" xr:uid="{1507E12D-CACB-42EB-8EC4-CE8847AE25F4}"/>
    <cellStyle name="40% - Accent4 23 2" xfId="3747" xr:uid="{379E7B70-9BD7-4074-B6E4-176CA06FD035}"/>
    <cellStyle name="40% - Accent4 24" xfId="2017" xr:uid="{0E91127A-9C44-4F27-A952-5D710A83B83C}"/>
    <cellStyle name="40% - Accent4 24 2" xfId="3834" xr:uid="{26F9EE43-4FDD-43C5-9A44-6EDF217DA8AD}"/>
    <cellStyle name="40% - Accent4 25" xfId="2111" xr:uid="{233012C3-9329-40C3-8D03-06378D5FE08A}"/>
    <cellStyle name="40% - Accent4 25 2" xfId="3919" xr:uid="{E522B4E7-A4D6-497A-A951-BE5A4172F201}"/>
    <cellStyle name="40% - Accent4 26" xfId="2159" xr:uid="{BA31A18A-7A0F-4F09-A744-9F9AB61ECDD8}"/>
    <cellStyle name="40% - Accent4 26 2" xfId="3934" xr:uid="{F3253542-4D94-42EA-9B99-4043920CB327}"/>
    <cellStyle name="40% - Accent4 27" xfId="2178" xr:uid="{F78783A1-93EE-46BB-80E8-3DE1AAFFE8FD}"/>
    <cellStyle name="40% - Accent4 27 2" xfId="3951" xr:uid="{DC2EA6CF-52E6-4F3F-B5FC-D1556191417C}"/>
    <cellStyle name="40% - Accent4 28" xfId="2206" xr:uid="{EF98C3A6-2341-4948-8B1F-DFEDAB2E465E}"/>
    <cellStyle name="40% - Accent4 28 2" xfId="3968" xr:uid="{678702E4-FD22-4690-8C21-52CD3B8C4F8E}"/>
    <cellStyle name="40% - Accent4 29" xfId="2343" xr:uid="{C19282D3-FDA7-4482-9A86-7AF02F295C7E}"/>
    <cellStyle name="40% - Accent4 29 2" xfId="4071" xr:uid="{B56AE46C-B580-4179-8321-01F314CB0493}"/>
    <cellStyle name="40% - Accent4 3" xfId="726" xr:uid="{00000000-0005-0000-0000-00008C000000}"/>
    <cellStyle name="40% - Accent4 3 10" xfId="1979" xr:uid="{3A4E6714-9FCA-4303-8522-C1B74D97787E}"/>
    <cellStyle name="40% - Accent4 3 10 2" xfId="3797" xr:uid="{B2513891-900A-4D0B-91FA-7A178BE54FAB}"/>
    <cellStyle name="40% - Accent4 3 11" xfId="2067" xr:uid="{76804A9D-E859-4DCD-AF11-34D51F733A52}"/>
    <cellStyle name="40% - Accent4 3 11 2" xfId="3884" xr:uid="{A460688E-15F2-4815-A0FC-C8F9EAFEA135}"/>
    <cellStyle name="40% - Accent4 3 12" xfId="2242" xr:uid="{CC5CCB55-6DD9-4F28-AD9D-4C9257E68AC6}"/>
    <cellStyle name="40% - Accent4 3 12 2" xfId="4003" xr:uid="{6A19D34D-CE36-46D8-AC54-DAE7272C3F58}"/>
    <cellStyle name="40% - Accent4 3 13" xfId="2393" xr:uid="{C3A16955-867C-4DD3-9BAB-2A2D9D922E64}"/>
    <cellStyle name="40% - Accent4 3 13 2" xfId="4121" xr:uid="{FE4B1259-45B4-495B-8E39-77544C60F197}"/>
    <cellStyle name="40% - Accent4 3 14" xfId="2513" xr:uid="{25C04309-A893-428C-900D-BA1E53EF6BC7}"/>
    <cellStyle name="40% - Accent4 3 14 2" xfId="4228" xr:uid="{8C0D09AB-A701-4E2A-B5FE-87A5AA872F95}"/>
    <cellStyle name="40% - Accent4 3 15" xfId="2639" xr:uid="{CEDBDA15-BCEC-460B-B41D-9103776A7B60}"/>
    <cellStyle name="40% - Accent4 3 15 2" xfId="4351" xr:uid="{B74C8771-4B5F-4101-8698-7D31BE59744E}"/>
    <cellStyle name="40% - Accent4 3 16" xfId="2703" xr:uid="{7219B162-042F-4135-8274-040F3D38B573}"/>
    <cellStyle name="40% - Accent4 3 2" xfId="1178" xr:uid="{5CA03376-835F-446F-8F70-85DEDB837DCD}"/>
    <cellStyle name="40% - Accent4 3 2 2" xfId="3033" xr:uid="{5FCC2089-66CB-4967-A4AF-4E5BB534A30D}"/>
    <cellStyle name="40% - Accent4 3 3" xfId="1280" xr:uid="{8C89AC37-B3D2-43D4-A902-D04B5BEE249E}"/>
    <cellStyle name="40% - Accent4 3 3 2" xfId="3127" xr:uid="{B20459AA-85CA-42B6-87AF-A3DA323B9691}"/>
    <cellStyle name="40% - Accent4 3 4" xfId="1372" xr:uid="{E7CA13E3-D449-4BCA-B16C-75FB2906786E}"/>
    <cellStyle name="40% - Accent4 3 4 2" xfId="3215" xr:uid="{AD1C91D8-689E-4C71-B36C-E808BE8F56E1}"/>
    <cellStyle name="40% - Accent4 3 5" xfId="1460" xr:uid="{E1709F99-A916-4AEB-AD92-F7FE762358B0}"/>
    <cellStyle name="40% - Accent4 3 5 2" xfId="3301" xr:uid="{9A366A95-C20A-4DD0-8789-5654F6BB2AA8}"/>
    <cellStyle name="40% - Accent4 3 6" xfId="1592" xr:uid="{78C382EF-9E43-4BC5-8412-9938D6EC4520}"/>
    <cellStyle name="40% - Accent4 3 6 2" xfId="3429" xr:uid="{0ABF0867-AD69-41F0-AC84-425C48E440EA}"/>
    <cellStyle name="40% - Accent4 3 7" xfId="1683" xr:uid="{2928CC9E-0337-4158-9F58-775FC9ED4333}"/>
    <cellStyle name="40% - Accent4 3 7 2" xfId="3516" xr:uid="{86A45031-D18C-4A85-AC43-1FA807BA2495}"/>
    <cellStyle name="40% - Accent4 3 8" xfId="1773" xr:uid="{7BAFD31E-94AD-4EED-A874-362F2AC8759B}"/>
    <cellStyle name="40% - Accent4 3 8 2" xfId="3604" xr:uid="{0BB50218-6514-43C9-9CDE-8C48CC9D6B62}"/>
    <cellStyle name="40% - Accent4 3 9" xfId="1858" xr:uid="{CDE5EB44-E2E4-41FF-998E-789505EEDA91}"/>
    <cellStyle name="40% - Accent4 3 9 2" xfId="3684" xr:uid="{A2878460-CAF3-4545-8785-29ABF0139EDB}"/>
    <cellStyle name="40% - Accent4 30" xfId="2462" xr:uid="{61F00EE7-05C6-40A2-BB35-C35AF2105586}"/>
    <cellStyle name="40% - Accent4 30 2" xfId="4182" xr:uid="{7B213509-6269-4D2E-B254-66B42C34FFF5}"/>
    <cellStyle name="40% - Accent4 31" xfId="2510" xr:uid="{E8993A9D-7C8E-47C5-8652-D54519DF9AFC}"/>
    <cellStyle name="40% - Accent4 31 2" xfId="4225" xr:uid="{E6FBEC4F-94D3-4A4A-9F46-A57B1475FDD3}"/>
    <cellStyle name="40% - Accent4 32" xfId="2589" xr:uid="{CE1058BC-02D5-460C-B725-15662042A830}"/>
    <cellStyle name="40% - Accent4 32 2" xfId="4301" xr:uid="{D9D01694-0432-4D7E-9AE9-511920547BF6}"/>
    <cellStyle name="40% - Accent4 4" xfId="774" xr:uid="{00000000-0005-0000-0000-00008D000000}"/>
    <cellStyle name="40% - Accent4 4 2" xfId="2300" xr:uid="{F3C0B619-D0BD-46A5-8653-26D111D110CE}"/>
    <cellStyle name="40% - Accent4 4 2 2" xfId="4056" xr:uid="{4FE222E6-BB2F-47B6-929F-E4A04528FA34}"/>
    <cellStyle name="40% - Accent4 4 3" xfId="2447" xr:uid="{7710398C-F456-4F49-BB7C-11B002E8B4C3}"/>
    <cellStyle name="40% - Accent4 4 3 2" xfId="4168" xr:uid="{285F6859-DB3C-4A6E-A5BF-551B50ECA40E}"/>
    <cellStyle name="40% - Accent4 4 4" xfId="2571" xr:uid="{E6AAC9EA-8020-4111-9804-747640EBC907}"/>
    <cellStyle name="40% - Accent4 4 4 2" xfId="4285" xr:uid="{B182BE27-E525-4BF7-8952-0BD000787C95}"/>
    <cellStyle name="40% - Accent4 4 5" xfId="2719" xr:uid="{A43F2FA6-ACEF-426B-B11C-7FCEF13C853D}"/>
    <cellStyle name="40% - Accent4 5" xfId="830" xr:uid="{00000000-0005-0000-0000-00008E000000}"/>
    <cellStyle name="40% - Accent4 5 2" xfId="2758" xr:uid="{CACB7AD1-8F1A-4074-A807-492A8B6F8A41}"/>
    <cellStyle name="40% - Accent4 6" xfId="879" xr:uid="{00000000-0005-0000-0000-00008F000000}"/>
    <cellStyle name="40% - Accent4 6 2" xfId="2790" xr:uid="{5FA2C553-AE3E-49E9-B3BA-D78A01BCFFF5}"/>
    <cellStyle name="40% - Accent4 7" xfId="908" xr:uid="{00000000-0005-0000-0000-000090000000}"/>
    <cellStyle name="40% - Accent4 7 2" xfId="2815" xr:uid="{A5C6ED36-06E9-4E69-9559-BD86A17D7DB1}"/>
    <cellStyle name="40% - Accent4 8" xfId="949" xr:uid="{00000000-0005-0000-0000-000091000000}"/>
    <cellStyle name="40% - Accent4 8 2" xfId="2841" xr:uid="{8A06D1C2-FE40-4F32-9546-806521D5261C}"/>
    <cellStyle name="40% - Accent4 9" xfId="1007" xr:uid="{20616765-D16E-4FBB-8D23-2EC9BD8E8098}"/>
    <cellStyle name="40% - Accent4 9 2" xfId="2880" xr:uid="{C956D55C-557D-4584-9277-D0BD894FC28C}"/>
    <cellStyle name="40% - Accent5" xfId="64" builtinId="47" customBuiltin="1"/>
    <cellStyle name="40% - Accent5 10" xfId="1062" xr:uid="{E599457A-FAF2-4E27-9A03-234DB0753D95}"/>
    <cellStyle name="40% - Accent5 10 2" xfId="2929" xr:uid="{88811B8E-44F3-4FD6-8374-1F07F89522B4}"/>
    <cellStyle name="40% - Accent5 11" xfId="1100" xr:uid="{A6FC5A89-3D0C-4C94-81D2-4B2211C6E621}"/>
    <cellStyle name="40% - Accent5 11 2" xfId="2964" xr:uid="{BBE5C4F2-D20D-4A2B-99EE-2B3C4210BB08}"/>
    <cellStyle name="40% - Accent5 12" xfId="1120" xr:uid="{BDEEFA4F-0016-4ACB-8129-2DF9D6AF6723}"/>
    <cellStyle name="40% - Accent5 12 2" xfId="2981" xr:uid="{D54EC7F5-4073-4D5A-969D-0C49F7C12393}"/>
    <cellStyle name="40% - Accent5 13" xfId="1179" xr:uid="{B607905F-1D29-441F-9AA1-F85DB7B3E810}"/>
    <cellStyle name="40% - Accent5 13 2" xfId="3034" xr:uid="{C3D0BA9D-95CE-44BC-9BA8-CBC86FA5AA63}"/>
    <cellStyle name="40% - Accent5 14" xfId="1281" xr:uid="{B1FF9059-4D36-4451-83A6-24F1DA1AF646}"/>
    <cellStyle name="40% - Accent5 14 2" xfId="3128" xr:uid="{43F13721-57B0-46C2-B429-159D37FD93DB}"/>
    <cellStyle name="40% - Accent5 15" xfId="1373" xr:uid="{E01BE880-AAC1-44B3-85F6-60771556A3B5}"/>
    <cellStyle name="40% - Accent5 15 2" xfId="3216" xr:uid="{F3AE2F62-C4FC-40CA-8411-4555B72C12BE}"/>
    <cellStyle name="40% - Accent5 16" xfId="1461" xr:uid="{AE81BCA2-151A-4C33-B438-C1F67F980C43}"/>
    <cellStyle name="40% - Accent5 16 2" xfId="3302" xr:uid="{086A56F9-B07C-4F0A-9AFD-4ACDAABC5DAA}"/>
    <cellStyle name="40% - Accent5 17" xfId="1519" xr:uid="{058CF35C-60EA-4161-847E-228E1B1A6011}"/>
    <cellStyle name="40% - Accent5 17 2" xfId="3359" xr:uid="{D5A28207-EABF-47AD-8A29-57487EF69066}"/>
    <cellStyle name="40% - Accent5 18" xfId="1545" xr:uid="{6A88DAB0-D60E-45BA-BE9F-FDA02F9CA9D0}"/>
    <cellStyle name="40% - Accent5 18 2" xfId="3382" xr:uid="{4D29F204-EAB8-40F8-86B4-DCF3417CDC74}"/>
    <cellStyle name="40% - Accent5 19" xfId="1636" xr:uid="{4CA05ECC-CD95-4776-B8A4-B15E37F51920}"/>
    <cellStyle name="40% - Accent5 19 2" xfId="3469" xr:uid="{25393E71-2390-4FFB-B2C4-B2E4908E0110}"/>
    <cellStyle name="40% - Accent5 2" xfId="65" xr:uid="{00000000-0005-0000-0000-000093000000}"/>
    <cellStyle name="40% - Accent5 2 10" xfId="1748" xr:uid="{11A04C48-0D04-4BBC-BCCA-F8320A99B3D2}"/>
    <cellStyle name="40% - Accent5 2 10 2" xfId="3579" xr:uid="{0338D628-FE7D-454A-BD3D-37B31ED7A272}"/>
    <cellStyle name="40% - Accent5 2 11" xfId="1860" xr:uid="{3B35CF15-BB4B-42C4-827C-C3BCFAB88E36}"/>
    <cellStyle name="40% - Accent5 2 11 2" xfId="3686" xr:uid="{B3649675-6F19-4F7D-97AF-037686249FB8}"/>
    <cellStyle name="40% - Accent5 2 12" xfId="1954" xr:uid="{E8DE1AE5-FE64-426E-A876-F7DE21EA5AC2}"/>
    <cellStyle name="40% - Accent5 2 12 2" xfId="3772" xr:uid="{B8C415A1-FB2C-4105-9D06-BCDF5C79E033}"/>
    <cellStyle name="40% - Accent5 2 13" xfId="2042" xr:uid="{97EFEE9F-7F8C-4486-AED8-53EA7214AB1D}"/>
    <cellStyle name="40% - Accent5 2 13 2" xfId="3859" xr:uid="{1D4BC22C-074A-4546-9DA5-95F0340EDBA6}"/>
    <cellStyle name="40% - Accent5 2 14" xfId="2114" xr:uid="{E52DAC6F-0E9C-487A-89CA-A097356A3E53}"/>
    <cellStyle name="40% - Accent5 2 15" xfId="2243" xr:uid="{1465BC00-8F50-4C0E-A5A5-50D4BF28603C}"/>
    <cellStyle name="40% - Accent5 2 15 2" xfId="4004" xr:uid="{AC5C2222-8721-491B-9443-AB5CFD321060}"/>
    <cellStyle name="40% - Accent5 2 16" xfId="2368" xr:uid="{C3ACF389-2A25-4FBE-902D-D62CFF6D8703}"/>
    <cellStyle name="40% - Accent5 2 16 2" xfId="4096" xr:uid="{F7C5F9E9-AFEB-450F-AA44-1EA17A31D79D}"/>
    <cellStyle name="40% - Accent5 2 17" xfId="2515" xr:uid="{BE42AAC4-F9AE-426C-9642-75C445D69FDD}"/>
    <cellStyle name="40% - Accent5 2 17 2" xfId="4230" xr:uid="{D14EE890-DA18-48E0-B3EB-E62485E96C7A}"/>
    <cellStyle name="40% - Accent5 2 18" xfId="2614" xr:uid="{50A6EE27-61F7-4B75-A25C-E0CA7F09F751}"/>
    <cellStyle name="40% - Accent5 2 18 2" xfId="4326" xr:uid="{D0CFBC08-8FA5-4EED-B1A7-3C5E57B10F9C}"/>
    <cellStyle name="40% - Accent5 2 2" xfId="1010" xr:uid="{1E624747-1A50-413D-82F2-FFB35D2C13B0}"/>
    <cellStyle name="40% - Accent5 2 2 10" xfId="1982" xr:uid="{3303F5EF-8E44-4342-8082-9E59C74BBEFE}"/>
    <cellStyle name="40% - Accent5 2 2 10 2" xfId="3800" xr:uid="{337E990C-C84C-4C1B-ABD8-003A65405772}"/>
    <cellStyle name="40% - Accent5 2 2 11" xfId="2070" xr:uid="{A39040BC-DDAB-44F2-82F5-DF2AAC2EA84F}"/>
    <cellStyle name="40% - Accent5 2 2 11 2" xfId="3887" xr:uid="{2EF2070D-4803-49E9-B118-A293BBD6A324}"/>
    <cellStyle name="40% - Accent5 2 2 12" xfId="2244" xr:uid="{6CB292C1-FF92-4EB7-AB1F-ED7DC0EE2881}"/>
    <cellStyle name="40% - Accent5 2 2 12 2" xfId="4005" xr:uid="{3E6CB709-31B9-411C-AD98-F0EBA96D1B5F}"/>
    <cellStyle name="40% - Accent5 2 2 13" xfId="2396" xr:uid="{86CE6E4B-CAEB-4FF5-BE6B-C8BF652ED29F}"/>
    <cellStyle name="40% - Accent5 2 2 13 2" xfId="4124" xr:uid="{11695E9E-21A2-4484-8680-245FD83A36E6}"/>
    <cellStyle name="40% - Accent5 2 2 14" xfId="2516" xr:uid="{61EBD24F-547B-4F4D-9914-4DBA9B6AB2DE}"/>
    <cellStyle name="40% - Accent5 2 2 14 2" xfId="4231" xr:uid="{06BB0E58-390E-42FE-99E7-51189579ED10}"/>
    <cellStyle name="40% - Accent5 2 2 15" xfId="2642" xr:uid="{A85E1989-CF73-487A-AB2F-282C7E5949D7}"/>
    <cellStyle name="40% - Accent5 2 2 15 2" xfId="4354" xr:uid="{D4798517-68BC-4C11-92DE-4692F7E4F044}"/>
    <cellStyle name="40% - Accent5 2 2 16" xfId="2883" xr:uid="{D315CA49-D5F2-42D7-ADA6-45CC7B29E113}"/>
    <cellStyle name="40% - Accent5 2 2 2" xfId="1181" xr:uid="{F02CDDB5-93D1-4178-A9DF-73505918C8B6}"/>
    <cellStyle name="40% - Accent5 2 2 2 2" xfId="3036" xr:uid="{179AB920-65F1-4AC6-907D-E55A63145135}"/>
    <cellStyle name="40% - Accent5 2 2 3" xfId="1283" xr:uid="{7FC437F8-EDBE-47CD-982D-B98F9653E103}"/>
    <cellStyle name="40% - Accent5 2 2 3 2" xfId="3130" xr:uid="{1029DC22-9A00-4F91-86BD-EA3959C2CAC7}"/>
    <cellStyle name="40% - Accent5 2 2 4" xfId="1375" xr:uid="{F156D80C-EB5C-4256-BD75-F432F6D64F44}"/>
    <cellStyle name="40% - Accent5 2 2 4 2" xfId="3218" xr:uid="{13293252-3F91-4234-A1E7-F77B84C1F078}"/>
    <cellStyle name="40% - Accent5 2 2 5" xfId="1463" xr:uid="{D4F98C3D-5355-4E85-9234-14B01BB93755}"/>
    <cellStyle name="40% - Accent5 2 2 5 2" xfId="3304" xr:uid="{C6DA6E9C-6606-49BE-924F-6D61A09FEEC6}"/>
    <cellStyle name="40% - Accent5 2 2 6" xfId="1595" xr:uid="{E0F05E13-C710-445B-986F-09929099D973}"/>
    <cellStyle name="40% - Accent5 2 2 6 2" xfId="3432" xr:uid="{1376C7F1-A81C-4E68-9B1B-F96F4136E6B9}"/>
    <cellStyle name="40% - Accent5 2 2 7" xfId="1686" xr:uid="{9FD4A94B-0DB2-4210-B1F0-F89BFF2492F8}"/>
    <cellStyle name="40% - Accent5 2 2 7 2" xfId="3519" xr:uid="{651B5D46-C272-42AF-99DA-3AA5BB16F91B}"/>
    <cellStyle name="40% - Accent5 2 2 8" xfId="1776" xr:uid="{48F88F37-81F9-4E2E-AC31-5246475C8390}"/>
    <cellStyle name="40% - Accent5 2 2 8 2" xfId="3607" xr:uid="{C0855C38-848F-4F72-ABCB-2A19165B5A42}"/>
    <cellStyle name="40% - Accent5 2 2 9" xfId="1861" xr:uid="{436B3A88-DE53-4A4D-9B9B-89BF130D4825}"/>
    <cellStyle name="40% - Accent5 2 2 9 2" xfId="3687" xr:uid="{E08CCB85-4150-49A1-A436-41734614262B}"/>
    <cellStyle name="40% - Accent5 2 3" xfId="1063" xr:uid="{7D56EAA6-9F48-49B0-937F-945BA27D36B5}"/>
    <cellStyle name="40% - Accent5 2 3 2" xfId="2930" xr:uid="{D9F73B8A-BF8F-478F-9F31-514C345228E7}"/>
    <cellStyle name="40% - Accent5 2 4" xfId="1180" xr:uid="{B5F0C4EA-0F9B-419C-AB90-E860A29D5093}"/>
    <cellStyle name="40% - Accent5 2 4 2" xfId="3035" xr:uid="{2B5D98C3-9EF3-4D3E-AC0C-B05D1DE25444}"/>
    <cellStyle name="40% - Accent5 2 5" xfId="1282" xr:uid="{98E8EDB5-2CCB-42D9-9BDB-117B67CEE3D8}"/>
    <cellStyle name="40% - Accent5 2 5 2" xfId="3129" xr:uid="{9B5869D8-41B9-4053-9A50-5A181D29756E}"/>
    <cellStyle name="40% - Accent5 2 6" xfId="1374" xr:uid="{EBCC4714-F90A-4936-92C8-B2FE03B09889}"/>
    <cellStyle name="40% - Accent5 2 6 2" xfId="3217" xr:uid="{DD27249D-D0F1-4645-9509-2E6512C98CDB}"/>
    <cellStyle name="40% - Accent5 2 7" xfId="1462" xr:uid="{A6A9CAF3-F309-4E69-84BC-A7B6F587DA90}"/>
    <cellStyle name="40% - Accent5 2 7 2" xfId="3303" xr:uid="{37F8D84E-8368-4448-958E-8700EF2CDD2A}"/>
    <cellStyle name="40% - Accent5 2 8" xfId="1567" xr:uid="{AE230F05-4708-4118-A1A2-8B65216E131F}"/>
    <cellStyle name="40% - Accent5 2 8 2" xfId="3404" xr:uid="{466EAEC2-3BFA-45AD-B6AD-5F1B086FEE4A}"/>
    <cellStyle name="40% - Accent5 2 9" xfId="1658" xr:uid="{40270420-BA74-43F2-9428-F9825C2BB212}"/>
    <cellStyle name="40% - Accent5 2 9 2" xfId="3491" xr:uid="{236F19DC-EE38-48F4-A071-09A29F0326E0}"/>
    <cellStyle name="40% - Accent5 20" xfId="1726" xr:uid="{2CAE3AA4-415B-431B-BFB4-1C51FFCF6BB7}"/>
    <cellStyle name="40% - Accent5 20 2" xfId="3557" xr:uid="{7C157241-EA36-4460-9889-E891AE221621}"/>
    <cellStyle name="40% - Accent5 21" xfId="1812" xr:uid="{A201DEB0-0DC0-438E-BC0E-A5046AE36403}"/>
    <cellStyle name="40% - Accent5 21 2" xfId="3640" xr:uid="{9D97B18E-4280-4DF8-AE46-50D178830608}"/>
    <cellStyle name="40% - Accent5 22" xfId="1859" xr:uid="{C0EDE9D2-6AB0-44B7-ADB8-C61B35FA1DDC}"/>
    <cellStyle name="40% - Accent5 22 2" xfId="3685" xr:uid="{E8E9AF04-6E87-40C6-A5B0-88706106E9E4}"/>
    <cellStyle name="40% - Accent5 23" xfId="1932" xr:uid="{B049B291-AEF4-402B-B75B-C3A45DDE52F6}"/>
    <cellStyle name="40% - Accent5 23 2" xfId="3750" xr:uid="{42350F6B-D0A1-4D68-A424-4FCED6EC394A}"/>
    <cellStyle name="40% - Accent5 24" xfId="2020" xr:uid="{8E37E967-6B6E-41F0-BAD7-D251D44F1593}"/>
    <cellStyle name="40% - Accent5 24 2" xfId="3837" xr:uid="{184DBF31-2CE4-4B8D-AC0D-4E6FFCEFE82A}"/>
    <cellStyle name="40% - Accent5 25" xfId="2113" xr:uid="{86E904C1-8B15-4D68-B756-9C0CCD83DAB9}"/>
    <cellStyle name="40% - Accent5 25 2" xfId="3920" xr:uid="{8A8D5E19-6604-48A6-9CE7-FCA045A39F53}"/>
    <cellStyle name="40% - Accent5 26" xfId="2160" xr:uid="{1E6216C6-048E-44F7-8BE9-0156CEB38686}"/>
    <cellStyle name="40% - Accent5 26 2" xfId="3935" xr:uid="{5EED0FEF-3076-4960-B08D-063392676DFA}"/>
    <cellStyle name="40% - Accent5 27" xfId="2179" xr:uid="{DE1B863F-FEDF-44C3-BF59-73EC72E6BAE2}"/>
    <cellStyle name="40% - Accent5 27 2" xfId="3952" xr:uid="{D3F290BC-1D11-4A35-81C0-808D616D830C}"/>
    <cellStyle name="40% - Accent5 28" xfId="2207" xr:uid="{23597B81-04E2-4A77-9A58-EAAAB077C9BD}"/>
    <cellStyle name="40% - Accent5 28 2" xfId="3969" xr:uid="{DF683F04-499D-486D-AF85-C163C62C7CEF}"/>
    <cellStyle name="40% - Accent5 29" xfId="2346" xr:uid="{18E69639-7236-413A-9F86-6C4AB3C3E8D6}"/>
    <cellStyle name="40% - Accent5 29 2" xfId="4074" xr:uid="{93788F00-5771-40D0-87EA-F1A8756314D1}"/>
    <cellStyle name="40% - Accent5 3" xfId="727" xr:uid="{00000000-0005-0000-0000-000094000000}"/>
    <cellStyle name="40% - Accent5 3 10" xfId="1981" xr:uid="{063A10C4-C3BD-442C-8A45-F3616C873824}"/>
    <cellStyle name="40% - Accent5 3 10 2" xfId="3799" xr:uid="{51341B2D-A0FC-498F-AC45-5493856EF6CB}"/>
    <cellStyle name="40% - Accent5 3 11" xfId="2069" xr:uid="{3CCF2CED-4465-459B-949E-2CAEC54A79E2}"/>
    <cellStyle name="40% - Accent5 3 11 2" xfId="3886" xr:uid="{1E7A65A6-AEB6-450E-B27D-6020048F9ECD}"/>
    <cellStyle name="40% - Accent5 3 12" xfId="2245" xr:uid="{2269C5EA-236F-409A-86C8-B0E2455A2201}"/>
    <cellStyle name="40% - Accent5 3 12 2" xfId="4006" xr:uid="{A2D45280-0519-48D0-B3CF-186AF3223CD5}"/>
    <cellStyle name="40% - Accent5 3 13" xfId="2395" xr:uid="{2C40E482-4B61-4769-9CF5-D8A73CA8CDE6}"/>
    <cellStyle name="40% - Accent5 3 13 2" xfId="4123" xr:uid="{4880C04A-CA43-47A6-98F5-6434D267C0EC}"/>
    <cellStyle name="40% - Accent5 3 14" xfId="2517" xr:uid="{499B1805-BBF7-4714-888C-B018550ED1F3}"/>
    <cellStyle name="40% - Accent5 3 14 2" xfId="4232" xr:uid="{B983C413-B8B3-4B3E-A962-705D35D60BCB}"/>
    <cellStyle name="40% - Accent5 3 15" xfId="2641" xr:uid="{5B367DFB-52AD-4FC0-8C32-D642D4207A43}"/>
    <cellStyle name="40% - Accent5 3 15 2" xfId="4353" xr:uid="{EEF7CC62-FCC9-41D5-8677-48E54A86ED6C}"/>
    <cellStyle name="40% - Accent5 3 16" xfId="2704" xr:uid="{871EC2D0-FEDF-434A-8AA5-A912B176A80B}"/>
    <cellStyle name="40% - Accent5 3 2" xfId="1182" xr:uid="{E8626704-414E-438D-81FE-29E814286939}"/>
    <cellStyle name="40% - Accent5 3 2 2" xfId="3037" xr:uid="{E1F9E436-BC84-4F68-AD1F-52DF22DCE943}"/>
    <cellStyle name="40% - Accent5 3 3" xfId="1284" xr:uid="{E44BF9FF-F088-4449-89A1-675122193E46}"/>
    <cellStyle name="40% - Accent5 3 3 2" xfId="3131" xr:uid="{09607B6E-435B-4E03-BFEB-968FB91F2A96}"/>
    <cellStyle name="40% - Accent5 3 4" xfId="1376" xr:uid="{BC0AFE71-05A6-4EE5-B72E-40C8DBF20879}"/>
    <cellStyle name="40% - Accent5 3 4 2" xfId="3219" xr:uid="{03F1C84B-0A26-43E4-8C37-75E4DC6AEA85}"/>
    <cellStyle name="40% - Accent5 3 5" xfId="1464" xr:uid="{64D7DC17-4671-4AD2-B19A-EF12B37BB235}"/>
    <cellStyle name="40% - Accent5 3 5 2" xfId="3305" xr:uid="{E50F4B38-34CD-497A-936F-17808BED4D7D}"/>
    <cellStyle name="40% - Accent5 3 6" xfId="1594" xr:uid="{8BB26C60-16BA-4312-B3E9-0AD6847DFAA8}"/>
    <cellStyle name="40% - Accent5 3 6 2" xfId="3431" xr:uid="{12ADAA91-5F67-4A24-B0C0-7F1DCAE25374}"/>
    <cellStyle name="40% - Accent5 3 7" xfId="1685" xr:uid="{3A170BBF-753A-45DB-A79F-B5B4238F8000}"/>
    <cellStyle name="40% - Accent5 3 7 2" xfId="3518" xr:uid="{BA916354-1DED-41F9-AA5C-E3D71069BE7E}"/>
    <cellStyle name="40% - Accent5 3 8" xfId="1775" xr:uid="{EDE24FC5-BD34-4572-AE08-288AA9033514}"/>
    <cellStyle name="40% - Accent5 3 8 2" xfId="3606" xr:uid="{E8991D81-6254-4228-91C1-74C37465070A}"/>
    <cellStyle name="40% - Accent5 3 9" xfId="1862" xr:uid="{8C8FCF90-C132-4D10-921F-7AA34FDB223B}"/>
    <cellStyle name="40% - Accent5 3 9 2" xfId="3688" xr:uid="{778816BD-CAC3-4341-9292-2662C92B4ECF}"/>
    <cellStyle name="40% - Accent5 30" xfId="2463" xr:uid="{B03DC13F-0A4C-4B5C-8B93-272145B75002}"/>
    <cellStyle name="40% - Accent5 30 2" xfId="4183" xr:uid="{A1B17DA3-1F8B-4055-A578-7A27671EA9BA}"/>
    <cellStyle name="40% - Accent5 31" xfId="2514" xr:uid="{5D0061F5-C006-4D04-BA6E-4F22DCF8ED40}"/>
    <cellStyle name="40% - Accent5 31 2" xfId="4229" xr:uid="{2731DB7F-6504-4BEA-80C9-D28EAA43A3CC}"/>
    <cellStyle name="40% - Accent5 32" xfId="2592" xr:uid="{BDBC8C3E-5F6A-4752-BD10-C155FAD7BE90}"/>
    <cellStyle name="40% - Accent5 32 2" xfId="4304" xr:uid="{B5FA80B4-519A-4B51-BBB9-988225993CB2}"/>
    <cellStyle name="40% - Accent5 4" xfId="775" xr:uid="{00000000-0005-0000-0000-000095000000}"/>
    <cellStyle name="40% - Accent5 4 2" xfId="2301" xr:uid="{BF499768-6064-499E-9CF4-77A8759ED906}"/>
    <cellStyle name="40% - Accent5 4 2 2" xfId="4057" xr:uid="{1387DD6B-4CDF-4AE0-93C3-F7B43FDCD5A2}"/>
    <cellStyle name="40% - Accent5 4 3" xfId="2448" xr:uid="{EA5E6033-D931-49B2-98F3-EE8C9858104E}"/>
    <cellStyle name="40% - Accent5 4 3 2" xfId="4169" xr:uid="{ACAF3613-F002-4467-A9BB-56CDD00CBA81}"/>
    <cellStyle name="40% - Accent5 4 4" xfId="2572" xr:uid="{7FA788C9-4433-4DDE-BEF9-C683EF1A555F}"/>
    <cellStyle name="40% - Accent5 4 4 2" xfId="4286" xr:uid="{157BDD0A-AC2D-4D2E-AE6D-E832A6132C38}"/>
    <cellStyle name="40% - Accent5 4 5" xfId="2720" xr:uid="{F5D41AF0-1BDD-418C-A803-9C1F1711F1D7}"/>
    <cellStyle name="40% - Accent5 5" xfId="831" xr:uid="{00000000-0005-0000-0000-000096000000}"/>
    <cellStyle name="40% - Accent5 5 2" xfId="2759" xr:uid="{F7482FE8-987A-4343-8D84-0CF21CCE8930}"/>
    <cellStyle name="40% - Accent5 6" xfId="880" xr:uid="{00000000-0005-0000-0000-000097000000}"/>
    <cellStyle name="40% - Accent5 6 2" xfId="2791" xr:uid="{BC2FF7DC-B94B-4BA8-B546-382460FD13FB}"/>
    <cellStyle name="40% - Accent5 7" xfId="909" xr:uid="{00000000-0005-0000-0000-000098000000}"/>
    <cellStyle name="40% - Accent5 7 2" xfId="2816" xr:uid="{E45E4624-009D-4428-8E11-ECEBAE2055C6}"/>
    <cellStyle name="40% - Accent5 8" xfId="950" xr:uid="{00000000-0005-0000-0000-000099000000}"/>
    <cellStyle name="40% - Accent5 8 2" xfId="2842" xr:uid="{B0ECE2C3-39BD-4F16-9F50-3467C8A58E7E}"/>
    <cellStyle name="40% - Accent5 9" xfId="1009" xr:uid="{9B99CDFC-84A0-479A-A0B0-C8BE46BB44EF}"/>
    <cellStyle name="40% - Accent5 9 2" xfId="2882" xr:uid="{9C3BAC5B-4ACD-4085-92D4-3B27269BB556}"/>
    <cellStyle name="40% - Accent6" xfId="66" builtinId="51" customBuiltin="1"/>
    <cellStyle name="40% - Accent6 10" xfId="1064" xr:uid="{33B87910-FFCB-477E-99A6-3090BCAAF35A}"/>
    <cellStyle name="40% - Accent6 10 2" xfId="2931" xr:uid="{9A6BE860-6828-438D-A0B4-FE5D4D9ACEA9}"/>
    <cellStyle name="40% - Accent6 11" xfId="1101" xr:uid="{8E7EC6C8-F1EB-4173-8D92-1A7A29502821}"/>
    <cellStyle name="40% - Accent6 11 2" xfId="2965" xr:uid="{20E85701-54BE-4ED9-8856-330CD719FE7F}"/>
    <cellStyle name="40% - Accent6 12" xfId="1121" xr:uid="{B8682E1E-DC80-453F-ABF9-D619B3F75824}"/>
    <cellStyle name="40% - Accent6 12 2" xfId="2982" xr:uid="{BD2AE604-4849-4DE0-9B0E-4080C27088C1}"/>
    <cellStyle name="40% - Accent6 13" xfId="1183" xr:uid="{88AE1A2A-A861-4FE4-B3AB-24BAF2BFBACB}"/>
    <cellStyle name="40% - Accent6 13 2" xfId="3038" xr:uid="{FCE905C0-FE53-4413-954E-AC3126CCE3E5}"/>
    <cellStyle name="40% - Accent6 14" xfId="1285" xr:uid="{3CEFE179-2A4E-44A0-972C-679D60B47762}"/>
    <cellStyle name="40% - Accent6 14 2" xfId="3132" xr:uid="{8796BE22-8E35-4D44-91D5-FBC187837860}"/>
    <cellStyle name="40% - Accent6 15" xfId="1377" xr:uid="{B8F8346F-B89A-4261-92BA-9D7D4B6576EE}"/>
    <cellStyle name="40% - Accent6 15 2" xfId="3220" xr:uid="{ED383C8C-D5AB-4319-BA40-C1F37138F173}"/>
    <cellStyle name="40% - Accent6 16" xfId="1465" xr:uid="{01226D4D-F9F2-4C56-AC4D-930009DCACAB}"/>
    <cellStyle name="40% - Accent6 16 2" xfId="3306" xr:uid="{E9BA285B-E023-4393-88B0-F023022AA130}"/>
    <cellStyle name="40% - Accent6 17" xfId="1520" xr:uid="{2D5F6484-765B-4FD4-BB4E-904E29A6E136}"/>
    <cellStyle name="40% - Accent6 17 2" xfId="3360" xr:uid="{87869D78-7B97-41BB-85C3-7542792F6765}"/>
    <cellStyle name="40% - Accent6 18" xfId="1548" xr:uid="{F6EC12B9-9E7B-40F0-BC2E-794527570FAA}"/>
    <cellStyle name="40% - Accent6 18 2" xfId="3385" xr:uid="{13901ECA-548D-4347-8F96-FB5FE8C11A4E}"/>
    <cellStyle name="40% - Accent6 19" xfId="1639" xr:uid="{C63208C9-1184-4A2D-8434-DC85C5F53930}"/>
    <cellStyle name="40% - Accent6 19 2" xfId="3472" xr:uid="{EAE48FEE-1217-49EC-B1B3-037B1019E51F}"/>
    <cellStyle name="40% - Accent6 2" xfId="67" xr:uid="{00000000-0005-0000-0000-00009B000000}"/>
    <cellStyle name="40% - Accent6 2 10" xfId="1751" xr:uid="{82F06955-FB85-4565-A49A-989C2F268118}"/>
    <cellStyle name="40% - Accent6 2 10 2" xfId="3582" xr:uid="{C08AB5E6-0D47-455C-B86F-3CD62D53BB1D}"/>
    <cellStyle name="40% - Accent6 2 11" xfId="1864" xr:uid="{870E12B4-186E-4924-B80B-C9F466D72B6D}"/>
    <cellStyle name="40% - Accent6 2 11 2" xfId="3690" xr:uid="{FE378FF7-2B5B-44F8-BA04-7D5E524F1C74}"/>
    <cellStyle name="40% - Accent6 2 12" xfId="1957" xr:uid="{639CF738-4919-4E2C-AD3E-B81FA80DC907}"/>
    <cellStyle name="40% - Accent6 2 12 2" xfId="3775" xr:uid="{F6A3A22B-1480-4DB6-8745-B6647F1879F2}"/>
    <cellStyle name="40% - Accent6 2 13" xfId="2045" xr:uid="{5B71AFEA-3954-4AB8-AD47-D40BED90F716}"/>
    <cellStyle name="40% - Accent6 2 13 2" xfId="3862" xr:uid="{3A3A4E57-7C6E-4905-BA38-ED64F77F426B}"/>
    <cellStyle name="40% - Accent6 2 14" xfId="2116" xr:uid="{0C56DE79-32F0-4F3E-B321-22820737FB0C}"/>
    <cellStyle name="40% - Accent6 2 15" xfId="2246" xr:uid="{11403BCD-92CE-4975-AF83-542CF8A7B704}"/>
    <cellStyle name="40% - Accent6 2 15 2" xfId="4007" xr:uid="{E4E8FA2B-1FEB-42A4-AF62-382EC4D30542}"/>
    <cellStyle name="40% - Accent6 2 16" xfId="2371" xr:uid="{2281957D-D24C-4050-90F9-641899799AF6}"/>
    <cellStyle name="40% - Accent6 2 16 2" xfId="4099" xr:uid="{0E858D6B-2CB6-4571-A458-81E725606277}"/>
    <cellStyle name="40% - Accent6 2 17" xfId="2519" xr:uid="{12A1B411-4A20-4958-9C69-4559945D2A30}"/>
    <cellStyle name="40% - Accent6 2 17 2" xfId="4234" xr:uid="{1820B23D-4105-4243-9231-127499566D32}"/>
    <cellStyle name="40% - Accent6 2 18" xfId="2617" xr:uid="{4CDA4774-10E5-40FE-B27F-72D55C69ECFF}"/>
    <cellStyle name="40% - Accent6 2 18 2" xfId="4329" xr:uid="{AFFD6ECA-D948-4DBB-9220-20DD93A9FFF4}"/>
    <cellStyle name="40% - Accent6 2 2" xfId="1012" xr:uid="{201D2325-5A32-4711-92A8-24B8AB32BCBE}"/>
    <cellStyle name="40% - Accent6 2 2 10" xfId="1984" xr:uid="{1F664AB6-A1E1-498C-A56F-6432C1D786EE}"/>
    <cellStyle name="40% - Accent6 2 2 10 2" xfId="3802" xr:uid="{DA03CB36-BB3B-47AB-BD20-59EB8CBC37E9}"/>
    <cellStyle name="40% - Accent6 2 2 11" xfId="2072" xr:uid="{B4CDBFAE-BBC4-450F-8F08-B16494740F23}"/>
    <cellStyle name="40% - Accent6 2 2 11 2" xfId="3889" xr:uid="{3FB178A5-EAA2-49A4-BB7B-7D1E40F8857E}"/>
    <cellStyle name="40% - Accent6 2 2 12" xfId="2247" xr:uid="{20D5BBBA-58D1-42F9-A30C-265D1F2A2088}"/>
    <cellStyle name="40% - Accent6 2 2 12 2" xfId="4008" xr:uid="{7637B08F-66A2-4A9E-99FA-9328922F901B}"/>
    <cellStyle name="40% - Accent6 2 2 13" xfId="2398" xr:uid="{6B882C71-D230-48B4-96F7-1CCA8890EE73}"/>
    <cellStyle name="40% - Accent6 2 2 13 2" xfId="4126" xr:uid="{176F89F1-24DF-4543-A9A8-C0C6E4F0051B}"/>
    <cellStyle name="40% - Accent6 2 2 14" xfId="2520" xr:uid="{6137B5F3-39DA-48E9-AE95-6681063633A2}"/>
    <cellStyle name="40% - Accent6 2 2 14 2" xfId="4235" xr:uid="{43F5D216-49D6-41B0-90D2-F8B8476F07EC}"/>
    <cellStyle name="40% - Accent6 2 2 15" xfId="2644" xr:uid="{5ED3143D-035E-4D22-BE01-7FA112A497F8}"/>
    <cellStyle name="40% - Accent6 2 2 15 2" xfId="4356" xr:uid="{E7254A26-8256-401D-96DF-D4541D8CB765}"/>
    <cellStyle name="40% - Accent6 2 2 16" xfId="2885" xr:uid="{7D4EE997-8295-414A-9542-F735F06817D4}"/>
    <cellStyle name="40% - Accent6 2 2 2" xfId="1185" xr:uid="{84BBF5FC-10CD-40A4-B556-309155529ECB}"/>
    <cellStyle name="40% - Accent6 2 2 2 2" xfId="3040" xr:uid="{16E8B07B-BD7E-41C2-AB79-908D3F1BBB95}"/>
    <cellStyle name="40% - Accent6 2 2 3" xfId="1287" xr:uid="{1BFF24DA-FF6F-47CE-961E-9E176FD517AA}"/>
    <cellStyle name="40% - Accent6 2 2 3 2" xfId="3134" xr:uid="{22FA879D-6C86-41CA-B1C1-5456043750B5}"/>
    <cellStyle name="40% - Accent6 2 2 4" xfId="1379" xr:uid="{BE653FB4-0C8B-4F56-8458-E9442C92DAFD}"/>
    <cellStyle name="40% - Accent6 2 2 4 2" xfId="3222" xr:uid="{3D3F61AE-EBFA-4BD9-A4B8-4811CA76A89B}"/>
    <cellStyle name="40% - Accent6 2 2 5" xfId="1467" xr:uid="{637388F1-47BB-49E1-B0E1-EAADBE188666}"/>
    <cellStyle name="40% - Accent6 2 2 5 2" xfId="3308" xr:uid="{082A2897-65CD-4C29-B1B8-49DBFCCFB637}"/>
    <cellStyle name="40% - Accent6 2 2 6" xfId="1597" xr:uid="{EC06FEDC-EBC4-4C67-BE7A-42DCA39C0C60}"/>
    <cellStyle name="40% - Accent6 2 2 6 2" xfId="3434" xr:uid="{C2BB635E-7F8F-4311-A605-7EDA643B8521}"/>
    <cellStyle name="40% - Accent6 2 2 7" xfId="1688" xr:uid="{D8B32465-4ACE-45D4-94E0-B7769AC46382}"/>
    <cellStyle name="40% - Accent6 2 2 7 2" xfId="3521" xr:uid="{5D0C83B8-71F4-405F-9744-55723BC45E5E}"/>
    <cellStyle name="40% - Accent6 2 2 8" xfId="1778" xr:uid="{98C02C3C-5CC8-40BA-BFD9-504685468723}"/>
    <cellStyle name="40% - Accent6 2 2 8 2" xfId="3609" xr:uid="{E1D72CC7-0DF0-4E37-9CAF-E0451B0DEBD3}"/>
    <cellStyle name="40% - Accent6 2 2 9" xfId="1865" xr:uid="{37561484-AB41-4A2B-B644-BE7AFC0EA1EF}"/>
    <cellStyle name="40% - Accent6 2 2 9 2" xfId="3691" xr:uid="{DF33A1BF-D532-4B2E-A6CE-E39FA33E13AE}"/>
    <cellStyle name="40% - Accent6 2 3" xfId="1065" xr:uid="{6C84C1B9-F710-487A-BAD4-CE6452FEDDF3}"/>
    <cellStyle name="40% - Accent6 2 3 2" xfId="2932" xr:uid="{8FE52832-E285-468F-B270-5B3BE975256C}"/>
    <cellStyle name="40% - Accent6 2 4" xfId="1184" xr:uid="{5937D2AA-E1A6-41E0-8844-A13E7010BDD9}"/>
    <cellStyle name="40% - Accent6 2 4 2" xfId="3039" xr:uid="{712AD67C-342E-4F3B-A90E-FCA2D6604B7A}"/>
    <cellStyle name="40% - Accent6 2 5" xfId="1286" xr:uid="{F3EE40B7-2ABC-4843-B764-7AED24B63A8B}"/>
    <cellStyle name="40% - Accent6 2 5 2" xfId="3133" xr:uid="{86F366C6-2669-4F27-BB7C-B96FCD5BDFB1}"/>
    <cellStyle name="40% - Accent6 2 6" xfId="1378" xr:uid="{5967F71E-0417-4A15-8F9F-845FA02EF488}"/>
    <cellStyle name="40% - Accent6 2 6 2" xfId="3221" xr:uid="{84946E7F-D2ED-4212-AFDC-D9B7A6900E82}"/>
    <cellStyle name="40% - Accent6 2 7" xfId="1466" xr:uid="{DB6465B8-75BC-4EAC-8E8D-E14EBD94F3B2}"/>
    <cellStyle name="40% - Accent6 2 7 2" xfId="3307" xr:uid="{A617501E-569F-4FBC-A218-7FF52E0B6B96}"/>
    <cellStyle name="40% - Accent6 2 8" xfId="1570" xr:uid="{2518138B-77FE-4028-81F4-E1A85CE1ACBA}"/>
    <cellStyle name="40% - Accent6 2 8 2" xfId="3407" xr:uid="{CEB1D34B-F5B1-4633-8885-3565EB41682E}"/>
    <cellStyle name="40% - Accent6 2 9" xfId="1661" xr:uid="{1BCB1183-D8BD-4905-BEE1-CA178A3ED2C8}"/>
    <cellStyle name="40% - Accent6 2 9 2" xfId="3494" xr:uid="{8366A966-C53E-4148-AEE2-6E15CA0BFAC1}"/>
    <cellStyle name="40% - Accent6 20" xfId="1729" xr:uid="{FE4BFB19-4885-44DD-AEEF-E83313D0649D}"/>
    <cellStyle name="40% - Accent6 20 2" xfId="3560" xr:uid="{F6C30C34-6FEF-472E-A0FC-4D2317EAD522}"/>
    <cellStyle name="40% - Accent6 21" xfId="1813" xr:uid="{D786CDDC-CFEC-4510-9B58-B79EF11A066E}"/>
    <cellStyle name="40% - Accent6 21 2" xfId="3641" xr:uid="{063C71FB-FE71-4A67-884F-235F1CA3CB20}"/>
    <cellStyle name="40% - Accent6 22" xfId="1863" xr:uid="{BCEE498A-ABC9-4B71-84BB-4821B91ACB4A}"/>
    <cellStyle name="40% - Accent6 22 2" xfId="3689" xr:uid="{B3071E17-D15E-429B-A18D-A917AA7DB0FA}"/>
    <cellStyle name="40% - Accent6 23" xfId="1935" xr:uid="{DFA976AC-F74C-4A17-9272-0C451E194345}"/>
    <cellStyle name="40% - Accent6 23 2" xfId="3753" xr:uid="{B15B6FD8-CD24-45AD-BF75-7D5EDE566221}"/>
    <cellStyle name="40% - Accent6 24" xfId="2023" xr:uid="{E038D47E-6A19-4AB3-8FF3-83546CE6B038}"/>
    <cellStyle name="40% - Accent6 24 2" xfId="3840" xr:uid="{F9C5F30E-73B4-4F9E-9AE9-9A5DCFD626E9}"/>
    <cellStyle name="40% - Accent6 25" xfId="2115" xr:uid="{3E18B015-F7C5-4DC2-B090-7E20EB2612B9}"/>
    <cellStyle name="40% - Accent6 25 2" xfId="3921" xr:uid="{1E953DFC-C167-4A06-809C-D18D92368157}"/>
    <cellStyle name="40% - Accent6 26" xfId="2161" xr:uid="{322C245D-1B84-4DAB-8D4F-229A10228C1A}"/>
    <cellStyle name="40% - Accent6 26 2" xfId="3936" xr:uid="{863EDB46-8ED8-466F-B58A-54F783B2074D}"/>
    <cellStyle name="40% - Accent6 27" xfId="2180" xr:uid="{46FB8616-0A02-4281-8ABA-B24365348641}"/>
    <cellStyle name="40% - Accent6 27 2" xfId="3953" xr:uid="{8873BC7F-CD1E-4139-9973-12098AC90D72}"/>
    <cellStyle name="40% - Accent6 28" xfId="2208" xr:uid="{E9545CA8-10E2-4B47-BBA3-9638F0895301}"/>
    <cellStyle name="40% - Accent6 28 2" xfId="3970" xr:uid="{E82D664D-430D-4958-95E2-3993039A0F20}"/>
    <cellStyle name="40% - Accent6 29" xfId="2349" xr:uid="{3D6DB006-5AB4-47C3-B71C-CF807D0AA24B}"/>
    <cellStyle name="40% - Accent6 29 2" xfId="4077" xr:uid="{C93BADD8-3690-48D2-972C-C57C2D6BF552}"/>
    <cellStyle name="40% - Accent6 3" xfId="728" xr:uid="{00000000-0005-0000-0000-00009C000000}"/>
    <cellStyle name="40% - Accent6 3 10" xfId="1983" xr:uid="{F822CF8B-775F-478F-9F77-40F9835C5B68}"/>
    <cellStyle name="40% - Accent6 3 10 2" xfId="3801" xr:uid="{472B79E4-D118-4EC6-9998-3349A44524C7}"/>
    <cellStyle name="40% - Accent6 3 11" xfId="2071" xr:uid="{F0EFDF5B-7C9A-4346-B6FB-B8116DF06BAB}"/>
    <cellStyle name="40% - Accent6 3 11 2" xfId="3888" xr:uid="{39851016-D08A-438C-9622-D961C2770ECB}"/>
    <cellStyle name="40% - Accent6 3 12" xfId="2248" xr:uid="{18DC6AD0-4171-435E-984B-3B7ED8C18041}"/>
    <cellStyle name="40% - Accent6 3 12 2" xfId="4009" xr:uid="{A463A220-7FC2-4175-AC9A-4E0A3EF72DE4}"/>
    <cellStyle name="40% - Accent6 3 13" xfId="2397" xr:uid="{8CAD71D1-4EE5-4E6D-B609-955314415F89}"/>
    <cellStyle name="40% - Accent6 3 13 2" xfId="4125" xr:uid="{1A6C2C7A-8748-4B51-8DDC-AA6C45CEC999}"/>
    <cellStyle name="40% - Accent6 3 14" xfId="2521" xr:uid="{1D1699C4-A234-4E2F-92C7-19B102B13620}"/>
    <cellStyle name="40% - Accent6 3 14 2" xfId="4236" xr:uid="{EE67A3F0-2C10-47EA-958A-E834A15B440B}"/>
    <cellStyle name="40% - Accent6 3 15" xfId="2643" xr:uid="{08554E43-644D-43FF-8E20-4D6CC88CC8B0}"/>
    <cellStyle name="40% - Accent6 3 15 2" xfId="4355" xr:uid="{C79799A4-A313-4E88-8365-A80910FAF8B9}"/>
    <cellStyle name="40% - Accent6 3 16" xfId="2705" xr:uid="{50BFA5B7-A22A-4B26-9D34-72848011B52F}"/>
    <cellStyle name="40% - Accent6 3 2" xfId="1186" xr:uid="{CBD050AC-F12D-4B15-B4D0-BD82DA3C2413}"/>
    <cellStyle name="40% - Accent6 3 2 2" xfId="3041" xr:uid="{FA89969D-81A2-4B83-9CCA-B3199B8A21AE}"/>
    <cellStyle name="40% - Accent6 3 3" xfId="1288" xr:uid="{0A639539-6162-4B1E-B5F7-E461809347EF}"/>
    <cellStyle name="40% - Accent6 3 3 2" xfId="3135" xr:uid="{1E62ED73-E7DA-4436-A8FC-4ED52EFDCCDB}"/>
    <cellStyle name="40% - Accent6 3 4" xfId="1380" xr:uid="{7AE9C1D5-1DF6-435E-8B53-923F80626485}"/>
    <cellStyle name="40% - Accent6 3 4 2" xfId="3223" xr:uid="{0963F0BA-953B-4D88-85E6-EEB30B348BAC}"/>
    <cellStyle name="40% - Accent6 3 5" xfId="1468" xr:uid="{7119DD4B-369D-48CD-8CCB-E5E278843E14}"/>
    <cellStyle name="40% - Accent6 3 5 2" xfId="3309" xr:uid="{1D8A5F39-FF9C-4EA4-8AB5-44EF588E2C88}"/>
    <cellStyle name="40% - Accent6 3 6" xfId="1596" xr:uid="{3ED96CB3-9BBC-41A4-A9F7-5CAE6F2CE976}"/>
    <cellStyle name="40% - Accent6 3 6 2" xfId="3433" xr:uid="{3D52461B-1989-4483-940C-3C310D33EC0A}"/>
    <cellStyle name="40% - Accent6 3 7" xfId="1687" xr:uid="{FD0ACF10-AA58-45EB-B83A-DF5FC8339642}"/>
    <cellStyle name="40% - Accent6 3 7 2" xfId="3520" xr:uid="{B9453D46-3458-4FB2-BA10-905091949AE7}"/>
    <cellStyle name="40% - Accent6 3 8" xfId="1777" xr:uid="{98A7F81D-5101-44C0-BF54-9B80EB424FE8}"/>
    <cellStyle name="40% - Accent6 3 8 2" xfId="3608" xr:uid="{927B1715-E58B-4459-B8A9-3238EF486CE1}"/>
    <cellStyle name="40% - Accent6 3 9" xfId="1866" xr:uid="{643CA00E-FE4B-4E12-AE02-F7FBD527F43C}"/>
    <cellStyle name="40% - Accent6 3 9 2" xfId="3692" xr:uid="{08799251-15F7-4456-B664-DF5311D48CC1}"/>
    <cellStyle name="40% - Accent6 30" xfId="2464" xr:uid="{0B402BC1-E8D9-402F-B6D2-2CF1A1C3AAAF}"/>
    <cellStyle name="40% - Accent6 30 2" xfId="4184" xr:uid="{63FB90C0-34B5-4CED-AB00-555E0F847710}"/>
    <cellStyle name="40% - Accent6 31" xfId="2518" xr:uid="{21325850-0E7C-4CD1-9C94-025AC898DB86}"/>
    <cellStyle name="40% - Accent6 31 2" xfId="4233" xr:uid="{EF2554E8-DB99-48D2-A26F-14E7826678C5}"/>
    <cellStyle name="40% - Accent6 32" xfId="2595" xr:uid="{DB4565F3-1395-40FE-98E7-718EAC544A96}"/>
    <cellStyle name="40% - Accent6 32 2" xfId="4307" xr:uid="{E9165A8C-7139-4072-9FDE-80382A203DEA}"/>
    <cellStyle name="40% - Accent6 4" xfId="776" xr:uid="{00000000-0005-0000-0000-00009D000000}"/>
    <cellStyle name="40% - Accent6 4 2" xfId="2302" xr:uid="{4C276B50-D7E9-4C71-A927-B96F6BFFE5DA}"/>
    <cellStyle name="40% - Accent6 4 2 2" xfId="4058" xr:uid="{1138C98B-D280-4CFB-8DB1-B5742A50723A}"/>
    <cellStyle name="40% - Accent6 4 3" xfId="2449" xr:uid="{E5E16E29-A5E9-4BCA-BB35-9AF31015ECEF}"/>
    <cellStyle name="40% - Accent6 4 3 2" xfId="4170" xr:uid="{2172AA3F-D205-45AD-9FF4-1AABD99CEB5E}"/>
    <cellStyle name="40% - Accent6 4 4" xfId="2573" xr:uid="{CA48EB43-F3B8-4786-AE21-CD2BBBDCECF7}"/>
    <cellStyle name="40% - Accent6 4 4 2" xfId="4287" xr:uid="{83E8772D-DEED-47AA-ABF3-BA19B7D611FF}"/>
    <cellStyle name="40% - Accent6 4 5" xfId="2721" xr:uid="{9080DBE2-9162-4644-A9E9-C06DC6150EFB}"/>
    <cellStyle name="40% - Accent6 5" xfId="832" xr:uid="{00000000-0005-0000-0000-00009E000000}"/>
    <cellStyle name="40% - Accent6 5 2" xfId="2760" xr:uid="{F98A7043-2BA7-4423-8A21-53CAAF5BE0C6}"/>
    <cellStyle name="40% - Accent6 6" xfId="881" xr:uid="{00000000-0005-0000-0000-00009F000000}"/>
    <cellStyle name="40% - Accent6 6 2" xfId="2792" xr:uid="{52A9E8E8-9535-43FF-9859-85894740AAE6}"/>
    <cellStyle name="40% - Accent6 7" xfId="910" xr:uid="{00000000-0005-0000-0000-0000A0000000}"/>
    <cellStyle name="40% - Accent6 7 2" xfId="2817" xr:uid="{D62586B8-FBAC-48B1-9C45-58F42B43BF1B}"/>
    <cellStyle name="40% - Accent6 8" xfId="951" xr:uid="{00000000-0005-0000-0000-0000A1000000}"/>
    <cellStyle name="40% - Accent6 8 2" xfId="2843" xr:uid="{FA1EE28B-9CD6-4454-BAAF-F9B4FA1FD163}"/>
    <cellStyle name="40% - Accent6 9" xfId="1011" xr:uid="{0AF0878F-7107-4357-966A-5136F6CEF37E}"/>
    <cellStyle name="40% - Accent6 9 2" xfId="2884" xr:uid="{2B6CA99F-C061-41E0-8876-B054C1D98633}"/>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0 2" xfId="3370" xr:uid="{5DD4FA0C-808A-4FC6-AE2B-FA12BA90C2DF}"/>
    <cellStyle name="60% - Accent1 11" xfId="1625" xr:uid="{B0C45388-5DDE-4657-BB21-6C255BFE7640}"/>
    <cellStyle name="60% - Accent1 11 2" xfId="3458" xr:uid="{5A4655B1-3D08-4CB1-A9EE-D2BE5CB9B7C1}"/>
    <cellStyle name="60% - Accent1 12" xfId="1715" xr:uid="{1A80E55A-DB5B-4FB4-AEB5-32A331CEF539}"/>
    <cellStyle name="60% - Accent1 12 2" xfId="3546" xr:uid="{A236C3AC-B6CA-4C9F-B3C3-F356A7812A61}"/>
    <cellStyle name="60% - Accent1 13" xfId="1921" xr:uid="{87F333E9-E253-42E6-9392-ADD845593842}"/>
    <cellStyle name="60% - Accent1 13 2" xfId="3739" xr:uid="{714791D0-E7B5-496B-AE49-B3D131813906}"/>
    <cellStyle name="60% - Accent1 14" xfId="2009" xr:uid="{9FF337A2-1B8E-4C77-AAAA-E363A9B33EDA}"/>
    <cellStyle name="60% - Accent1 14 2" xfId="3826" xr:uid="{D8899160-13C1-42DE-848A-C87C6D082426}"/>
    <cellStyle name="60% - Accent1 15" xfId="2334" xr:uid="{823E9723-4595-4DBE-869D-8A4A00DE48EC}"/>
    <cellStyle name="60% - Accent1 15 2" xfId="4063" xr:uid="{4D5C2105-4146-426B-8CBA-25EA6FAA9A8E}"/>
    <cellStyle name="60% - Accent1 16" xfId="2581" xr:uid="{2115F97F-3F7C-4246-83FE-8A72622CECF0}"/>
    <cellStyle name="60% - Accent1 16 2" xfId="4293" xr:uid="{B64C0E65-FFED-4D7F-AA6E-8F099BA92E2D}"/>
    <cellStyle name="60% - Accent1 2" xfId="71" xr:uid="{00000000-0005-0000-0000-0000A7000000}"/>
    <cellStyle name="60% - Accent1 2 10" xfId="1737" xr:uid="{C8E05C36-7E86-4DC8-87C3-7930959EB529}"/>
    <cellStyle name="60% - Accent1 2 10 2" xfId="3568" xr:uid="{05053D78-72B0-45BD-88D9-6454602FFDCC}"/>
    <cellStyle name="60% - Accent1 2 11" xfId="1867" xr:uid="{426B5421-51D8-4ABD-859E-44D8746C824B}"/>
    <cellStyle name="60% - Accent1 2 11 2" xfId="3693" xr:uid="{5E1037DB-6870-470F-A2C0-156CBF9B8D04}"/>
    <cellStyle name="60% - Accent1 2 12" xfId="1943" xr:uid="{6BA16EB1-B772-47DC-882C-38F241E21B46}"/>
    <cellStyle name="60% - Accent1 2 12 2" xfId="3761" xr:uid="{C27107AF-60A6-4DF4-9BF7-6A425C1B0AFA}"/>
    <cellStyle name="60% - Accent1 2 13" xfId="2031" xr:uid="{B5F5D499-9A1F-45FA-8C7E-60E2369B116E}"/>
    <cellStyle name="60% - Accent1 2 13 2" xfId="3848" xr:uid="{8305F474-5A96-43D5-B594-C029F61CB1F7}"/>
    <cellStyle name="60% - Accent1 2 14" xfId="2117" xr:uid="{9621DDEA-1D9A-4AEC-9BA3-024030F4DB78}"/>
    <cellStyle name="60% - Accent1 2 15" xfId="2181" xr:uid="{23530101-B285-4019-8895-B66C51901C09}"/>
    <cellStyle name="60% - Accent1 2 16" xfId="2249" xr:uid="{F840A427-5E1F-472D-88A6-E12CB7381AF5}"/>
    <cellStyle name="60% - Accent1 2 16 2" xfId="4010" xr:uid="{E4DA1672-D475-4907-8EE4-B3D0F626D871}"/>
    <cellStyle name="60% - Accent1 2 17" xfId="2357" xr:uid="{30C936B4-B5DB-4613-815A-504C543ECCC4}"/>
    <cellStyle name="60% - Accent1 2 17 2" xfId="4085" xr:uid="{3E17761A-9DC5-4A3C-B4FA-3BBFDA676ADE}"/>
    <cellStyle name="60% - Accent1 2 18" xfId="2522" xr:uid="{A3137253-0260-4EB9-991A-520A436DE046}"/>
    <cellStyle name="60% - Accent1 2 18 2" xfId="4237" xr:uid="{7DD35314-24E3-4D69-BCF1-65B277189799}"/>
    <cellStyle name="60% - Accent1 2 19" xfId="2603" xr:uid="{55845D83-CE7A-46B6-8B42-826E5DEDC2CB}"/>
    <cellStyle name="60% - Accent1 2 19 2" xfId="4315" xr:uid="{3805A408-8A33-4DD3-A6D0-55D2FE2AC1F7}"/>
    <cellStyle name="60% - Accent1 2 2" xfId="1014" xr:uid="{3376BDEC-5994-4DA9-AFE9-C56CFC078243}"/>
    <cellStyle name="60% - Accent1 2 2 10" xfId="1986" xr:uid="{4A0036E1-B890-4F54-A77F-DCA2649E57B2}"/>
    <cellStyle name="60% - Accent1 2 2 10 2" xfId="3804" xr:uid="{7A05351C-152F-4EF6-A87B-2C6CA9D593DF}"/>
    <cellStyle name="60% - Accent1 2 2 11" xfId="2074" xr:uid="{591B1618-4A45-4FD0-84A7-11A594F73670}"/>
    <cellStyle name="60% - Accent1 2 2 11 2" xfId="3891" xr:uid="{3AC78172-CB85-4033-9E53-4AB458DFA41E}"/>
    <cellStyle name="60% - Accent1 2 2 12" xfId="2250" xr:uid="{55C6D42D-6818-4688-86CE-E3BE506D71B9}"/>
    <cellStyle name="60% - Accent1 2 2 12 2" xfId="4011" xr:uid="{4FD2A9A4-3605-49C8-B103-85AD66677252}"/>
    <cellStyle name="60% - Accent1 2 2 13" xfId="2400" xr:uid="{35E36EAA-F206-4F09-A8C2-F8C56B2B675A}"/>
    <cellStyle name="60% - Accent1 2 2 13 2" xfId="4128" xr:uid="{7F2B58E4-026A-4C10-B7CD-B5D895D8098B}"/>
    <cellStyle name="60% - Accent1 2 2 14" xfId="2523" xr:uid="{5B0C483A-B247-4138-866F-4C4F6C651503}"/>
    <cellStyle name="60% - Accent1 2 2 14 2" xfId="4238" xr:uid="{9CE1AD7E-1F3A-42E4-8346-5E8CDBC29E26}"/>
    <cellStyle name="60% - Accent1 2 2 15" xfId="2646" xr:uid="{ADCAFB69-1A39-46C0-AC45-879BB23B0370}"/>
    <cellStyle name="60% - Accent1 2 2 15 2" xfId="4358" xr:uid="{465A3BD3-7A5B-41D7-B37F-1C069DA2B060}"/>
    <cellStyle name="60% - Accent1 2 2 16" xfId="2887" xr:uid="{89528F58-8E1D-42CE-B6B0-DB5592993C1E}"/>
    <cellStyle name="60% - Accent1 2 2 2" xfId="1189" xr:uid="{EF023001-70F8-47AC-9216-8772F0D975FE}"/>
    <cellStyle name="60% - Accent1 2 2 2 2" xfId="3044" xr:uid="{CEB849C4-68ED-40C5-AF50-C522ADB854D6}"/>
    <cellStyle name="60% - Accent1 2 2 3" xfId="1291" xr:uid="{2E723A56-F5EA-41A5-AFD1-4ABB25978977}"/>
    <cellStyle name="60% - Accent1 2 2 3 2" xfId="3138" xr:uid="{9848DCE7-92BC-4601-B1DA-0F86CC5F10A6}"/>
    <cellStyle name="60% - Accent1 2 2 4" xfId="1383" xr:uid="{13A67DEB-182D-41F6-AC7F-E3E03C2C9B0C}"/>
    <cellStyle name="60% - Accent1 2 2 4 2" xfId="3226" xr:uid="{5C2F9602-05EE-4B04-B05A-220A57C40ED6}"/>
    <cellStyle name="60% - Accent1 2 2 5" xfId="1471" xr:uid="{85D3486D-FFC0-4D72-A94C-2C0E7CE0F6CE}"/>
    <cellStyle name="60% - Accent1 2 2 5 2" xfId="3312" xr:uid="{1BB80AB2-A5C2-4738-A4C9-92FCA9A6CBA9}"/>
    <cellStyle name="60% - Accent1 2 2 6" xfId="1599" xr:uid="{7D5D1B13-8EF3-45FD-8835-9DE01A19E456}"/>
    <cellStyle name="60% - Accent1 2 2 6 2" xfId="3436" xr:uid="{63B2399C-772C-4D08-B83A-E47CCA9FA991}"/>
    <cellStyle name="60% - Accent1 2 2 7" xfId="1690" xr:uid="{DE6C1BEA-2775-4373-A293-DB79ADB129FA}"/>
    <cellStyle name="60% - Accent1 2 2 7 2" xfId="3523" xr:uid="{7A7A84DB-0132-4AA6-A0AE-EC451F8363BB}"/>
    <cellStyle name="60% - Accent1 2 2 8" xfId="1780" xr:uid="{81828D1A-5B99-4121-BCB5-6AFA6F7D347A}"/>
    <cellStyle name="60% - Accent1 2 2 8 2" xfId="3611" xr:uid="{EDC45EBD-54E7-42F5-AF29-20E9DC14FDA9}"/>
    <cellStyle name="60% - Accent1 2 2 9" xfId="1868" xr:uid="{D9D6DCA1-A4CF-4A3E-BC94-9DFCDF16A115}"/>
    <cellStyle name="60% - Accent1 2 2 9 2" xfId="3694" xr:uid="{7ABB9042-ACD6-4D59-994A-33BFBCBB074A}"/>
    <cellStyle name="60% - Accent1 2 3" xfId="1067" xr:uid="{2309EA81-DF8D-4691-971B-1DD24721B2D2}"/>
    <cellStyle name="60% - Accent1 2 3 2" xfId="2934" xr:uid="{6EC5A3BF-EC10-422C-9025-DB4FFFC7E6B7}"/>
    <cellStyle name="60% - Accent1 2 4" xfId="1188" xr:uid="{A8B12C27-0512-4B97-8B1E-FE0B099287F5}"/>
    <cellStyle name="60% - Accent1 2 4 2" xfId="3043" xr:uid="{D134C0F3-1AAF-4847-A95B-4F95BB380B73}"/>
    <cellStyle name="60% - Accent1 2 5" xfId="1290" xr:uid="{F33CB217-B001-4A71-A069-5023F141209F}"/>
    <cellStyle name="60% - Accent1 2 5 2" xfId="3137" xr:uid="{68671A9D-4DF0-4290-A492-3AF135401B9A}"/>
    <cellStyle name="60% - Accent1 2 6" xfId="1382" xr:uid="{4AD0C29B-2DAA-4476-B2F7-1C9299EB96EE}"/>
    <cellStyle name="60% - Accent1 2 6 2" xfId="3225" xr:uid="{AD8B8B53-5212-43A7-8ED6-6F27F266FE07}"/>
    <cellStyle name="60% - Accent1 2 7" xfId="1470" xr:uid="{5655F92D-0369-4736-A2FC-40F62887E256}"/>
    <cellStyle name="60% - Accent1 2 7 2" xfId="3311" xr:uid="{2D0E1694-C1B8-4DA7-BE2F-EFDF70197B0B}"/>
    <cellStyle name="60% - Accent1 2 8" xfId="1556" xr:uid="{5C407F1B-C514-4408-8B03-5B88BEB03052}"/>
    <cellStyle name="60% - Accent1 2 8 2" xfId="3393" xr:uid="{47E08EB6-C2DB-4014-823D-23DF139CD5BA}"/>
    <cellStyle name="60% - Accent1 2 9" xfId="1647" xr:uid="{A1B19F45-990A-4534-AF3B-0CFB47C379BD}"/>
    <cellStyle name="60% - Accent1 2 9 2" xfId="3480" xr:uid="{88406ACA-C695-4AA4-8C76-47B93885254C}"/>
    <cellStyle name="60% - Accent1 3" xfId="729" xr:uid="{00000000-0005-0000-0000-0000A8000000}"/>
    <cellStyle name="60% - Accent1 3 10" xfId="1985" xr:uid="{3E15085D-D3F9-4CD6-A3C1-BD3FF0CE02DD}"/>
    <cellStyle name="60% - Accent1 3 10 2" xfId="3803" xr:uid="{9DA10B32-30F4-40DD-A547-2595E4A3399D}"/>
    <cellStyle name="60% - Accent1 3 11" xfId="2073" xr:uid="{D59E9760-A394-4152-A9AC-2D717557D203}"/>
    <cellStyle name="60% - Accent1 3 11 2" xfId="3890" xr:uid="{C52D2F2C-D7FF-44CF-A5EC-EC9783B7A719}"/>
    <cellStyle name="60% - Accent1 3 12" xfId="2251" xr:uid="{081FDD70-166E-4872-B659-88438FED24B3}"/>
    <cellStyle name="60% - Accent1 3 12 2" xfId="4012" xr:uid="{576FF4A3-D77E-4362-8AC4-310C26033C8A}"/>
    <cellStyle name="60% - Accent1 3 13" xfId="2399" xr:uid="{B523A848-10DE-4536-8ADC-FB673BA649DA}"/>
    <cellStyle name="60% - Accent1 3 13 2" xfId="4127" xr:uid="{4970FFDF-0E14-43DE-B8EE-22ECBF1CBD18}"/>
    <cellStyle name="60% - Accent1 3 14" xfId="2524" xr:uid="{6B76E9E8-5F26-41DB-A47C-55691796AFC5}"/>
    <cellStyle name="60% - Accent1 3 14 2" xfId="4239" xr:uid="{F951D82F-A0EA-4BF9-A0C3-10B6252EBA81}"/>
    <cellStyle name="60% - Accent1 3 15" xfId="2645" xr:uid="{00F8D81E-D6B2-4524-B8E3-5BF2BC4D0617}"/>
    <cellStyle name="60% - Accent1 3 15 2" xfId="4357" xr:uid="{34CF78E3-63B5-4AE5-BA50-3964873383C0}"/>
    <cellStyle name="60% - Accent1 3 2" xfId="1190" xr:uid="{3E8C4A1B-510D-4EAE-A99B-434C9A38ED7A}"/>
    <cellStyle name="60% - Accent1 3 2 2" xfId="3045" xr:uid="{A3C6FF34-F3F2-4F28-9D0D-39853021A58A}"/>
    <cellStyle name="60% - Accent1 3 3" xfId="1292" xr:uid="{B2CB55B7-381A-436F-A0F5-EBC20EEB8D19}"/>
    <cellStyle name="60% - Accent1 3 3 2" xfId="3139" xr:uid="{7C3F68B2-31D6-42C2-80A7-7B1AA508C9B8}"/>
    <cellStyle name="60% - Accent1 3 4" xfId="1384" xr:uid="{1A925A3A-9502-4711-AA47-F5CEF67E0A37}"/>
    <cellStyle name="60% - Accent1 3 4 2" xfId="3227" xr:uid="{62FFF4ED-76B6-46B0-82C5-AA47E0710A18}"/>
    <cellStyle name="60% - Accent1 3 5" xfId="1472" xr:uid="{4373F316-B35F-4A12-BBBF-4D2431ABEACC}"/>
    <cellStyle name="60% - Accent1 3 5 2" xfId="3313" xr:uid="{F5D17144-1201-4D5E-8F39-51D575BDA870}"/>
    <cellStyle name="60% - Accent1 3 6" xfId="1598" xr:uid="{D6E79D37-6507-4D67-A2B8-4806F1E8171C}"/>
    <cellStyle name="60% - Accent1 3 6 2" xfId="3435" xr:uid="{48553B92-E94D-4E67-B894-EAB5B7043426}"/>
    <cellStyle name="60% - Accent1 3 7" xfId="1689" xr:uid="{D86B8BBD-1E20-4A2D-8F41-10BFB3990A09}"/>
    <cellStyle name="60% - Accent1 3 7 2" xfId="3522" xr:uid="{C2FCA082-8957-46F6-8DA1-17856C5BDA4D}"/>
    <cellStyle name="60% - Accent1 3 8" xfId="1779" xr:uid="{0BAAC75E-B167-48C2-8D98-DD5E65103A92}"/>
    <cellStyle name="60% - Accent1 3 8 2" xfId="3610" xr:uid="{B6C9972F-7A6F-412B-82D8-1E9593FA7960}"/>
    <cellStyle name="60% - Accent1 3 9" xfId="1869" xr:uid="{E13712E8-17D2-4936-B281-947FF9951ED3}"/>
    <cellStyle name="60% - Accent1 3 9 2" xfId="3695" xr:uid="{741D90CF-8E5D-40AF-9134-2AB5DC5DD4FF}"/>
    <cellStyle name="60% - Accent1 4" xfId="1013" xr:uid="{808B8CDF-10F7-4AC5-8527-D3FCC0CAC9FB}"/>
    <cellStyle name="60% - Accent1 4 2" xfId="1870" xr:uid="{31DC5FF7-A483-432E-909B-7A0B3A6F627C}"/>
    <cellStyle name="60% - Accent1 4 2 2" xfId="3696" xr:uid="{F63EBF74-288B-4901-97B2-2610CBBF971E}"/>
    <cellStyle name="60% - Accent1 4 3" xfId="2252" xr:uid="{AFA377C0-D6DA-44F0-AF5B-A8B6815561DF}"/>
    <cellStyle name="60% - Accent1 4 3 2" xfId="4013" xr:uid="{024E6AAA-BBCE-418C-A6AF-9391B657B6F5}"/>
    <cellStyle name="60% - Accent1 4 4" xfId="2430" xr:uid="{625CF6F4-A9D2-4278-B19C-216122DE5C93}"/>
    <cellStyle name="60% - Accent1 4 4 2" xfId="4152" xr:uid="{377456F1-E0AD-4A59-8041-2F6D6508EDA9}"/>
    <cellStyle name="60% - Accent1 4 5" xfId="2525" xr:uid="{8FC7BDCC-F110-4073-9544-71AD759830CF}"/>
    <cellStyle name="60% - Accent1 4 5 2" xfId="4240" xr:uid="{5D4D33CE-FF9C-4939-914B-F55C26EED258}"/>
    <cellStyle name="60% - Accent1 4 6" xfId="2886" xr:uid="{59D2B047-70D1-43BE-9CCA-012FF427CFF8}"/>
    <cellStyle name="60% - Accent1 5" xfId="1066" xr:uid="{279FE04E-9C9D-453E-A3FC-46BEAD76F158}"/>
    <cellStyle name="60% - Accent1 5 2" xfId="2933" xr:uid="{C533D3E5-E837-41EA-8398-8AD04575EBA7}"/>
    <cellStyle name="60% - Accent1 6" xfId="1187" xr:uid="{70EEF08B-22A9-4DC1-9725-1847438AA7C0}"/>
    <cellStyle name="60% - Accent1 6 2" xfId="3042" xr:uid="{C91C0802-6449-47B3-93D4-66990ADBA4A7}"/>
    <cellStyle name="60% - Accent1 7" xfId="1289" xr:uid="{A4B43EA2-EEBC-4F9C-A5FA-F7CE085237FC}"/>
    <cellStyle name="60% - Accent1 7 2" xfId="3136" xr:uid="{6D32F1F1-C307-4B81-B54B-B300B4BD7D13}"/>
    <cellStyle name="60% - Accent1 8" xfId="1381" xr:uid="{3A635ED6-76F6-4645-8919-AAEBB41122DE}"/>
    <cellStyle name="60% - Accent1 8 2" xfId="3224" xr:uid="{1AC9C317-5CEF-489D-AFDC-E4C63FEC3871}"/>
    <cellStyle name="60% - Accent1 9" xfId="1469" xr:uid="{F8F0C5D3-945C-411C-9104-FC4F89F4E265}"/>
    <cellStyle name="60% - Accent1 9 2" xfId="3310" xr:uid="{63CECC4A-5FA6-459D-9226-F8CF61D2EB64}"/>
    <cellStyle name="60% - Accent2" xfId="72" builtinId="36" customBuiltin="1"/>
    <cellStyle name="60% - Accent2 10" xfId="1536" xr:uid="{A5E0FAF2-99F7-4FF4-A75F-9AB13B2436D6}"/>
    <cellStyle name="60% - Accent2 10 2" xfId="3373" xr:uid="{1E46D7CD-C93B-4402-92A3-DB26E0488E5D}"/>
    <cellStyle name="60% - Accent2 11" xfId="1628" xr:uid="{0C4A5A89-465B-4F25-9D6F-DCC9315618C8}"/>
    <cellStyle name="60% - Accent2 11 2" xfId="3461" xr:uid="{D4088610-6F8F-4B77-BCE2-493ECCA651BD}"/>
    <cellStyle name="60% - Accent2 12" xfId="1718" xr:uid="{6D5E98C5-A3E1-47D5-A53E-A759A196FC85}"/>
    <cellStyle name="60% - Accent2 12 2" xfId="3549" xr:uid="{F94C7B8C-46AF-4D96-811D-759C92A0653F}"/>
    <cellStyle name="60% - Accent2 13" xfId="1924" xr:uid="{C5C66D9E-1C74-4417-BBE5-CA75D2ADE80E}"/>
    <cellStyle name="60% - Accent2 13 2" xfId="3742" xr:uid="{D5B74F11-131A-43E2-9AF8-7A9BD23C51C9}"/>
    <cellStyle name="60% - Accent2 14" xfId="2012" xr:uid="{AC8ED113-9043-4EE7-A724-C3BEB121A913}"/>
    <cellStyle name="60% - Accent2 14 2" xfId="3829" xr:uid="{876A66A7-F379-43D3-B9E5-471514F476BC}"/>
    <cellStyle name="60% - Accent2 15" xfId="2337" xr:uid="{28414F67-8426-4F12-AAF2-5024456D87A0}"/>
    <cellStyle name="60% - Accent2 15 2" xfId="4066" xr:uid="{91E228F2-7AE1-49AF-8CB2-9D01C6A2F728}"/>
    <cellStyle name="60% - Accent2 16" xfId="2584" xr:uid="{3D3BDA2F-B074-4333-956D-CD13B92AFCA5}"/>
    <cellStyle name="60% - Accent2 16 2" xfId="4296" xr:uid="{056CD450-04C9-4391-B9F2-1D914456C0F2}"/>
    <cellStyle name="60% - Accent2 2" xfId="73" xr:uid="{00000000-0005-0000-0000-0000AA000000}"/>
    <cellStyle name="60% - Accent2 2 10" xfId="1740" xr:uid="{AF08DB1A-BECA-4922-9C4F-8F74A346230A}"/>
    <cellStyle name="60% - Accent2 2 10 2" xfId="3571" xr:uid="{41DB5334-D5AD-4943-9C50-D1B4DD74E809}"/>
    <cellStyle name="60% - Accent2 2 11" xfId="1871" xr:uid="{91F9155B-AD7E-4548-92F6-2FBC0F426D35}"/>
    <cellStyle name="60% - Accent2 2 11 2" xfId="3697" xr:uid="{25035411-6B3A-4FE6-825C-5511A2AEEA4E}"/>
    <cellStyle name="60% - Accent2 2 12" xfId="1946" xr:uid="{948A8EF7-E711-4977-8C6E-6969120EBD5E}"/>
    <cellStyle name="60% - Accent2 2 12 2" xfId="3764" xr:uid="{D6DCD85B-36F5-4A1A-80B5-33DCFAAC5DC3}"/>
    <cellStyle name="60% - Accent2 2 13" xfId="2034" xr:uid="{0503D849-7583-4854-9432-6B4C1841D835}"/>
    <cellStyle name="60% - Accent2 2 13 2" xfId="3851" xr:uid="{F57E4EB0-837A-4E8B-B0F4-25E5071FCD3B}"/>
    <cellStyle name="60% - Accent2 2 14" xfId="2118" xr:uid="{48296955-773B-4547-A022-0AE7F944B415}"/>
    <cellStyle name="60% - Accent2 2 15" xfId="2182" xr:uid="{06FF6EA1-B8F9-44C1-AE4F-1056809994BF}"/>
    <cellStyle name="60% - Accent2 2 16" xfId="2253" xr:uid="{2E2F3253-A3A1-43AF-91A9-CB9B32706A6A}"/>
    <cellStyle name="60% - Accent2 2 16 2" xfId="4014" xr:uid="{545FCF9B-ECB5-44E6-B48E-693EB9B3B11F}"/>
    <cellStyle name="60% - Accent2 2 17" xfId="2360" xr:uid="{2A9ECC26-93F5-45A0-AEEC-5727132DE20E}"/>
    <cellStyle name="60% - Accent2 2 17 2" xfId="4088" xr:uid="{AFD2F369-7DCA-4644-873E-AA59782C163F}"/>
    <cellStyle name="60% - Accent2 2 18" xfId="2526" xr:uid="{E124F4C5-BF1F-409B-B483-6C10EDEBA39E}"/>
    <cellStyle name="60% - Accent2 2 18 2" xfId="4241" xr:uid="{0E5FC390-669A-4160-A928-3F28BA3D369B}"/>
    <cellStyle name="60% - Accent2 2 19" xfId="2606" xr:uid="{91D49509-CCC8-45E1-B601-1B6E98B408A2}"/>
    <cellStyle name="60% - Accent2 2 19 2" xfId="4318" xr:uid="{FFFA1F8A-B42C-4F67-BD98-524FABC94B4A}"/>
    <cellStyle name="60% - Accent2 2 2" xfId="1016" xr:uid="{23D623F9-83DD-4C69-B8A7-F21BFF86C9DE}"/>
    <cellStyle name="60% - Accent2 2 2 10" xfId="1988" xr:uid="{3A34AFE0-2B1C-4CC9-B4CA-256F2EA5EDA5}"/>
    <cellStyle name="60% - Accent2 2 2 10 2" xfId="3806" xr:uid="{F7D775FF-3D07-4724-A7C9-C55C2CCDF546}"/>
    <cellStyle name="60% - Accent2 2 2 11" xfId="2076" xr:uid="{907CD119-008D-47D6-849B-62ADF23E3F58}"/>
    <cellStyle name="60% - Accent2 2 2 11 2" xfId="3893" xr:uid="{9AB09EDB-3159-46ED-91E1-6C0F9E483015}"/>
    <cellStyle name="60% - Accent2 2 2 12" xfId="2254" xr:uid="{71E9CD0F-A289-4589-9D4F-E1165E88D722}"/>
    <cellStyle name="60% - Accent2 2 2 12 2" xfId="4015" xr:uid="{9843F85A-30D1-48FF-AFB3-01209854140B}"/>
    <cellStyle name="60% - Accent2 2 2 13" xfId="2402" xr:uid="{801B968B-3CAE-4A1B-A45B-1D124EDF8F1A}"/>
    <cellStyle name="60% - Accent2 2 2 13 2" xfId="4130" xr:uid="{AAF363CD-051D-484F-A6A5-6F8A873A75E2}"/>
    <cellStyle name="60% - Accent2 2 2 14" xfId="2527" xr:uid="{9D9FF1D1-EC6D-4443-A16D-EA8C35038552}"/>
    <cellStyle name="60% - Accent2 2 2 14 2" xfId="4242" xr:uid="{F922ADEB-A5F0-40E4-87A0-EA6BD1AA23FB}"/>
    <cellStyle name="60% - Accent2 2 2 15" xfId="2648" xr:uid="{43A29894-E5CC-4D26-82F3-F675F1369204}"/>
    <cellStyle name="60% - Accent2 2 2 15 2" xfId="4360" xr:uid="{E329BE36-EB16-4439-89A9-A49388E96FF8}"/>
    <cellStyle name="60% - Accent2 2 2 16" xfId="2889" xr:uid="{41FA9B80-73E1-45DE-A13D-BE0B2E416B5E}"/>
    <cellStyle name="60% - Accent2 2 2 2" xfId="1193" xr:uid="{9ECA2FF2-C423-4D4C-A1A4-DFF60B4A49E6}"/>
    <cellStyle name="60% - Accent2 2 2 2 2" xfId="3048" xr:uid="{7EC025D8-3059-46D3-9E3F-9328655CE03E}"/>
    <cellStyle name="60% - Accent2 2 2 3" xfId="1295" xr:uid="{AE747046-F5CD-4CBA-ABD9-27D43506CDE6}"/>
    <cellStyle name="60% - Accent2 2 2 3 2" xfId="3142" xr:uid="{521D63D3-25B9-473A-9A29-6FB8436F85F2}"/>
    <cellStyle name="60% - Accent2 2 2 4" xfId="1387" xr:uid="{0BA085CD-0FC0-4F53-B34F-FC98427FC21E}"/>
    <cellStyle name="60% - Accent2 2 2 4 2" xfId="3230" xr:uid="{472CE9F8-217A-4025-A567-5F8BE3B6AA15}"/>
    <cellStyle name="60% - Accent2 2 2 5" xfId="1475" xr:uid="{5367F4D7-AD33-4EBB-8DFB-246F9FC8F05A}"/>
    <cellStyle name="60% - Accent2 2 2 5 2" xfId="3316" xr:uid="{CD496082-4033-4C63-9B66-9D585446E591}"/>
    <cellStyle name="60% - Accent2 2 2 6" xfId="1601" xr:uid="{2557CCE6-7B98-43CA-B0D7-D98663C3B18E}"/>
    <cellStyle name="60% - Accent2 2 2 6 2" xfId="3438" xr:uid="{D1ACC79C-4451-4D73-A1D2-E824AAFFE8EA}"/>
    <cellStyle name="60% - Accent2 2 2 7" xfId="1692" xr:uid="{AD70009C-2277-4ADC-9661-420C20A4F30F}"/>
    <cellStyle name="60% - Accent2 2 2 7 2" xfId="3525" xr:uid="{6FB47EB3-4251-4A65-BA85-A9402CE6239B}"/>
    <cellStyle name="60% - Accent2 2 2 8" xfId="1782" xr:uid="{23F1C6E7-9020-4F49-8916-F7F2862687F6}"/>
    <cellStyle name="60% - Accent2 2 2 8 2" xfId="3613" xr:uid="{0FF1104F-ED81-4B00-85A6-EC732DD8E597}"/>
    <cellStyle name="60% - Accent2 2 2 9" xfId="1872" xr:uid="{EDBBCFF4-C9B8-4193-B35C-09AE52D367D5}"/>
    <cellStyle name="60% - Accent2 2 2 9 2" xfId="3698" xr:uid="{89921939-5552-4965-917A-265DF37BD203}"/>
    <cellStyle name="60% - Accent2 2 3" xfId="1069" xr:uid="{B1DB3919-FFF6-4F62-8D0A-B06EA5CBE0AC}"/>
    <cellStyle name="60% - Accent2 2 3 2" xfId="2936" xr:uid="{D46D73EC-4DD6-4627-9AA5-BF83C43DBE43}"/>
    <cellStyle name="60% - Accent2 2 4" xfId="1192" xr:uid="{48E2BEC2-A9FB-446F-8F04-00ACD573362D}"/>
    <cellStyle name="60% - Accent2 2 4 2" xfId="3047" xr:uid="{71DDB282-CD7A-4292-B342-F7066EC10F65}"/>
    <cellStyle name="60% - Accent2 2 5" xfId="1294" xr:uid="{B0437205-1832-47B4-9920-B2C3C65C89FD}"/>
    <cellStyle name="60% - Accent2 2 5 2" xfId="3141" xr:uid="{0890A32E-628F-48C9-974E-EF82E2A26E98}"/>
    <cellStyle name="60% - Accent2 2 6" xfId="1386" xr:uid="{01EB752F-28EC-4E04-930D-6C04D6EFFFDD}"/>
    <cellStyle name="60% - Accent2 2 6 2" xfId="3229" xr:uid="{2567D52A-545D-4640-ABA8-406C98490EB1}"/>
    <cellStyle name="60% - Accent2 2 7" xfId="1474" xr:uid="{98688D86-EF9D-422B-B515-AD2C251084BD}"/>
    <cellStyle name="60% - Accent2 2 7 2" xfId="3315" xr:uid="{FA667FEE-4F92-4BA4-A331-2FEE0845159C}"/>
    <cellStyle name="60% - Accent2 2 8" xfId="1559" xr:uid="{F79C1533-77B1-4204-8A51-1E6D3536868F}"/>
    <cellStyle name="60% - Accent2 2 8 2" xfId="3396" xr:uid="{78342A56-1339-4D99-ABF3-829E53CB48B0}"/>
    <cellStyle name="60% - Accent2 2 9" xfId="1650" xr:uid="{ECF8420D-661A-45F1-BE72-A7CFA31655BF}"/>
    <cellStyle name="60% - Accent2 2 9 2" xfId="3483" xr:uid="{77DAA5D0-D2BB-4C12-8DED-447B47A6F167}"/>
    <cellStyle name="60% - Accent2 3" xfId="730" xr:uid="{00000000-0005-0000-0000-0000AB000000}"/>
    <cellStyle name="60% - Accent2 3 10" xfId="1987" xr:uid="{AF033E44-E825-4EED-9199-993CFE19CE63}"/>
    <cellStyle name="60% - Accent2 3 10 2" xfId="3805" xr:uid="{0DBDADF0-E746-462C-8B6C-A2BCC4121766}"/>
    <cellStyle name="60% - Accent2 3 11" xfId="2075" xr:uid="{FA9E9BE9-ABF3-4DB3-A97C-0959B5CD3D2C}"/>
    <cellStyle name="60% - Accent2 3 11 2" xfId="3892" xr:uid="{94E45085-9E05-4E8E-B7E3-225A7A78D0DD}"/>
    <cellStyle name="60% - Accent2 3 12" xfId="2255" xr:uid="{870A0A1F-1DC7-4B2C-8CC6-4C52295B8BD1}"/>
    <cellStyle name="60% - Accent2 3 12 2" xfId="4016" xr:uid="{DE560F58-A366-4FE1-90EF-CD222CC38712}"/>
    <cellStyle name="60% - Accent2 3 13" xfId="2401" xr:uid="{919445BE-F449-472A-959D-90C03674CFDB}"/>
    <cellStyle name="60% - Accent2 3 13 2" xfId="4129" xr:uid="{F9089A0E-4639-40A3-9911-94225A675D81}"/>
    <cellStyle name="60% - Accent2 3 14" xfId="2528" xr:uid="{F114FE6A-543E-4D5B-A8D4-68A4CD706094}"/>
    <cellStyle name="60% - Accent2 3 14 2" xfId="4243" xr:uid="{9E9D2AC4-A694-45BD-8E32-DBEF1911FC16}"/>
    <cellStyle name="60% - Accent2 3 15" xfId="2647" xr:uid="{8BE239AC-5B04-490E-BFBB-6F5048F94931}"/>
    <cellStyle name="60% - Accent2 3 15 2" xfId="4359" xr:uid="{AACA3690-95B5-40F8-BB1A-3B241E4B17C6}"/>
    <cellStyle name="60% - Accent2 3 2" xfId="1194" xr:uid="{2A90CB1C-D727-4EE2-9471-FF442D9142FB}"/>
    <cellStyle name="60% - Accent2 3 2 2" xfId="3049" xr:uid="{9954A935-8F96-44B4-9470-935565739587}"/>
    <cellStyle name="60% - Accent2 3 3" xfId="1296" xr:uid="{FF5ECEAC-B60C-431A-AE84-D2D31339DD0C}"/>
    <cellStyle name="60% - Accent2 3 3 2" xfId="3143" xr:uid="{811764FC-DDCB-4FAA-B2C6-496841663728}"/>
    <cellStyle name="60% - Accent2 3 4" xfId="1388" xr:uid="{118A8ACD-B293-41D9-92F5-7A592217A8E9}"/>
    <cellStyle name="60% - Accent2 3 4 2" xfId="3231" xr:uid="{5F939D77-BB37-40B9-90E7-8F2883579D74}"/>
    <cellStyle name="60% - Accent2 3 5" xfId="1476" xr:uid="{4E329B81-36CA-491A-B15D-C47C0B26DC3E}"/>
    <cellStyle name="60% - Accent2 3 5 2" xfId="3317" xr:uid="{D1CB498A-7479-47DC-A87D-49C34B93D37A}"/>
    <cellStyle name="60% - Accent2 3 6" xfId="1600" xr:uid="{BEF65960-03C8-4C7A-B2E2-20B36885C35B}"/>
    <cellStyle name="60% - Accent2 3 6 2" xfId="3437" xr:uid="{C236735E-68E1-41C1-B095-5C15877790C2}"/>
    <cellStyle name="60% - Accent2 3 7" xfId="1691" xr:uid="{CD412713-9159-477D-9A8A-F01C41AF71DC}"/>
    <cellStyle name="60% - Accent2 3 7 2" xfId="3524" xr:uid="{D3F772AA-9A1E-40D2-B3FA-5D142B9D99F4}"/>
    <cellStyle name="60% - Accent2 3 8" xfId="1781" xr:uid="{53C09EE0-DF75-4153-BFF7-43E7D6A34999}"/>
    <cellStyle name="60% - Accent2 3 8 2" xfId="3612" xr:uid="{61CAE290-A9E2-4101-948D-D7AB5E01B731}"/>
    <cellStyle name="60% - Accent2 3 9" xfId="1873" xr:uid="{947E3C6C-670D-4C06-A9A8-A3513E92AAAF}"/>
    <cellStyle name="60% - Accent2 3 9 2" xfId="3699" xr:uid="{28203D01-7ADF-4CA1-B928-26D2B5D7B16F}"/>
    <cellStyle name="60% - Accent2 4" xfId="1015" xr:uid="{82DB1594-6B3B-4197-B9F3-07F031C7B8EA}"/>
    <cellStyle name="60% - Accent2 4 2" xfId="1874" xr:uid="{CAE0EE18-5F23-4A68-AD7F-96A02C0125AD}"/>
    <cellStyle name="60% - Accent2 4 2 2" xfId="3700" xr:uid="{36B8F397-6551-48E1-ADA9-A42A1ADCC82D}"/>
    <cellStyle name="60% - Accent2 4 3" xfId="2256" xr:uid="{84A86E3C-A665-4090-A83B-CE110B51FFDF}"/>
    <cellStyle name="60% - Accent2 4 3 2" xfId="4017" xr:uid="{48556DFE-D938-4873-85F6-B0AB2D0DB1B8}"/>
    <cellStyle name="60% - Accent2 4 4" xfId="2431" xr:uid="{4E1B2C4F-F5AF-4417-8365-EFF34DDB340C}"/>
    <cellStyle name="60% - Accent2 4 4 2" xfId="4153" xr:uid="{F7DF0AA6-5DBA-45E7-8CF8-F912E80E627D}"/>
    <cellStyle name="60% - Accent2 4 5" xfId="2529" xr:uid="{30D68409-E96B-40E9-AD9E-03EF901DC5BF}"/>
    <cellStyle name="60% - Accent2 4 5 2" xfId="4244" xr:uid="{9B956B24-D4D2-4801-AE58-C8E22276C481}"/>
    <cellStyle name="60% - Accent2 4 6" xfId="2888" xr:uid="{4FCC40B3-30E1-471A-8BF0-781B7F42D7C2}"/>
    <cellStyle name="60% - Accent2 5" xfId="1068" xr:uid="{85C08DA8-2744-440F-907A-CF13459883ED}"/>
    <cellStyle name="60% - Accent2 5 2" xfId="2935" xr:uid="{DC7ED682-C64D-4DA3-9C91-AF1EB0A05E6D}"/>
    <cellStyle name="60% - Accent2 6" xfId="1191" xr:uid="{181C70A4-AD4B-41FF-BB29-D147D7538F79}"/>
    <cellStyle name="60% - Accent2 6 2" xfId="3046" xr:uid="{768E9876-49B5-4947-A080-C2B4ADB947CE}"/>
    <cellStyle name="60% - Accent2 7" xfId="1293" xr:uid="{C461496F-0B35-4716-AF4D-EA0FCFFB3709}"/>
    <cellStyle name="60% - Accent2 7 2" xfId="3140" xr:uid="{B4E8FB4A-280B-4B71-B0B1-D54CE9365624}"/>
    <cellStyle name="60% - Accent2 8" xfId="1385" xr:uid="{61E869DE-D283-4961-8CD9-6B2F45B4AA6C}"/>
    <cellStyle name="60% - Accent2 8 2" xfId="3228" xr:uid="{A32F6C28-3E4B-4A33-BAD8-C28BF117604D}"/>
    <cellStyle name="60% - Accent2 9" xfId="1473" xr:uid="{7F70E8A1-26B3-4A4D-8BE0-DCF65EC35C39}"/>
    <cellStyle name="60% - Accent2 9 2" xfId="3314" xr:uid="{33893BB9-604D-457A-B4E1-C7854EEC92AB}"/>
    <cellStyle name="60% - Accent3" xfId="74" builtinId="40" customBuiltin="1"/>
    <cellStyle name="60% - Accent3 10" xfId="1539" xr:uid="{41A0512A-7DA7-4579-B007-12036BD01FFF}"/>
    <cellStyle name="60% - Accent3 10 2" xfId="3376" xr:uid="{17888852-0C2D-4132-83DF-841F5FCA7F8B}"/>
    <cellStyle name="60% - Accent3 11" xfId="1631" xr:uid="{64122759-7D12-44A7-825F-B735538290B7}"/>
    <cellStyle name="60% - Accent3 11 2" xfId="3464" xr:uid="{98AD58D8-D0C9-4864-A36C-D94DEEEE48B3}"/>
    <cellStyle name="60% - Accent3 12" xfId="1721" xr:uid="{FA686BC7-FA86-4816-B0CF-5FCBBF0BD187}"/>
    <cellStyle name="60% - Accent3 12 2" xfId="3552" xr:uid="{E6B0AA54-0C73-45EE-B083-7D1FF7249215}"/>
    <cellStyle name="60% - Accent3 13" xfId="1927" xr:uid="{62703A11-8F37-48FF-9F61-10692C00D313}"/>
    <cellStyle name="60% - Accent3 13 2" xfId="3745" xr:uid="{970422A9-5238-4492-A876-65C67EAAD6F0}"/>
    <cellStyle name="60% - Accent3 14" xfId="2015" xr:uid="{CF1F206A-7C91-46E0-B1A0-6DA9A256202A}"/>
    <cellStyle name="60% - Accent3 14 2" xfId="3832" xr:uid="{B4C75513-338B-4838-BAE9-383E0E4736E9}"/>
    <cellStyle name="60% - Accent3 15" xfId="2340" xr:uid="{8795122E-418F-4A60-A0C9-E9254669964D}"/>
    <cellStyle name="60% - Accent3 15 2" xfId="4069" xr:uid="{2449A1CD-897D-4637-969A-09E15118FF16}"/>
    <cellStyle name="60% - Accent3 16" xfId="2587" xr:uid="{D3DD828D-D8E2-49A8-8A27-EF38F88C6970}"/>
    <cellStyle name="60% - Accent3 16 2" xfId="4299" xr:uid="{CFEF8798-25E9-4BFC-AC16-E8D0CD8D3D1F}"/>
    <cellStyle name="60% - Accent3 2" xfId="75" xr:uid="{00000000-0005-0000-0000-0000AD000000}"/>
    <cellStyle name="60% - Accent3 2 10" xfId="1743" xr:uid="{A61F48D4-9128-4D3B-96E7-B1902156037E}"/>
    <cellStyle name="60% - Accent3 2 10 2" xfId="3574" xr:uid="{9EFEB07F-2451-489C-A16B-141559CC7CBB}"/>
    <cellStyle name="60% - Accent3 2 11" xfId="1875" xr:uid="{0614913B-1DA4-4662-92B4-4CBD0C7CC043}"/>
    <cellStyle name="60% - Accent3 2 11 2" xfId="3701" xr:uid="{EAF177CF-15E9-4369-8548-7F999160A697}"/>
    <cellStyle name="60% - Accent3 2 12" xfId="1949" xr:uid="{5E4BDFBD-9B7C-4EA3-BCBD-7DF485789DFD}"/>
    <cellStyle name="60% - Accent3 2 12 2" xfId="3767" xr:uid="{E770ED26-4C73-4E0A-A178-41BF05BB0FEC}"/>
    <cellStyle name="60% - Accent3 2 13" xfId="2037" xr:uid="{8DA5946C-C97F-4C36-B9F5-6399CD7A606B}"/>
    <cellStyle name="60% - Accent3 2 13 2" xfId="3854" xr:uid="{81305B83-EBAC-4A4D-856A-D0A697182BE4}"/>
    <cellStyle name="60% - Accent3 2 14" xfId="2119" xr:uid="{5FE0F16C-2E1E-43DF-BED7-43601E69E4AB}"/>
    <cellStyle name="60% - Accent3 2 15" xfId="2183" xr:uid="{4A8372A7-5608-4551-BE31-1089320397BE}"/>
    <cellStyle name="60% - Accent3 2 16" xfId="2257" xr:uid="{05BAED0F-C8BF-4D6C-87E3-AF8B43B650B0}"/>
    <cellStyle name="60% - Accent3 2 16 2" xfId="4018" xr:uid="{9D5ADFDB-C546-44F4-9E14-54BB1DC3E124}"/>
    <cellStyle name="60% - Accent3 2 17" xfId="2363" xr:uid="{056F998C-CD04-4A09-B5EA-9DA4569815CA}"/>
    <cellStyle name="60% - Accent3 2 17 2" xfId="4091" xr:uid="{C9F77D1C-1ACD-40F0-A752-465D8A0CE755}"/>
    <cellStyle name="60% - Accent3 2 18" xfId="2530" xr:uid="{CE462DFB-FB19-4EC1-83BE-0704996DE11C}"/>
    <cellStyle name="60% - Accent3 2 18 2" xfId="4245" xr:uid="{3BACC42F-77BC-4DB4-9250-C535F6196951}"/>
    <cellStyle name="60% - Accent3 2 19" xfId="2609" xr:uid="{C3CFE5B2-B992-4A61-A985-870437F08B47}"/>
    <cellStyle name="60% - Accent3 2 19 2" xfId="4321" xr:uid="{BD3EDBA0-EC76-485C-B0AE-CFDD0D650E7A}"/>
    <cellStyle name="60% - Accent3 2 2" xfId="1018" xr:uid="{2E423C15-CA62-400E-BE03-20C155F898B4}"/>
    <cellStyle name="60% - Accent3 2 2 10" xfId="1990" xr:uid="{5C6EB901-8E95-4C15-8912-6FA8C6D35C15}"/>
    <cellStyle name="60% - Accent3 2 2 10 2" xfId="3808" xr:uid="{DAEACD01-3BF7-495C-9EC5-DCBAFFFE91CA}"/>
    <cellStyle name="60% - Accent3 2 2 11" xfId="2078" xr:uid="{F2041C53-95F2-4435-BF63-8FD45D2AF779}"/>
    <cellStyle name="60% - Accent3 2 2 11 2" xfId="3895" xr:uid="{E9944C76-4F89-4B61-A616-824A247FBE84}"/>
    <cellStyle name="60% - Accent3 2 2 12" xfId="2258" xr:uid="{CFCFF695-BCB3-4762-9175-9F18702C4961}"/>
    <cellStyle name="60% - Accent3 2 2 12 2" xfId="4019" xr:uid="{047E9222-3FEF-4E9C-89D7-A27C3D3EC9D4}"/>
    <cellStyle name="60% - Accent3 2 2 13" xfId="2404" xr:uid="{1F579898-A56B-4CA5-BF04-0C5C359DD258}"/>
    <cellStyle name="60% - Accent3 2 2 13 2" xfId="4132" xr:uid="{EED72971-A7BF-41CB-A4FF-5568EEC79026}"/>
    <cellStyle name="60% - Accent3 2 2 14" xfId="2531" xr:uid="{F6F48ABC-CB01-42ED-8FC0-7AF8E6ED4AC3}"/>
    <cellStyle name="60% - Accent3 2 2 14 2" xfId="4246" xr:uid="{2D7082EC-ED8A-4D41-AF27-7249C6AC0558}"/>
    <cellStyle name="60% - Accent3 2 2 15" xfId="2650" xr:uid="{8FB41145-0538-47ED-AD0F-8DA17D585ACC}"/>
    <cellStyle name="60% - Accent3 2 2 15 2" xfId="4362" xr:uid="{7236864C-66E1-44D6-B6D2-38B58DA182AF}"/>
    <cellStyle name="60% - Accent3 2 2 16" xfId="2891" xr:uid="{5B07361F-591F-496C-9A84-2818D6444B1F}"/>
    <cellStyle name="60% - Accent3 2 2 2" xfId="1197" xr:uid="{34F25E54-81A9-477C-8535-E9C1A0E2C666}"/>
    <cellStyle name="60% - Accent3 2 2 2 2" xfId="3052" xr:uid="{6423026B-5CCE-4BCA-8983-F55154452977}"/>
    <cellStyle name="60% - Accent3 2 2 3" xfId="1299" xr:uid="{2C86EE29-D857-4F00-B9B6-90F7D185E2DE}"/>
    <cellStyle name="60% - Accent3 2 2 3 2" xfId="3146" xr:uid="{B4B6BD43-EBFA-4106-9096-D4B55E260BB1}"/>
    <cellStyle name="60% - Accent3 2 2 4" xfId="1391" xr:uid="{64F0D97E-C6EA-4787-A056-AA4122AFDEBB}"/>
    <cellStyle name="60% - Accent3 2 2 4 2" xfId="3234" xr:uid="{82F15643-96F4-47C1-BB6A-E9CCE2432B4D}"/>
    <cellStyle name="60% - Accent3 2 2 5" xfId="1479" xr:uid="{C4E0EE88-9131-4667-B542-293B200AB1E0}"/>
    <cellStyle name="60% - Accent3 2 2 5 2" xfId="3320" xr:uid="{1726C49E-C28B-4C15-AB65-B1595F087C57}"/>
    <cellStyle name="60% - Accent3 2 2 6" xfId="1603" xr:uid="{4EFE3E57-B549-4EF8-9C4C-47EF820C351C}"/>
    <cellStyle name="60% - Accent3 2 2 6 2" xfId="3440" xr:uid="{769216A3-FA65-4343-B4F8-916074CA7B65}"/>
    <cellStyle name="60% - Accent3 2 2 7" xfId="1694" xr:uid="{CCAAA981-45FA-49DE-90D2-020ABE50F7E5}"/>
    <cellStyle name="60% - Accent3 2 2 7 2" xfId="3527" xr:uid="{710B362C-4D17-4BF8-A465-CF34044A1F6F}"/>
    <cellStyle name="60% - Accent3 2 2 8" xfId="1784" xr:uid="{28504E23-8E2A-4D5D-A38F-98F585B38E96}"/>
    <cellStyle name="60% - Accent3 2 2 8 2" xfId="3615" xr:uid="{ABD23717-BD8A-4944-8BBF-0F12011CF45A}"/>
    <cellStyle name="60% - Accent3 2 2 9" xfId="1876" xr:uid="{D84845BA-275E-44C7-BC6C-8258B6775DF2}"/>
    <cellStyle name="60% - Accent3 2 2 9 2" xfId="3702" xr:uid="{662C8075-FC09-4E24-9B12-AEE94D47ABD7}"/>
    <cellStyle name="60% - Accent3 2 3" xfId="1071" xr:uid="{CDDF033A-F49D-4455-ABFD-7F06DF241B5F}"/>
    <cellStyle name="60% - Accent3 2 3 2" xfId="2938" xr:uid="{6EBA0AEF-4977-4A7E-9467-9E02CC1FD88B}"/>
    <cellStyle name="60% - Accent3 2 4" xfId="1196" xr:uid="{8A920015-13B1-4E9F-977E-E8BC6B051610}"/>
    <cellStyle name="60% - Accent3 2 4 2" xfId="3051" xr:uid="{7177F1B8-1DFC-450B-95DE-FDF82D981907}"/>
    <cellStyle name="60% - Accent3 2 5" xfId="1298" xr:uid="{F9AEC62E-8C7C-4AF2-8375-AEACE8C0DE11}"/>
    <cellStyle name="60% - Accent3 2 5 2" xfId="3145" xr:uid="{417DD339-1EB2-4B7C-B681-DD044D9C8957}"/>
    <cellStyle name="60% - Accent3 2 6" xfId="1390" xr:uid="{2E7C5B7C-E44D-4DD9-8ACC-10F004E2FAEA}"/>
    <cellStyle name="60% - Accent3 2 6 2" xfId="3233" xr:uid="{4A9C263B-E06E-47DB-B1D1-893EFA0142BF}"/>
    <cellStyle name="60% - Accent3 2 7" xfId="1478" xr:uid="{FAFDEE2D-EDE5-4613-B7F4-E980CD062E09}"/>
    <cellStyle name="60% - Accent3 2 7 2" xfId="3319" xr:uid="{AA5D667D-0CDD-4C02-B66D-B45BC1456566}"/>
    <cellStyle name="60% - Accent3 2 8" xfId="1562" xr:uid="{00AFBF3F-91AA-46E8-98C4-F3936EC168B3}"/>
    <cellStyle name="60% - Accent3 2 8 2" xfId="3399" xr:uid="{91891E01-94D6-4243-826D-7B10DDBADF07}"/>
    <cellStyle name="60% - Accent3 2 9" xfId="1653" xr:uid="{2A3E994B-C411-4FA5-9680-1C2649BD38C2}"/>
    <cellStyle name="60% - Accent3 2 9 2" xfId="3486" xr:uid="{CB325832-A273-408B-89E2-A48EC6EB69D1}"/>
    <cellStyle name="60% - Accent3 3" xfId="731" xr:uid="{00000000-0005-0000-0000-0000AE000000}"/>
    <cellStyle name="60% - Accent3 3 10" xfId="1989" xr:uid="{8E937F56-6440-480D-AD97-8C8CBC30AF2C}"/>
    <cellStyle name="60% - Accent3 3 10 2" xfId="3807" xr:uid="{52EA2B39-31BB-49F2-911C-DD6F490F5DBE}"/>
    <cellStyle name="60% - Accent3 3 11" xfId="2077" xr:uid="{7F3920CB-0BDE-4A20-82F0-401A1198967D}"/>
    <cellStyle name="60% - Accent3 3 11 2" xfId="3894" xr:uid="{3987E58B-F8CA-4034-BA3D-0EA2CEC7A11B}"/>
    <cellStyle name="60% - Accent3 3 12" xfId="2259" xr:uid="{A5D312B7-FF2B-4192-A95C-DC36BD919494}"/>
    <cellStyle name="60% - Accent3 3 12 2" xfId="4020" xr:uid="{8DF67B3D-F657-46D4-A2E2-42C6A61FE1CC}"/>
    <cellStyle name="60% - Accent3 3 13" xfId="2403" xr:uid="{0328C422-D7D2-4D2B-AE8F-94FB177BBFF7}"/>
    <cellStyle name="60% - Accent3 3 13 2" xfId="4131" xr:uid="{73708BCC-3E30-47C5-8140-10D3537C81E7}"/>
    <cellStyle name="60% - Accent3 3 14" xfId="2532" xr:uid="{5FC779F2-BF67-419A-83E7-FC1947C67606}"/>
    <cellStyle name="60% - Accent3 3 14 2" xfId="4247" xr:uid="{D1AE2FD9-0D5D-41CD-9EFE-1020CCDF26AF}"/>
    <cellStyle name="60% - Accent3 3 15" xfId="2649" xr:uid="{696647AD-42A9-40D6-B2E2-2DD8C476F48E}"/>
    <cellStyle name="60% - Accent3 3 15 2" xfId="4361" xr:uid="{505E1B98-21AB-4C4D-BF97-D988ED222446}"/>
    <cellStyle name="60% - Accent3 3 2" xfId="1198" xr:uid="{69C96C12-9B4B-431A-8A4A-C0471718FC38}"/>
    <cellStyle name="60% - Accent3 3 2 2" xfId="3053" xr:uid="{CB916850-DCF1-4185-A7D2-B25984EF0EB2}"/>
    <cellStyle name="60% - Accent3 3 3" xfId="1300" xr:uid="{A83B5058-CC9B-4CE3-B0BB-1AF979FF62E8}"/>
    <cellStyle name="60% - Accent3 3 3 2" xfId="3147" xr:uid="{2FECE0E0-509B-46DF-A684-7F232FCA5749}"/>
    <cellStyle name="60% - Accent3 3 4" xfId="1392" xr:uid="{6F333295-4523-4529-92EC-695505BD4C0D}"/>
    <cellStyle name="60% - Accent3 3 4 2" xfId="3235" xr:uid="{1D18BC45-EBF6-442E-8C36-FD0F255EC167}"/>
    <cellStyle name="60% - Accent3 3 5" xfId="1480" xr:uid="{E360E3C0-CF0C-4B3E-878E-CC68E2F881F7}"/>
    <cellStyle name="60% - Accent3 3 5 2" xfId="3321" xr:uid="{94691ACE-DF47-4B6D-A376-5CA1DE13A0F4}"/>
    <cellStyle name="60% - Accent3 3 6" xfId="1602" xr:uid="{B41036EE-159B-4EB1-A311-3E48F7E2A15D}"/>
    <cellStyle name="60% - Accent3 3 6 2" xfId="3439" xr:uid="{8605181A-8999-492C-9EC1-F608509F8338}"/>
    <cellStyle name="60% - Accent3 3 7" xfId="1693" xr:uid="{71BBCE31-4A85-42AB-8E98-A38D0A5639F0}"/>
    <cellStyle name="60% - Accent3 3 7 2" xfId="3526" xr:uid="{C8169730-6FE0-4639-B5D5-3E73A4FF2737}"/>
    <cellStyle name="60% - Accent3 3 8" xfId="1783" xr:uid="{197616A5-5A74-4376-B7C0-556CC697A36C}"/>
    <cellStyle name="60% - Accent3 3 8 2" xfId="3614" xr:uid="{19CEFF69-C2EF-4A7B-ACDD-4436C6A238A0}"/>
    <cellStyle name="60% - Accent3 3 9" xfId="1877" xr:uid="{8944E4BC-B257-4853-B4EB-79E83A45BD95}"/>
    <cellStyle name="60% - Accent3 3 9 2" xfId="3703" xr:uid="{5010753E-8FA0-4239-B788-A6D2813F5A7D}"/>
    <cellStyle name="60% - Accent3 4" xfId="1017" xr:uid="{8609399C-7C3B-4FA0-9FF8-AA0C8709DCF2}"/>
    <cellStyle name="60% - Accent3 4 2" xfId="1878" xr:uid="{46A354AF-B6DB-4E7C-BFCE-D09E5D8B916E}"/>
    <cellStyle name="60% - Accent3 4 2 2" xfId="3704" xr:uid="{847863CC-DD73-45F9-9213-74E5F8B7C194}"/>
    <cellStyle name="60% - Accent3 4 3" xfId="2260" xr:uid="{9425CF8D-7E97-4B1E-B854-8AA5B7D8D872}"/>
    <cellStyle name="60% - Accent3 4 3 2" xfId="4021" xr:uid="{D3E212DE-A049-4C94-ADC1-AB0F991F708D}"/>
    <cellStyle name="60% - Accent3 4 4" xfId="2432" xr:uid="{7AA2C287-206E-4A7D-B354-BDFFE3B6F1E4}"/>
    <cellStyle name="60% - Accent3 4 4 2" xfId="4154" xr:uid="{3CFE472C-F598-4532-9CBC-F8CA62428F90}"/>
    <cellStyle name="60% - Accent3 4 5" xfId="2533" xr:uid="{461DD7F4-E128-414B-970D-DC649B93F21A}"/>
    <cellStyle name="60% - Accent3 4 5 2" xfId="4248" xr:uid="{06CDEE51-2CBC-4127-8F0D-6DF6B1F442C4}"/>
    <cellStyle name="60% - Accent3 4 6" xfId="2890" xr:uid="{F08112A5-3A55-4D85-938C-284B9067DB17}"/>
    <cellStyle name="60% - Accent3 5" xfId="1070" xr:uid="{8401928E-6398-4F39-9886-989234763CF1}"/>
    <cellStyle name="60% - Accent3 5 2" xfId="2937" xr:uid="{A44F3330-81A7-4617-883D-AF94701AA1C4}"/>
    <cellStyle name="60% - Accent3 6" xfId="1195" xr:uid="{39756EB1-B57D-4F83-B36D-B3FAACA9340B}"/>
    <cellStyle name="60% - Accent3 6 2" xfId="3050" xr:uid="{148624D5-A863-4972-8A72-D6F4AE868FF6}"/>
    <cellStyle name="60% - Accent3 7" xfId="1297" xr:uid="{99098162-B6F2-4249-BECC-8638E86F1CD9}"/>
    <cellStyle name="60% - Accent3 7 2" xfId="3144" xr:uid="{AC4EF829-826F-4EE8-A0A7-42E87FB67FA2}"/>
    <cellStyle name="60% - Accent3 8" xfId="1389" xr:uid="{15FD512F-D906-4AC4-A9DD-55FB9E303A2C}"/>
    <cellStyle name="60% - Accent3 8 2" xfId="3232" xr:uid="{63ED5BB5-39D8-46D0-BB2F-E6D5D910E607}"/>
    <cellStyle name="60% - Accent3 9" xfId="1477" xr:uid="{47B4D885-074F-4B87-89B0-242B473B045B}"/>
    <cellStyle name="60% - Accent3 9 2" xfId="3318" xr:uid="{08945C9B-0233-4147-9ADB-F13F997651D9}"/>
    <cellStyle name="60% - Accent4" xfId="76" builtinId="44" customBuiltin="1"/>
    <cellStyle name="60% - Accent4 10" xfId="1543" xr:uid="{9CDDE66C-D54E-41ED-82F7-1F22315B651C}"/>
    <cellStyle name="60% - Accent4 10 2" xfId="3380" xr:uid="{BFDB3D17-79B3-46D8-8ACD-8BAF157CB61D}"/>
    <cellStyle name="60% - Accent4 11" xfId="1634" xr:uid="{57D8D761-E6CA-44BF-96E4-2D91FEE1B3E1}"/>
    <cellStyle name="60% - Accent4 11 2" xfId="3467" xr:uid="{C0EADE27-73F7-4E17-A07C-73A943C21498}"/>
    <cellStyle name="60% - Accent4 12" xfId="1724" xr:uid="{68CF3CA8-125B-412C-86A6-5AB2E3824A32}"/>
    <cellStyle name="60% - Accent4 12 2" xfId="3555" xr:uid="{9A6AAF95-B697-43F1-842A-C1E20B1E4284}"/>
    <cellStyle name="60% - Accent4 13" xfId="1930" xr:uid="{D063845A-8ADF-46CD-9BB8-BC45AD7FC62F}"/>
    <cellStyle name="60% - Accent4 13 2" xfId="3748" xr:uid="{6730CA93-8D37-4D46-84C6-522E5D5E08FE}"/>
    <cellStyle name="60% - Accent4 14" xfId="2018" xr:uid="{D5DBD6C0-9EC7-47AF-857F-F9B69934B3C5}"/>
    <cellStyle name="60% - Accent4 14 2" xfId="3835" xr:uid="{4FE1E3D1-3147-42EE-AE64-E9785B5B1303}"/>
    <cellStyle name="60% - Accent4 15" xfId="2344" xr:uid="{36024972-735A-4776-A030-740A2423F47A}"/>
    <cellStyle name="60% - Accent4 15 2" xfId="4072" xr:uid="{1C7564D9-6C23-469B-932E-1D13B047EBE2}"/>
    <cellStyle name="60% - Accent4 16" xfId="2590" xr:uid="{58F36397-82D1-4365-967C-D147E526102A}"/>
    <cellStyle name="60% - Accent4 16 2" xfId="4302" xr:uid="{1E2E409B-C4CD-4D8E-B6AB-34940AF0BBBB}"/>
    <cellStyle name="60% - Accent4 2" xfId="77" xr:uid="{00000000-0005-0000-0000-0000B0000000}"/>
    <cellStyle name="60% - Accent4 2 10" xfId="1746" xr:uid="{592BFD12-F449-4624-BAAA-A3F211BE1EA1}"/>
    <cellStyle name="60% - Accent4 2 10 2" xfId="3577" xr:uid="{A05DC6E7-F622-489F-9299-B76F73F4E82E}"/>
    <cellStyle name="60% - Accent4 2 11" xfId="1879" xr:uid="{4BC9D706-E796-4143-8D6A-70BDEC8748A0}"/>
    <cellStyle name="60% - Accent4 2 11 2" xfId="3705" xr:uid="{1958DA94-BF84-4306-AEF2-0EF6AD4C0027}"/>
    <cellStyle name="60% - Accent4 2 12" xfId="1952" xr:uid="{11F52542-E7A5-49C0-9EE0-0D359C814105}"/>
    <cellStyle name="60% - Accent4 2 12 2" xfId="3770" xr:uid="{E4AEA3C5-795C-454C-8A42-CFA65FC18CAF}"/>
    <cellStyle name="60% - Accent4 2 13" xfId="2040" xr:uid="{C94A4E22-17FD-4090-8B15-D25B2B0280B9}"/>
    <cellStyle name="60% - Accent4 2 13 2" xfId="3857" xr:uid="{A3E54F4A-E1C5-474C-BC21-F7701DB9E50C}"/>
    <cellStyle name="60% - Accent4 2 14" xfId="2120" xr:uid="{6A71F77D-58DA-417E-9C80-4D70956A7AE4}"/>
    <cellStyle name="60% - Accent4 2 15" xfId="2184" xr:uid="{63B6A273-E2ED-45E9-8B34-C933C72074EC}"/>
    <cellStyle name="60% - Accent4 2 16" xfId="2261" xr:uid="{0AB6E78F-68F6-4C33-A495-D50EF2618F73}"/>
    <cellStyle name="60% - Accent4 2 16 2" xfId="4022" xr:uid="{8B63B6FA-ECDD-48FA-9E97-0407ADBF5D87}"/>
    <cellStyle name="60% - Accent4 2 17" xfId="2366" xr:uid="{0AA2668E-34E9-4658-8E77-C11A3DB9AEB3}"/>
    <cellStyle name="60% - Accent4 2 17 2" xfId="4094" xr:uid="{7FF3B175-3627-408D-B97C-DCBB450382EA}"/>
    <cellStyle name="60% - Accent4 2 18" xfId="2534" xr:uid="{331AD8DD-83BD-4314-871D-BA88355A7047}"/>
    <cellStyle name="60% - Accent4 2 18 2" xfId="4249" xr:uid="{B872ECB7-40EE-44C8-9CFB-927728A7359A}"/>
    <cellStyle name="60% - Accent4 2 19" xfId="2612" xr:uid="{09966391-01CE-4769-9C1A-A4BF5804A131}"/>
    <cellStyle name="60% - Accent4 2 19 2" xfId="4324" xr:uid="{55C314A5-B398-4289-9864-5E66B4FC13A9}"/>
    <cellStyle name="60% - Accent4 2 2" xfId="1020" xr:uid="{9494CDF5-F128-43DE-A789-94150060136F}"/>
    <cellStyle name="60% - Accent4 2 2 10" xfId="1992" xr:uid="{4FF0B6EC-2C86-41F9-9094-051FB56F48F4}"/>
    <cellStyle name="60% - Accent4 2 2 10 2" xfId="3810" xr:uid="{A65CD5C6-59DE-4AB5-B295-9D914E810333}"/>
    <cellStyle name="60% - Accent4 2 2 11" xfId="2080" xr:uid="{CE1D64EC-A18A-4610-8869-0C40F2C69F26}"/>
    <cellStyle name="60% - Accent4 2 2 11 2" xfId="3897" xr:uid="{0A27542F-18E2-4097-9D3C-AF8075159DC1}"/>
    <cellStyle name="60% - Accent4 2 2 12" xfId="2262" xr:uid="{A7B8CBC5-4ECD-4BC6-BA8C-FC0D6806A8D3}"/>
    <cellStyle name="60% - Accent4 2 2 12 2" xfId="4023" xr:uid="{351A65FC-7D48-4096-8EDD-A8378E36EAC2}"/>
    <cellStyle name="60% - Accent4 2 2 13" xfId="2406" xr:uid="{32545316-E8C6-46A9-8B4C-7DCD377A47F0}"/>
    <cellStyle name="60% - Accent4 2 2 13 2" xfId="4134" xr:uid="{B009D764-5C1C-44E3-9B86-3B7D3343DC2C}"/>
    <cellStyle name="60% - Accent4 2 2 14" xfId="2535" xr:uid="{E3042B29-D423-4DC4-95C5-6997005B0423}"/>
    <cellStyle name="60% - Accent4 2 2 14 2" xfId="4250" xr:uid="{C43E207A-45D0-4272-9040-244BE979167B}"/>
    <cellStyle name="60% - Accent4 2 2 15" xfId="2652" xr:uid="{200A8228-2EEF-4BE8-A484-A74E048613B6}"/>
    <cellStyle name="60% - Accent4 2 2 15 2" xfId="4364" xr:uid="{C9B0DF21-6C15-4233-A211-E338EA2ADBDE}"/>
    <cellStyle name="60% - Accent4 2 2 16" xfId="2893" xr:uid="{1A9801E5-EE9C-439D-9F9D-56655B10E256}"/>
    <cellStyle name="60% - Accent4 2 2 2" xfId="1201" xr:uid="{58BF67BA-0F6C-49AD-8201-22FE373C94EB}"/>
    <cellStyle name="60% - Accent4 2 2 2 2" xfId="3056" xr:uid="{04BD1469-4D98-49D5-9313-00B65E1C40F3}"/>
    <cellStyle name="60% - Accent4 2 2 3" xfId="1303" xr:uid="{A8FFA1F1-2F15-4F9D-9FC4-DD217B3184A4}"/>
    <cellStyle name="60% - Accent4 2 2 3 2" xfId="3150" xr:uid="{0C83559C-8F6E-4535-995C-F69A7FB12602}"/>
    <cellStyle name="60% - Accent4 2 2 4" xfId="1395" xr:uid="{A1A7AB45-57FB-47D6-A698-4FD39A1CB075}"/>
    <cellStyle name="60% - Accent4 2 2 4 2" xfId="3238" xr:uid="{D672960A-A603-42A1-A828-1D9A13D67E38}"/>
    <cellStyle name="60% - Accent4 2 2 5" xfId="1483" xr:uid="{6B03217C-F827-4F4E-9BF2-12E8900D50F4}"/>
    <cellStyle name="60% - Accent4 2 2 5 2" xfId="3324" xr:uid="{2F75D7EA-BCAD-4EEB-B9E0-DDF281161118}"/>
    <cellStyle name="60% - Accent4 2 2 6" xfId="1605" xr:uid="{FE0D805B-FB13-4AF3-A089-FC516B00C0E7}"/>
    <cellStyle name="60% - Accent4 2 2 6 2" xfId="3442" xr:uid="{D8E0390F-3162-4EDE-9DA7-0CC37709A78D}"/>
    <cellStyle name="60% - Accent4 2 2 7" xfId="1696" xr:uid="{53F2664E-C5F0-4E7A-A0F8-4C058CDA509C}"/>
    <cellStyle name="60% - Accent4 2 2 7 2" xfId="3529" xr:uid="{B153D95C-7531-4865-9DDA-0EF7858DD392}"/>
    <cellStyle name="60% - Accent4 2 2 8" xfId="1786" xr:uid="{C4C30853-69E2-4D90-8B19-328BA03C5763}"/>
    <cellStyle name="60% - Accent4 2 2 8 2" xfId="3617" xr:uid="{ACF6ED93-CC9A-44D8-9677-6A71B90F0877}"/>
    <cellStyle name="60% - Accent4 2 2 9" xfId="1880" xr:uid="{880F6EBA-0F23-4FB1-8BCE-6C7D8998ACEF}"/>
    <cellStyle name="60% - Accent4 2 2 9 2" xfId="3706" xr:uid="{E0EA61D2-08F6-4578-95F1-5A0AFBB434F8}"/>
    <cellStyle name="60% - Accent4 2 3" xfId="1073" xr:uid="{9AEA5F68-867F-4577-AACA-4F3BB022A84C}"/>
    <cellStyle name="60% - Accent4 2 3 2" xfId="2940" xr:uid="{616073DC-BDC6-445D-BFCA-6885B626F9DE}"/>
    <cellStyle name="60% - Accent4 2 4" xfId="1200" xr:uid="{E92C49F5-6B1E-4025-BE4E-AFE9BC53AAC9}"/>
    <cellStyle name="60% - Accent4 2 4 2" xfId="3055" xr:uid="{F6479EC5-959C-4AC5-BA8E-9F0F7D374789}"/>
    <cellStyle name="60% - Accent4 2 5" xfId="1302" xr:uid="{50496503-1B9B-464E-ABBA-A8DCF3F5908E}"/>
    <cellStyle name="60% - Accent4 2 5 2" xfId="3149" xr:uid="{BAEC1382-6FF1-4142-89DB-589A4FF5B744}"/>
    <cellStyle name="60% - Accent4 2 6" xfId="1394" xr:uid="{C0AEB27D-6296-4506-AAFA-73A32F49CB24}"/>
    <cellStyle name="60% - Accent4 2 6 2" xfId="3237" xr:uid="{DE2AB083-D8DD-4539-9A45-0DDDBB58D1E5}"/>
    <cellStyle name="60% - Accent4 2 7" xfId="1482" xr:uid="{AE64628F-5BE5-4565-BC8E-613F42A5C438}"/>
    <cellStyle name="60% - Accent4 2 7 2" xfId="3323" xr:uid="{D5102F61-AD8C-4392-A7E0-ED6A19261A1D}"/>
    <cellStyle name="60% - Accent4 2 8" xfId="1565" xr:uid="{DEC20EF9-617C-4A91-89E1-20E7F48D187A}"/>
    <cellStyle name="60% - Accent4 2 8 2" xfId="3402" xr:uid="{7C7AF959-95D6-4487-BAA5-C16B4FF07426}"/>
    <cellStyle name="60% - Accent4 2 9" xfId="1656" xr:uid="{B2CA9069-0F70-4F11-A89C-77B6A6D61AAA}"/>
    <cellStyle name="60% - Accent4 2 9 2" xfId="3489" xr:uid="{2272AAF2-5C80-4769-B3A0-E3B0BAA6ABE4}"/>
    <cellStyle name="60% - Accent4 3" xfId="732" xr:uid="{00000000-0005-0000-0000-0000B1000000}"/>
    <cellStyle name="60% - Accent4 3 10" xfId="1991" xr:uid="{57D04088-9CC8-4E98-AFBB-EF5FFA701CAC}"/>
    <cellStyle name="60% - Accent4 3 10 2" xfId="3809" xr:uid="{F3EE32BB-B35C-4BBF-9017-0624C2F856BC}"/>
    <cellStyle name="60% - Accent4 3 11" xfId="2079" xr:uid="{2BDB5B43-D04F-4A6F-9C32-3B9FC88A5DFB}"/>
    <cellStyle name="60% - Accent4 3 11 2" xfId="3896" xr:uid="{1A1C9D83-E7CE-4740-BF60-1B6EF971A0FE}"/>
    <cellStyle name="60% - Accent4 3 12" xfId="2263" xr:uid="{161DAA55-ECBB-4601-9CF4-012858CEEC68}"/>
    <cellStyle name="60% - Accent4 3 12 2" xfId="4024" xr:uid="{E9F9D8FC-6FC8-463A-B82A-25D0F06B591F}"/>
    <cellStyle name="60% - Accent4 3 13" xfId="2405" xr:uid="{72646524-4577-4964-AEC4-0238FD0E0F66}"/>
    <cellStyle name="60% - Accent4 3 13 2" xfId="4133" xr:uid="{ECC773A2-ED20-490F-ABEE-6B80C4CFB782}"/>
    <cellStyle name="60% - Accent4 3 14" xfId="2536" xr:uid="{1CA53C1C-E2A9-4E89-8394-9BAD4DE24DE5}"/>
    <cellStyle name="60% - Accent4 3 14 2" xfId="4251" xr:uid="{B9C3AB89-1821-41FE-9C7D-7A14ACEEE54C}"/>
    <cellStyle name="60% - Accent4 3 15" xfId="2651" xr:uid="{CAE2E717-622B-459A-8642-28541241A399}"/>
    <cellStyle name="60% - Accent4 3 15 2" xfId="4363" xr:uid="{106235DC-33DE-407D-A0AE-60E530263099}"/>
    <cellStyle name="60% - Accent4 3 2" xfId="1202" xr:uid="{0A70DBE7-A376-4766-B148-EC5E6B5A494D}"/>
    <cellStyle name="60% - Accent4 3 2 2" xfId="3057" xr:uid="{14DB1309-AD58-468C-A6AC-27598A31CBA0}"/>
    <cellStyle name="60% - Accent4 3 3" xfId="1304" xr:uid="{C3C1D313-CE4D-4C4D-AB2F-7DABA60CFA63}"/>
    <cellStyle name="60% - Accent4 3 3 2" xfId="3151" xr:uid="{CDD266AA-4401-4BB2-8816-98E4CAE4F703}"/>
    <cellStyle name="60% - Accent4 3 4" xfId="1396" xr:uid="{AD329563-6C6D-4049-A863-7FF210CE3DB7}"/>
    <cellStyle name="60% - Accent4 3 4 2" xfId="3239" xr:uid="{1FDC5FD0-745A-4300-87F0-B4EFC57E92E8}"/>
    <cellStyle name="60% - Accent4 3 5" xfId="1484" xr:uid="{BE344029-1CE9-4316-A2E1-4C61F8B9A079}"/>
    <cellStyle name="60% - Accent4 3 5 2" xfId="3325" xr:uid="{F98F1819-E48F-45D1-94C9-3C6C95A1C9D4}"/>
    <cellStyle name="60% - Accent4 3 6" xfId="1604" xr:uid="{F8EBECEE-C357-4FBB-AF94-B2CCF342E9C3}"/>
    <cellStyle name="60% - Accent4 3 6 2" xfId="3441" xr:uid="{1FEC497C-DAFB-43D8-A4C6-26AE0ADC89F8}"/>
    <cellStyle name="60% - Accent4 3 7" xfId="1695" xr:uid="{F20905B0-8015-4283-80FF-725D09940DCD}"/>
    <cellStyle name="60% - Accent4 3 7 2" xfId="3528" xr:uid="{40852705-E0C5-4E4A-99B7-37ED033EB3B2}"/>
    <cellStyle name="60% - Accent4 3 8" xfId="1785" xr:uid="{A9C31103-189F-4C91-989B-0FD464AF6DC4}"/>
    <cellStyle name="60% - Accent4 3 8 2" xfId="3616" xr:uid="{CDB085D3-80B6-484D-9C4B-5C600469C0C9}"/>
    <cellStyle name="60% - Accent4 3 9" xfId="1881" xr:uid="{31242B1D-9231-4ABD-A2CC-16AA172C1AD3}"/>
    <cellStyle name="60% - Accent4 3 9 2" xfId="3707" xr:uid="{F8A59EFE-218D-42B4-9AA1-6D04C1466529}"/>
    <cellStyle name="60% - Accent4 4" xfId="1019" xr:uid="{4E7C3B95-BD53-4ED6-982D-716EDABC1DED}"/>
    <cellStyle name="60% - Accent4 4 2" xfId="1882" xr:uid="{5D3334FB-89E6-4F9A-9092-E5CFB506B6F1}"/>
    <cellStyle name="60% - Accent4 4 2 2" xfId="3708" xr:uid="{BC527268-BD46-4BAA-88EA-7A6CA3504AF1}"/>
    <cellStyle name="60% - Accent4 4 3" xfId="2264" xr:uid="{4E3439F9-1E80-4CCD-9841-6BEF1FC33206}"/>
    <cellStyle name="60% - Accent4 4 3 2" xfId="4025" xr:uid="{E9F5FA74-27D6-4707-9F11-B21870925CC9}"/>
    <cellStyle name="60% - Accent4 4 4" xfId="2433" xr:uid="{A236D246-48B5-4382-B14B-D030095A744F}"/>
    <cellStyle name="60% - Accent4 4 4 2" xfId="4155" xr:uid="{CC62354D-933F-46DF-9C4F-E649170E5525}"/>
    <cellStyle name="60% - Accent4 4 5" xfId="2537" xr:uid="{84FA8B2C-A7FE-467C-92BE-DA5864C1E3BA}"/>
    <cellStyle name="60% - Accent4 4 5 2" xfId="4252" xr:uid="{D42DBF17-648A-4C8D-9B63-747889B49B8C}"/>
    <cellStyle name="60% - Accent4 4 6" xfId="2892" xr:uid="{BB35FA16-3E04-46D3-A5C8-5CBD7FE91602}"/>
    <cellStyle name="60% - Accent4 5" xfId="1072" xr:uid="{E83CCF7F-F520-4989-B685-83CEC82E7BE0}"/>
    <cellStyle name="60% - Accent4 5 2" xfId="2939" xr:uid="{AB8B07CA-E0F6-4F7B-B679-837DBEACF7EC}"/>
    <cellStyle name="60% - Accent4 6" xfId="1199" xr:uid="{9E272AE8-2381-41C9-84A2-AA7B99383356}"/>
    <cellStyle name="60% - Accent4 6 2" xfId="3054" xr:uid="{81E4F4DD-8E28-4D5E-89BB-20D07C4E6D62}"/>
    <cellStyle name="60% - Accent4 7" xfId="1301" xr:uid="{398BF30A-82CF-4F6F-B7B1-7D9809510F25}"/>
    <cellStyle name="60% - Accent4 7 2" xfId="3148" xr:uid="{9446E5E1-E3EC-4760-9D9F-601FABD1767D}"/>
    <cellStyle name="60% - Accent4 8" xfId="1393" xr:uid="{ACB59E57-99C0-4453-9921-ADEEEEEC2B59}"/>
    <cellStyle name="60% - Accent4 8 2" xfId="3236" xr:uid="{45E51675-6A31-4EE6-BAC5-9059F9B05CB0}"/>
    <cellStyle name="60% - Accent4 9" xfId="1481" xr:uid="{D9F84FC9-6118-452D-8D95-2CA471C41B79}"/>
    <cellStyle name="60% - Accent4 9 2" xfId="3322" xr:uid="{CFFBA707-0689-46A7-A58B-1A093EAA92BC}"/>
    <cellStyle name="60% - Accent5" xfId="78" builtinId="48" customBuiltin="1"/>
    <cellStyle name="60% - Accent5 10" xfId="1546" xr:uid="{EB86F78A-8B7F-4520-A43D-98EB859367A8}"/>
    <cellStyle name="60% - Accent5 10 2" xfId="3383" xr:uid="{227C7092-B59B-4782-BCA7-CE8B4C950C24}"/>
    <cellStyle name="60% - Accent5 11" xfId="1637" xr:uid="{927C0E46-F303-483D-816B-BE06C717F4B9}"/>
    <cellStyle name="60% - Accent5 11 2" xfId="3470" xr:uid="{5EC4F785-0FA6-47D5-8E20-8781A00D2405}"/>
    <cellStyle name="60% - Accent5 12" xfId="1727" xr:uid="{EBE5CF19-5E97-48E7-AA0B-F9E46BF39BCC}"/>
    <cellStyle name="60% - Accent5 12 2" xfId="3558" xr:uid="{5DF499D8-50D3-4781-A563-E22023C05D54}"/>
    <cellStyle name="60% - Accent5 13" xfId="1933" xr:uid="{12AE04AE-6E1A-4E50-9380-DED7F374CFB7}"/>
    <cellStyle name="60% - Accent5 13 2" xfId="3751" xr:uid="{EDF5FE04-99AC-43E2-8B77-5E258F8D8EE9}"/>
    <cellStyle name="60% - Accent5 14" xfId="2021" xr:uid="{172D5F5B-0C30-42DC-9051-B72671BB7D99}"/>
    <cellStyle name="60% - Accent5 14 2" xfId="3838" xr:uid="{E7021BAE-9901-434D-A201-86D2404094FC}"/>
    <cellStyle name="60% - Accent5 15" xfId="2347" xr:uid="{C8B09F95-22D2-484E-B248-ED42172AE9BA}"/>
    <cellStyle name="60% - Accent5 15 2" xfId="4075" xr:uid="{F7575410-483C-4858-9D3B-8FEF1AE4A021}"/>
    <cellStyle name="60% - Accent5 16" xfId="2593" xr:uid="{5B901471-908D-41E1-8E35-9F5C90739375}"/>
    <cellStyle name="60% - Accent5 16 2" xfId="4305" xr:uid="{D0362FD8-44C9-481F-8CE3-D830445D880E}"/>
    <cellStyle name="60% - Accent5 2" xfId="79" xr:uid="{00000000-0005-0000-0000-0000B3000000}"/>
    <cellStyle name="60% - Accent5 2 10" xfId="1749" xr:uid="{E151DF84-D3B2-43AC-9E16-1E75918E417A}"/>
    <cellStyle name="60% - Accent5 2 10 2" xfId="3580" xr:uid="{31F4728A-B9AF-4696-B7BC-98A72EFDBB16}"/>
    <cellStyle name="60% - Accent5 2 11" xfId="1883" xr:uid="{462B5011-9CD5-4AE0-9850-FF950BC46DB7}"/>
    <cellStyle name="60% - Accent5 2 11 2" xfId="3709" xr:uid="{D4E07EB0-B89B-4954-9F60-0F70267C55E2}"/>
    <cellStyle name="60% - Accent5 2 12" xfId="1955" xr:uid="{FF2C4DAC-9ADA-403B-9CD1-E9673ED7DE35}"/>
    <cellStyle name="60% - Accent5 2 12 2" xfId="3773" xr:uid="{0F03D0D0-C2D3-413C-A71B-EE3F5BCF12DD}"/>
    <cellStyle name="60% - Accent5 2 13" xfId="2043" xr:uid="{5101F2FD-6102-482C-A8FD-1602770BD627}"/>
    <cellStyle name="60% - Accent5 2 13 2" xfId="3860" xr:uid="{5C436AED-6CBE-4FEB-8454-7B264D5CBF4D}"/>
    <cellStyle name="60% - Accent5 2 14" xfId="2121" xr:uid="{D369FB99-0DBA-441C-B0C5-86C9CF670EF5}"/>
    <cellStyle name="60% - Accent5 2 15" xfId="2185" xr:uid="{8B19B18E-63F6-4BF3-B186-3434E7F5C4FB}"/>
    <cellStyle name="60% - Accent5 2 16" xfId="2265" xr:uid="{2B890431-2A81-43F2-87F4-7A6A78E0FA06}"/>
    <cellStyle name="60% - Accent5 2 16 2" xfId="4026" xr:uid="{851D1943-3AC3-4F7B-B19E-07A63DEB46F2}"/>
    <cellStyle name="60% - Accent5 2 17" xfId="2369" xr:uid="{C72D913E-4A0B-448C-9866-4CBFF147DF21}"/>
    <cellStyle name="60% - Accent5 2 17 2" xfId="4097" xr:uid="{A215FD3A-0700-4B18-8548-1095DB4AD0C1}"/>
    <cellStyle name="60% - Accent5 2 18" xfId="2538" xr:uid="{9A711FA4-0CB8-406B-A058-48E049F26E5D}"/>
    <cellStyle name="60% - Accent5 2 18 2" xfId="4253" xr:uid="{20650E14-9EEE-4D36-9F64-F5221F69EC46}"/>
    <cellStyle name="60% - Accent5 2 19" xfId="2615" xr:uid="{FC2134EA-E7E6-4B60-95A5-1C65D16AA63E}"/>
    <cellStyle name="60% - Accent5 2 19 2" xfId="4327" xr:uid="{BE0986A8-CEF7-4CBA-AE6A-4553F4AC1F8B}"/>
    <cellStyle name="60% - Accent5 2 2" xfId="1022" xr:uid="{8B026352-7AC9-490C-9B97-5D2F5C63CD23}"/>
    <cellStyle name="60% - Accent5 2 2 10" xfId="1994" xr:uid="{597392C0-5706-43E8-8FDA-0C2E9A13781D}"/>
    <cellStyle name="60% - Accent5 2 2 10 2" xfId="3812" xr:uid="{041B38FC-B21E-474F-B62F-7578E6724175}"/>
    <cellStyle name="60% - Accent5 2 2 11" xfId="2082" xr:uid="{3E0483BA-0EB6-4984-9530-6E1B67241D59}"/>
    <cellStyle name="60% - Accent5 2 2 11 2" xfId="3899" xr:uid="{1CA3773B-A9C1-4148-BDD8-A392E4BE0261}"/>
    <cellStyle name="60% - Accent5 2 2 12" xfId="2266" xr:uid="{2BA6207D-103C-48ED-8283-29E217D3E2E6}"/>
    <cellStyle name="60% - Accent5 2 2 12 2" xfId="4027" xr:uid="{546854DD-3A54-4535-898A-F6CCB00A1A1E}"/>
    <cellStyle name="60% - Accent5 2 2 13" xfId="2408" xr:uid="{27F17C3B-F100-4DE5-8A55-703051137576}"/>
    <cellStyle name="60% - Accent5 2 2 13 2" xfId="4136" xr:uid="{5E93CD82-7201-44DA-B830-91BCFB424043}"/>
    <cellStyle name="60% - Accent5 2 2 14" xfId="2539" xr:uid="{4D0D004E-D6A6-42D5-AAE2-964A9F49AD03}"/>
    <cellStyle name="60% - Accent5 2 2 14 2" xfId="4254" xr:uid="{B0E3C131-CD27-43D8-8631-FE13BAF15C41}"/>
    <cellStyle name="60% - Accent5 2 2 15" xfId="2654" xr:uid="{44ED0859-9C3E-4071-99B2-77767FD2910F}"/>
    <cellStyle name="60% - Accent5 2 2 15 2" xfId="4366" xr:uid="{B4F9F22C-C00C-40F5-8D1B-553D5883A125}"/>
    <cellStyle name="60% - Accent5 2 2 16" xfId="2895" xr:uid="{2175D1E8-C385-42CE-8CF1-36B070A38B7D}"/>
    <cellStyle name="60% - Accent5 2 2 2" xfId="1205" xr:uid="{8FB500FB-5F6D-4880-B9A8-25C8B15AE1C2}"/>
    <cellStyle name="60% - Accent5 2 2 2 2" xfId="3060" xr:uid="{6C1F3D9A-7923-44F5-BC46-2AE1B126B827}"/>
    <cellStyle name="60% - Accent5 2 2 3" xfId="1307" xr:uid="{33A619A9-64C1-45A9-8089-4618676C26B5}"/>
    <cellStyle name="60% - Accent5 2 2 3 2" xfId="3154" xr:uid="{E7083779-4931-4CC5-ACDB-BE46849FFFB7}"/>
    <cellStyle name="60% - Accent5 2 2 4" xfId="1399" xr:uid="{07C2D015-F0D5-49D5-85CA-0228E0239181}"/>
    <cellStyle name="60% - Accent5 2 2 4 2" xfId="3242" xr:uid="{41171D05-09EB-4899-B328-382C8CE6D0E8}"/>
    <cellStyle name="60% - Accent5 2 2 5" xfId="1487" xr:uid="{A572ED4D-090E-4962-BD59-3EC965E0C7D0}"/>
    <cellStyle name="60% - Accent5 2 2 5 2" xfId="3328" xr:uid="{5E71335A-DA1B-4DEE-9781-32BEBEC679EE}"/>
    <cellStyle name="60% - Accent5 2 2 6" xfId="1607" xr:uid="{69A06444-4C71-4821-85A4-0D04FBF2C91E}"/>
    <cellStyle name="60% - Accent5 2 2 6 2" xfId="3444" xr:uid="{1A77CBFF-184F-4767-9891-618FA29D7BCA}"/>
    <cellStyle name="60% - Accent5 2 2 7" xfId="1698" xr:uid="{606737A2-09FE-486B-8A0F-459A5FE47584}"/>
    <cellStyle name="60% - Accent5 2 2 7 2" xfId="3531" xr:uid="{48BF3D97-7399-4BF4-89BE-986700C8CF73}"/>
    <cellStyle name="60% - Accent5 2 2 8" xfId="1788" xr:uid="{ED6CF10E-BD2A-431B-B007-ADE968B85442}"/>
    <cellStyle name="60% - Accent5 2 2 8 2" xfId="3619" xr:uid="{40469779-CCEB-4B4E-A08C-8F3FE260CB4F}"/>
    <cellStyle name="60% - Accent5 2 2 9" xfId="1884" xr:uid="{20B6263D-7BC4-4D54-A59C-30158B0246AB}"/>
    <cellStyle name="60% - Accent5 2 2 9 2" xfId="3710" xr:uid="{2810738A-B9F1-4D74-AEC0-858A1052F0F8}"/>
    <cellStyle name="60% - Accent5 2 3" xfId="1075" xr:uid="{01C26543-B22F-444C-B557-B4570BF3C671}"/>
    <cellStyle name="60% - Accent5 2 3 2" xfId="2942" xr:uid="{83319F44-EA78-472A-993F-CE66FDCF74C8}"/>
    <cellStyle name="60% - Accent5 2 4" xfId="1204" xr:uid="{49BBA6B2-48D9-4D00-86C6-847CD0E12E86}"/>
    <cellStyle name="60% - Accent5 2 4 2" xfId="3059" xr:uid="{EF6C48A1-2EA2-4046-B081-4B7E0F8D67BA}"/>
    <cellStyle name="60% - Accent5 2 5" xfId="1306" xr:uid="{F7089C36-6E07-4452-80A5-AFED18F9D63D}"/>
    <cellStyle name="60% - Accent5 2 5 2" xfId="3153" xr:uid="{A78D2D16-BC49-4B70-98D5-3E632BCC08DF}"/>
    <cellStyle name="60% - Accent5 2 6" xfId="1398" xr:uid="{00819DFA-7F14-4544-BEF3-08ED050559A0}"/>
    <cellStyle name="60% - Accent5 2 6 2" xfId="3241" xr:uid="{62933429-484E-4A95-BBA0-4B9BADCE78C4}"/>
    <cellStyle name="60% - Accent5 2 7" xfId="1486" xr:uid="{FC02D433-0ADD-44AA-BD10-B6AB49E615F1}"/>
    <cellStyle name="60% - Accent5 2 7 2" xfId="3327" xr:uid="{57D02BD2-3A47-4835-BCBC-4B55E5DDC454}"/>
    <cellStyle name="60% - Accent5 2 8" xfId="1568" xr:uid="{6F84DE56-1EDE-4CC1-B9AC-F2FDE2173606}"/>
    <cellStyle name="60% - Accent5 2 8 2" xfId="3405" xr:uid="{476C0063-CF10-4819-BF0D-23B2AC5A0D63}"/>
    <cellStyle name="60% - Accent5 2 9" xfId="1659" xr:uid="{092DD71E-23DB-401E-B72D-C5228D6970FC}"/>
    <cellStyle name="60% - Accent5 2 9 2" xfId="3492" xr:uid="{7FB5EF0C-D0FF-4960-8F31-7ABF03AB85EF}"/>
    <cellStyle name="60% - Accent5 3" xfId="733" xr:uid="{00000000-0005-0000-0000-0000B4000000}"/>
    <cellStyle name="60% - Accent5 3 10" xfId="1993" xr:uid="{5C84A2FE-AC71-4CB9-9953-BA8C912049D8}"/>
    <cellStyle name="60% - Accent5 3 10 2" xfId="3811" xr:uid="{422AAC79-16D7-485E-9FC9-3370C1F1B05B}"/>
    <cellStyle name="60% - Accent5 3 11" xfId="2081" xr:uid="{C48673F1-E0E0-4B87-B26D-69C678B0B185}"/>
    <cellStyle name="60% - Accent5 3 11 2" xfId="3898" xr:uid="{3CCE39DA-7CB5-45A1-8B5F-474FE341F480}"/>
    <cellStyle name="60% - Accent5 3 12" xfId="2267" xr:uid="{6F063F5E-BAA0-4B42-90A9-923223D8F727}"/>
    <cellStyle name="60% - Accent5 3 12 2" xfId="4028" xr:uid="{B0F9E43D-62AE-497C-85A6-A370F2FC469F}"/>
    <cellStyle name="60% - Accent5 3 13" xfId="2407" xr:uid="{66EBFA1B-DC0E-4986-BE8F-0F458965F75A}"/>
    <cellStyle name="60% - Accent5 3 13 2" xfId="4135" xr:uid="{13F6477F-0287-4E9A-9F47-50BFC9A79DBE}"/>
    <cellStyle name="60% - Accent5 3 14" xfId="2540" xr:uid="{587D72F0-8DDD-43BA-9933-53167582B96B}"/>
    <cellStyle name="60% - Accent5 3 14 2" xfId="4255" xr:uid="{59D03378-23FD-443D-B3E7-78F6615F3C1E}"/>
    <cellStyle name="60% - Accent5 3 15" xfId="2653" xr:uid="{B0D7E6B7-AC7E-4660-8CF5-AE1E9291AB72}"/>
    <cellStyle name="60% - Accent5 3 15 2" xfId="4365" xr:uid="{E615D56D-7E1F-47DF-A5FF-A3BE6F412B8C}"/>
    <cellStyle name="60% - Accent5 3 2" xfId="1206" xr:uid="{00212910-A667-4408-BA2E-6D8C1C1085E8}"/>
    <cellStyle name="60% - Accent5 3 2 2" xfId="3061" xr:uid="{66D17515-F967-4CE5-BE9B-D44DB4051919}"/>
    <cellStyle name="60% - Accent5 3 3" xfId="1308" xr:uid="{03A9C05C-EB83-4692-86C4-3EE813E2970F}"/>
    <cellStyle name="60% - Accent5 3 3 2" xfId="3155" xr:uid="{8D009FB3-1D50-4B55-9276-C7D23DCAB562}"/>
    <cellStyle name="60% - Accent5 3 4" xfId="1400" xr:uid="{17D9FA30-CC83-41FA-92D2-FF8E66BE4238}"/>
    <cellStyle name="60% - Accent5 3 4 2" xfId="3243" xr:uid="{C207AED4-218A-4604-8B5E-639486EC4890}"/>
    <cellStyle name="60% - Accent5 3 5" xfId="1488" xr:uid="{94B66246-8726-4B1F-8D95-9B3D2974CE34}"/>
    <cellStyle name="60% - Accent5 3 5 2" xfId="3329" xr:uid="{525ACBE1-2F32-43A2-82A4-EDBD047825A6}"/>
    <cellStyle name="60% - Accent5 3 6" xfId="1606" xr:uid="{B3241BC7-461F-49B9-9679-73BF021E87C1}"/>
    <cellStyle name="60% - Accent5 3 6 2" xfId="3443" xr:uid="{E749A727-379A-46CC-A478-B68CC3905B71}"/>
    <cellStyle name="60% - Accent5 3 7" xfId="1697" xr:uid="{BF6B2471-1429-441A-A482-722C1C8E2FC3}"/>
    <cellStyle name="60% - Accent5 3 7 2" xfId="3530" xr:uid="{944FCF31-14E1-4B6A-84D2-3A9BE36D6ED6}"/>
    <cellStyle name="60% - Accent5 3 8" xfId="1787" xr:uid="{F7C2C840-9A11-44B2-95A2-048D04CCDCF0}"/>
    <cellStyle name="60% - Accent5 3 8 2" xfId="3618" xr:uid="{3423D7EC-FA9A-420E-B221-4703C380AF67}"/>
    <cellStyle name="60% - Accent5 3 9" xfId="1885" xr:uid="{203DE625-1C63-4BB1-A241-D9233C7459C8}"/>
    <cellStyle name="60% - Accent5 3 9 2" xfId="3711" xr:uid="{F4B91A28-5BA2-463C-945E-DDC9D0FEE3BF}"/>
    <cellStyle name="60% - Accent5 4" xfId="1021" xr:uid="{0364D665-A543-46F6-A73D-E38281030C7F}"/>
    <cellStyle name="60% - Accent5 4 2" xfId="1886" xr:uid="{EE2F98D1-6959-4368-8F3D-E59E5227DFBC}"/>
    <cellStyle name="60% - Accent5 4 2 2" xfId="3712" xr:uid="{B191C034-8EEC-42E0-91F5-7C52A6106A8C}"/>
    <cellStyle name="60% - Accent5 4 3" xfId="2268" xr:uid="{F53B5122-B4F1-421B-9EF2-626CAB481ABD}"/>
    <cellStyle name="60% - Accent5 4 3 2" xfId="4029" xr:uid="{3B82A3C9-245A-4BD5-BEE0-25925C9B181A}"/>
    <cellStyle name="60% - Accent5 4 4" xfId="2434" xr:uid="{B4162728-4C56-4C6C-AD70-D85A87ACAA80}"/>
    <cellStyle name="60% - Accent5 4 4 2" xfId="4156" xr:uid="{3D57701E-F8D3-45FB-8DBD-C10384904B36}"/>
    <cellStyle name="60% - Accent5 4 5" xfId="2541" xr:uid="{65038FD8-F644-4C4E-A74D-F9B2F89954E0}"/>
    <cellStyle name="60% - Accent5 4 5 2" xfId="4256" xr:uid="{18082B15-D5D4-43F9-921D-6178EC918E76}"/>
    <cellStyle name="60% - Accent5 4 6" xfId="2894" xr:uid="{5CC75026-6EA6-4BD1-8C5E-C95E9ED1EFA2}"/>
    <cellStyle name="60% - Accent5 5" xfId="1074" xr:uid="{05B1AE16-8D07-4F60-94B5-91B4FBA67C82}"/>
    <cellStyle name="60% - Accent5 5 2" xfId="2941" xr:uid="{3944B2B1-BED9-475C-AE06-17F2E16DAE52}"/>
    <cellStyle name="60% - Accent5 6" xfId="1203" xr:uid="{360244D8-EDF5-4B71-AB3C-F6B55033CADE}"/>
    <cellStyle name="60% - Accent5 6 2" xfId="3058" xr:uid="{7886CD75-4ED0-476D-AE22-421FB2A54844}"/>
    <cellStyle name="60% - Accent5 7" xfId="1305" xr:uid="{FEFF43E5-BDB3-4F95-B33B-5F3C17E8EA44}"/>
    <cellStyle name="60% - Accent5 7 2" xfId="3152" xr:uid="{8F317A11-20F6-406D-83F8-042CE9D13925}"/>
    <cellStyle name="60% - Accent5 8" xfId="1397" xr:uid="{3A90F991-258E-4E96-B71F-27F9A5FBF25D}"/>
    <cellStyle name="60% - Accent5 8 2" xfId="3240" xr:uid="{EE590AFF-AD44-4E93-AFCB-6DCD2B3DAE5B}"/>
    <cellStyle name="60% - Accent5 9" xfId="1485" xr:uid="{8E09DFF8-90B7-431D-83F8-D68238FCA48F}"/>
    <cellStyle name="60% - Accent5 9 2" xfId="3326" xr:uid="{BA413DED-D096-449A-AC9C-837D65610F3F}"/>
    <cellStyle name="60% - Accent6" xfId="80" builtinId="52" customBuiltin="1"/>
    <cellStyle name="60% - Accent6 10" xfId="1549" xr:uid="{1EB05815-147C-4D84-A6EA-EC10983DFCA8}"/>
    <cellStyle name="60% - Accent6 10 2" xfId="3386" xr:uid="{037664A0-97F1-4AE8-8D84-16047F2A5F8C}"/>
    <cellStyle name="60% - Accent6 11" xfId="1640" xr:uid="{9DEAE9F5-B68A-4C1C-9C74-385E3CE21B1A}"/>
    <cellStyle name="60% - Accent6 11 2" xfId="3473" xr:uid="{0A6DA57F-F1C9-4401-B63A-F45BD37C8068}"/>
    <cellStyle name="60% - Accent6 12" xfId="1730" xr:uid="{E4DEA297-FBA1-41FE-9EC4-71880DA6A49F}"/>
    <cellStyle name="60% - Accent6 12 2" xfId="3561" xr:uid="{857E7A8F-DB14-447C-88E3-9E72C9F3C238}"/>
    <cellStyle name="60% - Accent6 13" xfId="1936" xr:uid="{EB878F77-D984-4467-BEB5-5844E3340C41}"/>
    <cellStyle name="60% - Accent6 13 2" xfId="3754" xr:uid="{B2120855-1590-4760-8E56-DC749F61B6B4}"/>
    <cellStyle name="60% - Accent6 14" xfId="2024" xr:uid="{3F5E63E8-6EC8-4236-837D-F2C4DBBBA008}"/>
    <cellStyle name="60% - Accent6 14 2" xfId="3841" xr:uid="{8FC81B61-19A8-4163-B426-16B1FF59B170}"/>
    <cellStyle name="60% - Accent6 15" xfId="2350" xr:uid="{3E3A40F9-F8FF-42FB-929E-52FBDFCCCB8C}"/>
    <cellStyle name="60% - Accent6 15 2" xfId="4078" xr:uid="{CDFAC66B-4EA3-40C5-ABE3-1EB6060D717E}"/>
    <cellStyle name="60% - Accent6 16" xfId="2596" xr:uid="{E6C8F543-F375-4194-9CF1-920FF3AC0E40}"/>
    <cellStyle name="60% - Accent6 16 2" xfId="4308" xr:uid="{2CE5A506-F042-430A-8157-9D898D629D9A}"/>
    <cellStyle name="60% - Accent6 2" xfId="81" xr:uid="{00000000-0005-0000-0000-0000B6000000}"/>
    <cellStyle name="60% - Accent6 2 10" xfId="1752" xr:uid="{AA80F8CC-D0F5-4BB5-AF5F-EE67E0017582}"/>
    <cellStyle name="60% - Accent6 2 10 2" xfId="3583" xr:uid="{0C3B247C-0E02-4BFE-8DA5-5E550B8850EE}"/>
    <cellStyle name="60% - Accent6 2 11" xfId="1887" xr:uid="{1833EA71-E697-4A3D-B319-D628C0D15E9E}"/>
    <cellStyle name="60% - Accent6 2 11 2" xfId="3713" xr:uid="{C5CA0C3D-E0FF-4FC4-91B9-DE95FF5B73C0}"/>
    <cellStyle name="60% - Accent6 2 12" xfId="1958" xr:uid="{3A271778-848E-4CFF-A2F1-7A83EFDAE62A}"/>
    <cellStyle name="60% - Accent6 2 12 2" xfId="3776" xr:uid="{958C6C5A-FA33-44A2-86C1-36948F9C630F}"/>
    <cellStyle name="60% - Accent6 2 13" xfId="2046" xr:uid="{A34B7DD3-FA5D-4122-ABBD-EA1D7458356D}"/>
    <cellStyle name="60% - Accent6 2 13 2" xfId="3863" xr:uid="{74070790-4CFB-40B9-856A-F0AAC3E6E192}"/>
    <cellStyle name="60% - Accent6 2 14" xfId="2122" xr:uid="{7E583C0C-48E5-42E4-8E26-58C69C4B163C}"/>
    <cellStyle name="60% - Accent6 2 15" xfId="2186" xr:uid="{82DC1530-28AB-4216-8F9B-EAB8C21F5DCD}"/>
    <cellStyle name="60% - Accent6 2 16" xfId="2269" xr:uid="{7B8720A9-EB32-4744-92B6-CF6FB3E3A2A2}"/>
    <cellStyle name="60% - Accent6 2 16 2" xfId="4030" xr:uid="{E4545346-62A8-4631-8DD0-F51442084CE6}"/>
    <cellStyle name="60% - Accent6 2 17" xfId="2372" xr:uid="{9617BE56-1175-4E44-A954-27B1E9DDC1C0}"/>
    <cellStyle name="60% - Accent6 2 17 2" xfId="4100" xr:uid="{5F217D1A-F28A-4B78-92D0-303977D0E24C}"/>
    <cellStyle name="60% - Accent6 2 18" xfId="2542" xr:uid="{B3D34E05-B877-4202-A6A6-5E395615F8F8}"/>
    <cellStyle name="60% - Accent6 2 18 2" xfId="4257" xr:uid="{30D5F316-AF16-4712-84A6-493C5B600686}"/>
    <cellStyle name="60% - Accent6 2 19" xfId="2618" xr:uid="{0B8C565E-9CCA-48E9-944E-51D8815AEC2E}"/>
    <cellStyle name="60% - Accent6 2 19 2" xfId="4330" xr:uid="{C6E34AFC-6551-4535-B72A-4EBB21C6A3FC}"/>
    <cellStyle name="60% - Accent6 2 2" xfId="1024" xr:uid="{62328171-5980-42E9-A9AA-93F4DF8BA4A4}"/>
    <cellStyle name="60% - Accent6 2 2 10" xfId="1996" xr:uid="{1B4D34F9-DD41-44FC-A9F7-A635EBA22DF5}"/>
    <cellStyle name="60% - Accent6 2 2 10 2" xfId="3814" xr:uid="{8593C261-16F3-4D65-B997-28292D6CB311}"/>
    <cellStyle name="60% - Accent6 2 2 11" xfId="2084" xr:uid="{31A38F5D-86E2-42A3-8A8A-03FCB712B6FB}"/>
    <cellStyle name="60% - Accent6 2 2 11 2" xfId="3901" xr:uid="{7892E379-DECB-46AD-BE35-5F00F9539FD4}"/>
    <cellStyle name="60% - Accent6 2 2 12" xfId="2270" xr:uid="{C73D4BE0-72D5-4D06-A9D5-CCB843F93C10}"/>
    <cellStyle name="60% - Accent6 2 2 12 2" xfId="4031" xr:uid="{57FB44EB-E9EF-47AC-B11D-3DB10703ED9D}"/>
    <cellStyle name="60% - Accent6 2 2 13" xfId="2410" xr:uid="{3B9546AE-B607-4F79-88BB-0DBA3788A526}"/>
    <cellStyle name="60% - Accent6 2 2 13 2" xfId="4138" xr:uid="{861A36B2-9DCC-4CB1-8FA1-D6221298CEA6}"/>
    <cellStyle name="60% - Accent6 2 2 14" xfId="2543" xr:uid="{51B60647-CF0D-472D-8BF7-5422B8714212}"/>
    <cellStyle name="60% - Accent6 2 2 14 2" xfId="4258" xr:uid="{FB3F821F-A6A3-4A9F-9268-C93DB1832B93}"/>
    <cellStyle name="60% - Accent6 2 2 15" xfId="2656" xr:uid="{D8E627C5-526F-4622-BCBA-3F4D949D8920}"/>
    <cellStyle name="60% - Accent6 2 2 15 2" xfId="4368" xr:uid="{8FEFB444-F0D3-428C-8C95-7E6E949B3581}"/>
    <cellStyle name="60% - Accent6 2 2 16" xfId="2897" xr:uid="{BC17098F-9CD6-4BA6-9C08-76E277EA876D}"/>
    <cellStyle name="60% - Accent6 2 2 2" xfId="1209" xr:uid="{9EB0AFEF-8D1B-440D-87FA-80CB2085FC18}"/>
    <cellStyle name="60% - Accent6 2 2 2 2" xfId="3064" xr:uid="{6E88B927-4DAD-409C-BE47-079523E924E4}"/>
    <cellStyle name="60% - Accent6 2 2 3" xfId="1311" xr:uid="{686551AD-3F44-4FF1-8C7F-983964BACF3A}"/>
    <cellStyle name="60% - Accent6 2 2 3 2" xfId="3158" xr:uid="{1158E708-AD6B-48A3-8269-5D98C4C3E0FE}"/>
    <cellStyle name="60% - Accent6 2 2 4" xfId="1403" xr:uid="{5D8E2E80-0A95-45B5-9E95-3E11BD928760}"/>
    <cellStyle name="60% - Accent6 2 2 4 2" xfId="3246" xr:uid="{9332DF8F-93EA-422E-985A-EA09C36F9A46}"/>
    <cellStyle name="60% - Accent6 2 2 5" xfId="1491" xr:uid="{A8371F8F-3E5F-47F3-939D-E6DFAB904B2C}"/>
    <cellStyle name="60% - Accent6 2 2 5 2" xfId="3332" xr:uid="{A9895B18-4A2A-4A94-8D07-F9A60CDE3583}"/>
    <cellStyle name="60% - Accent6 2 2 6" xfId="1609" xr:uid="{02016ACB-F0FA-41E2-9A0A-346B111BBC62}"/>
    <cellStyle name="60% - Accent6 2 2 6 2" xfId="3446" xr:uid="{C28CA4F9-8F03-4761-BE0F-956E02646661}"/>
    <cellStyle name="60% - Accent6 2 2 7" xfId="1700" xr:uid="{B9BFF479-3185-4E02-B7D3-00A1A6794F10}"/>
    <cellStyle name="60% - Accent6 2 2 7 2" xfId="3533" xr:uid="{6BAA75AF-60F5-4744-BDB9-D41CFCE78197}"/>
    <cellStyle name="60% - Accent6 2 2 8" xfId="1790" xr:uid="{DBD2A1EF-4D34-4470-9751-AC676E293633}"/>
    <cellStyle name="60% - Accent6 2 2 8 2" xfId="3621" xr:uid="{81883DBE-02B6-4E3A-8375-B15B1EE5E7A4}"/>
    <cellStyle name="60% - Accent6 2 2 9" xfId="1888" xr:uid="{CDE068CB-B964-4C39-A5FF-03D96ABD38C5}"/>
    <cellStyle name="60% - Accent6 2 2 9 2" xfId="3714" xr:uid="{4BAB76E9-F8A9-4D2A-A1E6-E2ABD0AE045C}"/>
    <cellStyle name="60% - Accent6 2 3" xfId="1077" xr:uid="{D3CA9317-D6F2-4517-9A2E-41DC6FAF7724}"/>
    <cellStyle name="60% - Accent6 2 3 2" xfId="2944" xr:uid="{237991E7-FCC9-4EDD-9C36-BE3F64932BF2}"/>
    <cellStyle name="60% - Accent6 2 4" xfId="1208" xr:uid="{BDAC3D32-0DA0-4DC6-A5B5-AB23FFDDF586}"/>
    <cellStyle name="60% - Accent6 2 4 2" xfId="3063" xr:uid="{AC93CA0B-44CA-49BE-B940-DEDD23D9C265}"/>
    <cellStyle name="60% - Accent6 2 5" xfId="1310" xr:uid="{804EC060-5244-4D80-ADA2-008CC0E408A5}"/>
    <cellStyle name="60% - Accent6 2 5 2" xfId="3157" xr:uid="{FBDE67EB-9FA6-4E60-9751-3E58A76EA4EA}"/>
    <cellStyle name="60% - Accent6 2 6" xfId="1402" xr:uid="{EB4E7280-E720-4C05-97D0-A1A1FE40BB8D}"/>
    <cellStyle name="60% - Accent6 2 6 2" xfId="3245" xr:uid="{6AA2CDFA-5A94-4E8C-952F-7785DFA350D6}"/>
    <cellStyle name="60% - Accent6 2 7" xfId="1490" xr:uid="{2FC42EDB-2652-4938-B3E0-B36027DA3231}"/>
    <cellStyle name="60% - Accent6 2 7 2" xfId="3331" xr:uid="{0AA06881-E6C4-4A04-A67C-E16C12F19AE0}"/>
    <cellStyle name="60% - Accent6 2 8" xfId="1571" xr:uid="{59146DF0-D260-46F5-BED4-1D5059F6534C}"/>
    <cellStyle name="60% - Accent6 2 8 2" xfId="3408" xr:uid="{E6E4E8EC-8785-46F4-8E66-A323F81060C4}"/>
    <cellStyle name="60% - Accent6 2 9" xfId="1662" xr:uid="{E6BDB13D-DB16-4D79-9C27-613BD83FA08E}"/>
    <cellStyle name="60% - Accent6 2 9 2" xfId="3495" xr:uid="{46920BBA-2305-47AF-91A5-2575B898207D}"/>
    <cellStyle name="60% - Accent6 3" xfId="734" xr:uid="{00000000-0005-0000-0000-0000B7000000}"/>
    <cellStyle name="60% - Accent6 3 10" xfId="1995" xr:uid="{0EEACA1C-A01B-4F5E-AEBC-FBEC3C5ACA8A}"/>
    <cellStyle name="60% - Accent6 3 10 2" xfId="3813" xr:uid="{60BF6EF5-842B-4DD9-BC97-514B83C253D1}"/>
    <cellStyle name="60% - Accent6 3 11" xfId="2083" xr:uid="{8EDF26F1-70F9-4979-997A-463E84670B6C}"/>
    <cellStyle name="60% - Accent6 3 11 2" xfId="3900" xr:uid="{92A57203-D029-4B13-BD26-D18CDAB7FD0D}"/>
    <cellStyle name="60% - Accent6 3 12" xfId="2271" xr:uid="{76C166F3-8316-4208-98CF-B453020BD244}"/>
    <cellStyle name="60% - Accent6 3 12 2" xfId="4032" xr:uid="{4D97570F-BF34-4318-BB30-EF291DC9DCFE}"/>
    <cellStyle name="60% - Accent6 3 13" xfId="2409" xr:uid="{AC242F14-A41A-43AE-8C76-D49110AB55E2}"/>
    <cellStyle name="60% - Accent6 3 13 2" xfId="4137" xr:uid="{33C7022C-C774-44C0-BE43-83C790708881}"/>
    <cellStyle name="60% - Accent6 3 14" xfId="2544" xr:uid="{8A380497-2D70-49A4-9E84-EEA830794007}"/>
    <cellStyle name="60% - Accent6 3 14 2" xfId="4259" xr:uid="{E53BAC3A-BC02-41CB-99CE-DC6075A27ABD}"/>
    <cellStyle name="60% - Accent6 3 15" xfId="2655" xr:uid="{3D210069-8942-4A1C-A427-EBC8706E60B7}"/>
    <cellStyle name="60% - Accent6 3 15 2" xfId="4367" xr:uid="{FE08D763-11AA-4386-88E6-36F2370882FE}"/>
    <cellStyle name="60% - Accent6 3 2" xfId="1210" xr:uid="{73ACEC85-58CF-4BAD-80C9-D9C0C0D1C371}"/>
    <cellStyle name="60% - Accent6 3 2 2" xfId="3065" xr:uid="{38628A1B-4543-4AA6-9F9C-8C509B6328D1}"/>
    <cellStyle name="60% - Accent6 3 3" xfId="1312" xr:uid="{36B16524-6E1A-4317-8E04-FEAF4D935252}"/>
    <cellStyle name="60% - Accent6 3 3 2" xfId="3159" xr:uid="{41758EEB-AE8C-4D12-AC81-FB2377F8C02A}"/>
    <cellStyle name="60% - Accent6 3 4" xfId="1404" xr:uid="{948EEA97-1F8F-4ED1-A26E-59856CCE5AD6}"/>
    <cellStyle name="60% - Accent6 3 4 2" xfId="3247" xr:uid="{12E7A7F1-870A-4D86-8291-1E98C2F9CC10}"/>
    <cellStyle name="60% - Accent6 3 5" xfId="1492" xr:uid="{153211B8-CC4C-4DAC-BEA7-32065693A727}"/>
    <cellStyle name="60% - Accent6 3 5 2" xfId="3333" xr:uid="{BA22CCB8-F5E9-4B57-BD4D-931CEC31F6F7}"/>
    <cellStyle name="60% - Accent6 3 6" xfId="1608" xr:uid="{BE6AC38F-9757-44F7-B0DA-06E80EC45018}"/>
    <cellStyle name="60% - Accent6 3 6 2" xfId="3445" xr:uid="{A1BCB7F5-AD66-447B-83CE-BA2C3F2A5D4B}"/>
    <cellStyle name="60% - Accent6 3 7" xfId="1699" xr:uid="{09E982C8-4298-4C71-B47D-7CCE5C47A45E}"/>
    <cellStyle name="60% - Accent6 3 7 2" xfId="3532" xr:uid="{0466C925-BE37-4F11-85ED-B0CA2C1F6B9F}"/>
    <cellStyle name="60% - Accent6 3 8" xfId="1789" xr:uid="{C9A4702E-3122-4DE2-A309-55E034D6CE10}"/>
    <cellStyle name="60% - Accent6 3 8 2" xfId="3620" xr:uid="{9DFA42F8-7B30-40DE-84A8-A2B119ED3393}"/>
    <cellStyle name="60% - Accent6 3 9" xfId="1889" xr:uid="{33BACB7E-C46E-429C-ADFF-8824C1C11F82}"/>
    <cellStyle name="60% - Accent6 3 9 2" xfId="3715" xr:uid="{856FE38E-1D46-4011-A070-81FD4CB75EE4}"/>
    <cellStyle name="60% - Accent6 4" xfId="1023" xr:uid="{27AB51D4-5CB8-4DB7-B5BE-5DFDCB9F74AD}"/>
    <cellStyle name="60% - Accent6 4 2" xfId="1890" xr:uid="{04EFD26F-1FDB-426D-A13D-E6EC7190CC47}"/>
    <cellStyle name="60% - Accent6 4 2 2" xfId="3716" xr:uid="{5B1D47F5-6761-4AA3-B74C-86D4A913B45A}"/>
    <cellStyle name="60% - Accent6 4 3" xfId="2272" xr:uid="{533AA287-7614-4316-A8CB-738A65858822}"/>
    <cellStyle name="60% - Accent6 4 3 2" xfId="4033" xr:uid="{283A449E-AAA8-4878-B523-D7279A1F92C0}"/>
    <cellStyle name="60% - Accent6 4 4" xfId="2435" xr:uid="{EF25CB3C-0654-4071-AE10-2615D33DE838}"/>
    <cellStyle name="60% - Accent6 4 4 2" xfId="4157" xr:uid="{E72E9463-BAA0-433E-835C-CDBDA0A55425}"/>
    <cellStyle name="60% - Accent6 4 5" xfId="2545" xr:uid="{29C8B90D-6D65-4CAC-8B66-C5888CB7CCD5}"/>
    <cellStyle name="60% - Accent6 4 5 2" xfId="4260" xr:uid="{D170398A-1A9E-494B-86B0-E87C99D848F5}"/>
    <cellStyle name="60% - Accent6 4 6" xfId="2896" xr:uid="{94D78DE8-B5AA-4ABA-BF0F-66D13397B985}"/>
    <cellStyle name="60% - Accent6 5" xfId="1076" xr:uid="{0905F238-A395-4483-90E5-435C0CBBAD19}"/>
    <cellStyle name="60% - Accent6 5 2" xfId="2943" xr:uid="{DDA5E739-76C2-43E4-9832-69793E2F85FC}"/>
    <cellStyle name="60% - Accent6 6" xfId="1207" xr:uid="{F4D27716-0537-44AD-B21D-295B4AD3E759}"/>
    <cellStyle name="60% - Accent6 6 2" xfId="3062" xr:uid="{7986D0B3-7B7E-438F-8B5E-4C150187D5BC}"/>
    <cellStyle name="60% - Accent6 7" xfId="1309" xr:uid="{AD8A85B4-ADFE-421D-A2E3-C7FF3ADBDA95}"/>
    <cellStyle name="60% - Accent6 7 2" xfId="3156" xr:uid="{3855DA05-A6C5-4A78-9A77-B25BA3B14E61}"/>
    <cellStyle name="60% - Accent6 8" xfId="1401" xr:uid="{04D827A2-3CF6-4342-9FA7-DCCE188A5AB5}"/>
    <cellStyle name="60% - Accent6 8 2" xfId="3244" xr:uid="{09F8BDC5-D584-471E-A310-955765466EFC}"/>
    <cellStyle name="60% - Accent6 9" xfId="1489" xr:uid="{A5BCBB8C-2C24-4836-8643-1909B3F9A856}"/>
    <cellStyle name="60% - Accent6 9 2" xfId="3330" xr:uid="{64F34C98-1153-4B55-A7E0-C8786DB4F235}"/>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0 2" xfId="4060" xr:uid="{481AF2CD-63A8-4B1E-94B2-9E5878DE5C8A}"/>
    <cellStyle name="Comma 11" xfId="2418" xr:uid="{F27FA2A0-EE68-422C-89D3-A06096E3841B}"/>
    <cellStyle name="Comma 11 2" xfId="4146" xr:uid="{945AD370-182D-4A5D-8D73-78E780DD6E48}"/>
    <cellStyle name="Comma 12" xfId="2465" xr:uid="{1629014D-F9E4-482E-A657-39FEA35031FD}"/>
    <cellStyle name="Comma 12 2" xfId="4185" xr:uid="{AD62ED06-8F6F-48E2-B183-59746D90B49A}"/>
    <cellStyle name="Comma 13" xfId="2664" xr:uid="{87378B2C-BAD6-47FD-A225-A70FD0D0F2A6}"/>
    <cellStyle name="Comma 13 2" xfId="4376" xr:uid="{970033D9-CD47-40A1-9223-122923C44853}"/>
    <cellStyle name="Comma 14" xfId="2676" xr:uid="{1E20E388-7BFD-4F48-9BA4-3E9D9C7F4546}"/>
    <cellStyle name="Comma 2" xfId="132" xr:uid="{00000000-0005-0000-0000-0000FB000000}"/>
    <cellStyle name="Comma 2 2" xfId="133" xr:uid="{00000000-0005-0000-0000-0000FC000000}"/>
    <cellStyle name="Comma 2 2 2" xfId="567" xr:uid="{00000000-0005-0000-0000-0000FD000000}"/>
    <cellStyle name="Comma 2 2 2 2" xfId="2679" xr:uid="{BABAC5C1-9060-4A83-94AC-E9E3F9899921}"/>
    <cellStyle name="Comma 2 3" xfId="566" xr:uid="{00000000-0005-0000-0000-0000FE000000}"/>
    <cellStyle name="Comma 2 3 2" xfId="2678" xr:uid="{89EFE646-B8F5-4568-85E9-665285D6E33E}"/>
    <cellStyle name="Comma 2 4" xfId="981" xr:uid="{E9897ADB-C252-461D-86CB-C78DA83F3548}"/>
    <cellStyle name="Comma 2 4 2" xfId="2858" xr:uid="{2BDBBA32-8E33-46E2-BD36-B5556D074D6B}"/>
    <cellStyle name="Comma 2 5" xfId="2667" xr:uid="{394F179B-A473-433E-89A5-FD706F22AFEE}"/>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2 2 2" xfId="2681" xr:uid="{CF838F4C-DD1A-421F-B9E3-26B9D17305FC}"/>
    <cellStyle name="Comma 3 2 3" xfId="2669" xr:uid="{455888A6-39D0-47FF-8A20-B6275227176F}"/>
    <cellStyle name="Comma 3 3" xfId="138" xr:uid="{00000000-0005-0000-0000-000004010000}"/>
    <cellStyle name="Comma 3 3 2" xfId="570" xr:uid="{00000000-0005-0000-0000-000005010000}"/>
    <cellStyle name="Comma 3 3 2 2" xfId="2682" xr:uid="{D6203596-D0FE-4088-8616-87B980E8ED66}"/>
    <cellStyle name="Comma 3 3 3" xfId="2670" xr:uid="{4C8ABB8D-AA59-41C0-901A-9D33C5CC7E26}"/>
    <cellStyle name="Comma 3 4" xfId="568" xr:uid="{00000000-0005-0000-0000-000006010000}"/>
    <cellStyle name="Comma 3 4 2" xfId="2680" xr:uid="{972A8F5D-0D5D-4FD4-8F6C-1AC8F39E5802}"/>
    <cellStyle name="Comma 3 5" xfId="2668" xr:uid="{B05C78D8-0505-47E4-A222-CC629A09372C}"/>
    <cellStyle name="Comma 3*" xfId="139" xr:uid="{00000000-0005-0000-0000-000007010000}"/>
    <cellStyle name="Comma 4" xfId="140" xr:uid="{00000000-0005-0000-0000-000008010000}"/>
    <cellStyle name="Comma 4 2" xfId="571" xr:uid="{00000000-0005-0000-0000-000009010000}"/>
    <cellStyle name="Comma 4 2 2" xfId="2683" xr:uid="{189EE3C7-F371-44FD-85F1-8721DC7A54B1}"/>
    <cellStyle name="Comma 4 3" xfId="2671" xr:uid="{B4B8AA80-D996-4BDC-91FC-C70F85091C8E}"/>
    <cellStyle name="Comma 5" xfId="141" xr:uid="{00000000-0005-0000-0000-00000A010000}"/>
    <cellStyle name="Comma 5 2" xfId="572" xr:uid="{00000000-0005-0000-0000-00000B010000}"/>
    <cellStyle name="Comma 5 2 2" xfId="2684" xr:uid="{6F188530-4B0C-47F0-99A3-63A0DA885F24}"/>
    <cellStyle name="Comma 5 3" xfId="2672" xr:uid="{8356CD5D-412A-4945-935C-7AB13E02418A}"/>
    <cellStyle name="Comma 6" xfId="982" xr:uid="{85F5C6AC-8F64-4BBF-9BD8-56B3B9D414CB}"/>
    <cellStyle name="Comma 6 2" xfId="2859" xr:uid="{186BE865-7900-4870-8929-0679CFBFBC54}"/>
    <cellStyle name="Comma 7" xfId="2187" xr:uid="{E4E56E37-6489-4E15-8239-9A682BAB64C7}"/>
    <cellStyle name="Comma 7 2" xfId="3954" xr:uid="{6AAC4754-2468-4FCA-8080-53A9039ADFFE}"/>
    <cellStyle name="Comma 8" xfId="2220" xr:uid="{C8852F85-A0AC-4F5D-BA9D-B423BC646A71}"/>
    <cellStyle name="Comma 8 2" xfId="3982" xr:uid="{25E4B95B-DDAA-4688-BC48-23E1327431E2}"/>
    <cellStyle name="Comma 9" xfId="2419" xr:uid="{0A420511-00AF-4D8F-9CEE-7489795CCB09}"/>
    <cellStyle name="Comma 9 2" xfId="4147" xr:uid="{105658A8-994F-479A-B696-0117AAC2DF3A}"/>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4 2" xfId="2685" xr:uid="{9EAAC12D-DCDC-484F-ABAF-3499FE85ED7A}"/>
    <cellStyle name="Currency 2 5" xfId="2673" xr:uid="{3F2FE996-279C-417C-A84B-B5E2B10AEFE9}"/>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97" xfId="2674" xr:uid="{31CA47A2-4951-4550-A05C-9A8AD43CEDD8}"/>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 3 2" xfId="4377" xr:uid="{FF95F983-034D-4406-B22D-A265C1436DC1}"/>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3 2" xfId="2776" xr:uid="{D5863349-3A45-4F84-93B2-CA0A615D546D}"/>
    <cellStyle name="Normal 104" xfId="866" xr:uid="{00000000-0005-0000-0000-0000F8010000}"/>
    <cellStyle name="Normal 104 2" xfId="2777" xr:uid="{EBC33959-BC49-4D4E-811D-AC684B3616E9}"/>
    <cellStyle name="Normal 105" xfId="871" xr:uid="{00000000-0005-0000-0000-0000F9010000}"/>
    <cellStyle name="Normal 105 2" xfId="2782" xr:uid="{F2DC507F-9D86-4137-A013-21D4347DD315}"/>
    <cellStyle name="Normal 106" xfId="889" xr:uid="{00000000-0005-0000-0000-0000FA010000}"/>
    <cellStyle name="Normal 106 2" xfId="2799" xr:uid="{475557A5-F6BE-4A8D-B8AA-E004A085E8F9}"/>
    <cellStyle name="Normal 107" xfId="870" xr:uid="{00000000-0005-0000-0000-0000FB010000}"/>
    <cellStyle name="Normal 107 2" xfId="2781" xr:uid="{FC9A01AA-602A-4223-A15E-E3F5422FF2CB}"/>
    <cellStyle name="Normal 108" xfId="882" xr:uid="{00000000-0005-0000-0000-0000FC010000}"/>
    <cellStyle name="Normal 108 2" xfId="2793" xr:uid="{0E2A1C81-F437-441C-AB17-8B2BABC0B71B}"/>
    <cellStyle name="Normal 109" xfId="883" xr:uid="{00000000-0005-0000-0000-0000FD010000}"/>
    <cellStyle name="Normal 109 2" xfId="2794" xr:uid="{D2ADB188-D5D1-4C1C-AFB7-4CBC795DD91E}"/>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0 2" xfId="2795" xr:uid="{8BAF2005-D286-4D68-951B-A732CB54B68D}"/>
    <cellStyle name="Normal 111" xfId="885" xr:uid="{00000000-0005-0000-0000-000001020000}"/>
    <cellStyle name="Normal 111 2" xfId="2796" xr:uid="{55135BFB-9539-47B7-9FCB-B17401E923C5}"/>
    <cellStyle name="Normal 112" xfId="887" xr:uid="{00000000-0005-0000-0000-000002020000}"/>
    <cellStyle name="Normal 112 2" xfId="2797" xr:uid="{5634C74B-2B7F-4749-A27D-54FD5317ECA0}"/>
    <cellStyle name="Normal 113" xfId="891" xr:uid="{00000000-0005-0000-0000-000003020000}"/>
    <cellStyle name="Normal 113 2" xfId="2800" xr:uid="{CDAAFB97-7F6F-44B3-AAED-90EBA4B6A4D8}"/>
    <cellStyle name="Normal 114" xfId="892" xr:uid="{00000000-0005-0000-0000-000004020000}"/>
    <cellStyle name="Normal 114 2" xfId="2801" xr:uid="{7CE9517F-FABE-45B6-96CE-8B7F8D227A5C}"/>
    <cellStyle name="Normal 115" xfId="893" xr:uid="{00000000-0005-0000-0000-000005020000}"/>
    <cellStyle name="Normal 115 2" xfId="2802" xr:uid="{2AA807C0-C507-4409-A114-AC944A453F40}"/>
    <cellStyle name="Normal 116" xfId="894" xr:uid="{00000000-0005-0000-0000-000006020000}"/>
    <cellStyle name="Normal 116 2" xfId="2803" xr:uid="{3FC91954-7D23-4901-9F05-22996D661067}"/>
    <cellStyle name="Normal 117" xfId="895" xr:uid="{00000000-0005-0000-0000-000007020000}"/>
    <cellStyle name="Normal 117 2" xfId="2804" xr:uid="{2D860904-9C21-479E-8C9F-FA44DC6ED1E1}"/>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6 2" xfId="2818" xr:uid="{E59A062D-1E78-4063-A5C1-01E47CDB04E6}"/>
    <cellStyle name="Normal 127" xfId="922" xr:uid="{00000000-0005-0000-0000-000013020000}"/>
    <cellStyle name="Normal 127 2" xfId="2820" xr:uid="{56F81981-76CA-4D61-B1F1-6C2B6CF7E4CB}"/>
    <cellStyle name="Normal 128" xfId="923" xr:uid="{00000000-0005-0000-0000-000014020000}"/>
    <cellStyle name="Normal 128 2" xfId="2821" xr:uid="{BA23093A-D960-4347-A864-A6F48CB45AB4}"/>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5 2" xfId="2823" xr:uid="{9A2ED5C3-470F-43D6-8A19-9B00F0AF4D23}"/>
    <cellStyle name="Normal 136" xfId="932" xr:uid="{00000000-0005-0000-0000-00001E020000}"/>
    <cellStyle name="Normal 136 2" xfId="2824" xr:uid="{A399B74B-5FED-4B32-9719-3BEB4F78125F}"/>
    <cellStyle name="Normal 137" xfId="933" xr:uid="{00000000-0005-0000-0000-00001F020000}"/>
    <cellStyle name="Normal 137 2" xfId="2825" xr:uid="{741E5323-BAAD-4DF6-B299-6B78AB6446BC}"/>
    <cellStyle name="Normal 138" xfId="935" xr:uid="{00000000-0005-0000-0000-000020020000}"/>
    <cellStyle name="Normal 138 2" xfId="2827" xr:uid="{15150D81-0641-41C6-9EC2-216B64ADDE4E}"/>
    <cellStyle name="Normal 139" xfId="940" xr:uid="{00000000-0005-0000-0000-000021020000}"/>
    <cellStyle name="Normal 139 2" xfId="2832" xr:uid="{D7D76EBE-686B-4F7A-9843-059C297B3659}"/>
    <cellStyle name="Normal 14" xfId="304" xr:uid="{00000000-0005-0000-0000-000022020000}"/>
    <cellStyle name="Normal 14 2" xfId="613" xr:uid="{00000000-0005-0000-0000-000023020000}"/>
    <cellStyle name="Normal 140" xfId="942" xr:uid="{00000000-0005-0000-0000-000024020000}"/>
    <cellStyle name="Normal 140 2" xfId="2834" xr:uid="{A51BEA89-FBBA-4F39-888D-94265FEC587F}"/>
    <cellStyle name="Normal 141" xfId="943" xr:uid="{00000000-0005-0000-0000-000025020000}"/>
    <cellStyle name="Normal 141 2" xfId="2835" xr:uid="{AE3AC71D-B13C-491E-B54F-4D1D0D2E84FE}"/>
    <cellStyle name="Normal 142" xfId="941" xr:uid="{00000000-0005-0000-0000-000026020000}"/>
    <cellStyle name="Normal 142 2" xfId="2833" xr:uid="{94687F9B-657B-4CEE-B7B7-D4749F15E9CD}"/>
    <cellStyle name="Normal 143" xfId="960" xr:uid="{00000000-0005-0000-0000-000027020000}"/>
    <cellStyle name="Normal 143 2" xfId="2845" xr:uid="{F7A658CB-DEFB-4D2C-A2D0-1A15463108A7}"/>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3 2" xfId="2846" xr:uid="{8AFD2B19-8A79-4752-A823-FD06EE9FFEAA}"/>
    <cellStyle name="Normal 154" xfId="969" xr:uid="{00000000-0005-0000-0000-000036020000}"/>
    <cellStyle name="Normal 154 2" xfId="2848" xr:uid="{AEED8A72-3048-4EFB-B799-34B602C506E3}"/>
    <cellStyle name="Normal 155" xfId="970" xr:uid="{00000000-0005-0000-0000-000037020000}"/>
    <cellStyle name="Normal 155 2" xfId="2849" xr:uid="{0617A963-9258-4712-B3D7-89EB399FF740}"/>
    <cellStyle name="Normal 156" xfId="971" xr:uid="{00000000-0005-0000-0000-000038020000}"/>
    <cellStyle name="Normal 156 2" xfId="2850" xr:uid="{1F70BCBF-EB07-4DA6-861E-2F64FD6DAB1A}"/>
    <cellStyle name="Normal 157" xfId="972" xr:uid="{00000000-0005-0000-0000-000039020000}"/>
    <cellStyle name="Normal 157 2" xfId="2851" xr:uid="{1417EE0E-7611-47CB-A757-F56BD8EEFB1C}"/>
    <cellStyle name="Normal 158" xfId="973" xr:uid="{00000000-0005-0000-0000-00003A020000}"/>
    <cellStyle name="Normal 158 2" xfId="2852" xr:uid="{FDAE2344-AFC2-4C43-9128-CD31DC09E1F1}"/>
    <cellStyle name="Normal 159" xfId="974" xr:uid="{00000000-0005-0000-0000-00003B020000}"/>
    <cellStyle name="Normal 159 2" xfId="2853" xr:uid="{07D95B5A-D843-4BF6-A70C-50CAA4291AEB}"/>
    <cellStyle name="Normal 16" xfId="307" xr:uid="{00000000-0005-0000-0000-00003C020000}"/>
    <cellStyle name="Normal 16 2" xfId="616" xr:uid="{00000000-0005-0000-0000-00003D020000}"/>
    <cellStyle name="Normal 160" xfId="976" xr:uid="{00000000-0005-0000-0000-00003E020000}"/>
    <cellStyle name="Normal 160 2" xfId="2855" xr:uid="{B23655D8-BE76-4AEC-877E-41FBB55E1418}"/>
    <cellStyle name="Normal 161" xfId="977" xr:uid="{00000000-0005-0000-0000-00003F020000}"/>
    <cellStyle name="Normal 161 2" xfId="2856" xr:uid="{5E4ED6F9-6A30-4CBE-9BF7-C3EB10B54429}"/>
    <cellStyle name="Normal 162" xfId="984" xr:uid="{F48554B2-CBE1-4027-BF30-77D123309FC2}"/>
    <cellStyle name="Normal 163" xfId="987" xr:uid="{53B14F64-D81C-4A85-BC7A-28FB609B7D03}"/>
    <cellStyle name="Normal 164" xfId="988" xr:uid="{3C7F95A7-A7ED-4CE6-AD6C-2AED9F84F202}"/>
    <cellStyle name="Normal 164 2" xfId="2861" xr:uid="{1914D01E-CAFB-427A-B59E-7505442A1DA7}"/>
    <cellStyle name="Normal 165" xfId="1036" xr:uid="{DAC0D2A4-07FF-48F5-ABD3-14C443F2B5CB}"/>
    <cellStyle name="Normal 165 2" xfId="2905" xr:uid="{346BB036-18E1-4B52-9E28-F16C2B7865DA}"/>
    <cellStyle name="Normal 166" xfId="1038" xr:uid="{AE66D4CF-06AF-4FB5-8EAF-EF81FEA9006E}"/>
    <cellStyle name="Normal 166 2" xfId="2906" xr:uid="{2A12482C-530A-4487-8A94-D0122BDE334E}"/>
    <cellStyle name="Normal 167" xfId="1039" xr:uid="{41433185-16B7-4EC4-A069-90B7589E87B8}"/>
    <cellStyle name="Normal 168" xfId="1040" xr:uid="{69F8BFA3-014F-446C-8E2E-BA142CB8B87C}"/>
    <cellStyle name="Normal 168 2" xfId="2907" xr:uid="{527E8EE9-F67D-404C-A92E-E27BD1F1342A}"/>
    <cellStyle name="Normal 169" xfId="1041" xr:uid="{893F7743-278A-49B2-8981-61A91AA7E05B}"/>
    <cellStyle name="Normal 169 2" xfId="2908" xr:uid="{99E855A6-DE43-4D2B-88D7-BE1C2D4FBFCC}"/>
    <cellStyle name="Normal 17" xfId="308" xr:uid="{00000000-0005-0000-0000-000040020000}"/>
    <cellStyle name="Normal 17 2" xfId="617" xr:uid="{00000000-0005-0000-0000-000041020000}"/>
    <cellStyle name="Normal 170" xfId="1086" xr:uid="{807B0E13-EB5B-4F84-86A8-84665FC4F986}"/>
    <cellStyle name="Normal 170 2" xfId="2952" xr:uid="{60961715-AC8B-4413-8509-EFAB3A533D43}"/>
    <cellStyle name="Normal 171" xfId="1088" xr:uid="{E733F62D-B179-4BEF-8340-A4B85EB97AC6}"/>
    <cellStyle name="Normal 172" xfId="1089" xr:uid="{F6146E3B-D555-4960-BCDF-A4A2F5FFE403}"/>
    <cellStyle name="Normal 172 2" xfId="2953" xr:uid="{284A346C-2BC3-46CB-93DE-A5BBBFEC4A61}"/>
    <cellStyle name="Normal 173" xfId="1107" xr:uid="{29201549-5712-45C7-B05B-089DB32BF50B}"/>
    <cellStyle name="Normal 173 2" xfId="2968" xr:uid="{193E6F05-727B-4E1D-85CE-87B7FEC3432F}"/>
    <cellStyle name="Normal 174" xfId="1108" xr:uid="{E17A8A6A-868B-4645-8565-9BD6169C405D}"/>
    <cellStyle name="Normal 174 2" xfId="2969" xr:uid="{EE1B404A-A308-47B0-8148-DD0C15242CA4}"/>
    <cellStyle name="Normal 175" xfId="1109" xr:uid="{F903D955-2A0C-4B12-84CB-D3F3436C8633}"/>
    <cellStyle name="Normal 175 2" xfId="2970" xr:uid="{7B20EA14-3DAB-478D-88C9-0867F01C020E}"/>
    <cellStyle name="Normal 176" xfId="1129" xr:uid="{0AF198E4-AF9F-4B21-9D39-6BE8D21EF5B5}"/>
    <cellStyle name="Normal 176 2" xfId="2986" xr:uid="{CDBDF1C5-1608-43F3-97C3-9C9CCFCF83D3}"/>
    <cellStyle name="Normal 177" xfId="1132" xr:uid="{929AC752-09AD-447D-BC6E-F4CD7C35006B}"/>
    <cellStyle name="Normal 177 2" xfId="2987" xr:uid="{EE45BC38-30D1-4485-B274-AE794FA68ED2}"/>
    <cellStyle name="Normal 178" xfId="1134" xr:uid="{4FF067ED-0970-4368-8852-B47E6AB34CBF}"/>
    <cellStyle name="Normal 178 2" xfId="2989" xr:uid="{CFF08EF4-FF71-4EEF-B986-EACE29135D3A}"/>
    <cellStyle name="Normal 179" xfId="1135" xr:uid="{576AB7DE-1230-46D0-A471-0F18D779DFD7}"/>
    <cellStyle name="Normal 179 2" xfId="2990" xr:uid="{7C3949C8-0014-4893-92C2-9F54CC1C3AAA}"/>
    <cellStyle name="Normal 18" xfId="309" xr:uid="{00000000-0005-0000-0000-000042020000}"/>
    <cellStyle name="Normal 18 2" xfId="618" xr:uid="{00000000-0005-0000-0000-000043020000}"/>
    <cellStyle name="Normal 180" xfId="1136" xr:uid="{F39C5739-BBD5-44F6-AD3A-DFD4DAC7BE94}"/>
    <cellStyle name="Normal 180 2" xfId="2991" xr:uid="{6A1D39B5-25A8-4A13-AD67-FC0224070A72}"/>
    <cellStyle name="Normal 181" xfId="1133" xr:uid="{A35A542F-9996-4CEB-94D8-B955C7624721}"/>
    <cellStyle name="Normal 181 2" xfId="2988" xr:uid="{ED0C7959-180F-40CB-A975-C2718C8A05FB}"/>
    <cellStyle name="Normal 182" xfId="1128" xr:uid="{831FC37E-55EF-4B00-832A-6A3B4DAA3E8F}"/>
    <cellStyle name="Normal 182 2" xfId="2985" xr:uid="{FDB58A8F-1B73-4334-AEDD-5E3DC4041E93}"/>
    <cellStyle name="Normal 183" xfId="1137" xr:uid="{EAE94C07-7D64-4F0D-9B77-1C641799B0EE}"/>
    <cellStyle name="Normal 183 2" xfId="2992" xr:uid="{7D66208C-D06D-41B4-9C6C-7B39CEE8C929}"/>
    <cellStyle name="Normal 184" xfId="1138" xr:uid="{271A11EF-442A-45C7-BBF0-6A47F381D1F3}"/>
    <cellStyle name="Normal 184 2" xfId="2993" xr:uid="{AE6B55F3-EF0D-49E3-8D08-531176C5B41C}"/>
    <cellStyle name="Normal 185" xfId="1229" xr:uid="{53964D97-3D87-40E0-B427-6EFBF79B00E8}"/>
    <cellStyle name="Normal 185 2" xfId="3080" xr:uid="{8FE16324-F913-4258-A040-404A574A02DB}"/>
    <cellStyle name="Normal 186" xfId="1235" xr:uid="{09886B86-C7B7-4168-979D-D890CFD803B5}"/>
    <cellStyle name="Normal 186 2" xfId="3082" xr:uid="{2D7EE895-137F-4D59-A677-F73B1BA0DABE}"/>
    <cellStyle name="Normal 187" xfId="1236" xr:uid="{D15D560C-788D-479B-8C68-B37DEACD6C84}"/>
    <cellStyle name="Normal 187 2" xfId="3083" xr:uid="{09B3F509-8CF6-4FAA-9E25-C7B2CDE07987}"/>
    <cellStyle name="Normal 188" xfId="1237" xr:uid="{709EE065-8D1F-4B3F-BD77-E2386E2EC16D}"/>
    <cellStyle name="Normal 188 2" xfId="3084" xr:uid="{B76B1EE9-39E0-44E9-9602-25886599C917}"/>
    <cellStyle name="Normal 189" xfId="1238" xr:uid="{BFBDBC51-D69C-4DD1-B861-12D5E69B9327}"/>
    <cellStyle name="Normal 189 2" xfId="3085" xr:uid="{0C56A1F8-64FA-4685-9445-203427B778C1}"/>
    <cellStyle name="Normal 19" xfId="310" xr:uid="{00000000-0005-0000-0000-000044020000}"/>
    <cellStyle name="Normal 19 2" xfId="619" xr:uid="{00000000-0005-0000-0000-000045020000}"/>
    <cellStyle name="Normal 190" xfId="1232" xr:uid="{B1BF0046-BCBB-4837-99B1-2234A0E8800F}"/>
    <cellStyle name="Normal 190 2" xfId="3081" xr:uid="{1F943BC6-89DD-437D-9ABC-1BE950C598E4}"/>
    <cellStyle name="Normal 191" xfId="1239" xr:uid="{DC536DE6-8AD0-4736-93C2-9BCC0EEA56DC}"/>
    <cellStyle name="Normal 191 2" xfId="3086" xr:uid="{1A5D6E1F-9FB3-4C2F-83C9-7F607DCEAE1D}"/>
    <cellStyle name="Normal 192" xfId="1240" xr:uid="{7CDECD0C-C12D-4A2D-ADF5-72E88E080174}"/>
    <cellStyle name="Normal 192 2" xfId="3087" xr:uid="{529BCE4F-3FB4-42DC-A47E-2F220EE1F7DE}"/>
    <cellStyle name="Normal 193" xfId="1329" xr:uid="{1836BAF8-10C8-44B0-8C1A-D46732FB60F5}"/>
    <cellStyle name="Normal 193 2" xfId="3174" xr:uid="{82390E74-CCC4-4021-B0C5-336E7ED282C2}"/>
    <cellStyle name="Normal 194" xfId="1331" xr:uid="{43424B38-3E2A-4579-BB28-B29FF8A12491}"/>
    <cellStyle name="Normal 194 2" xfId="3175" xr:uid="{5015F959-CC3F-4E29-8CAF-DE19B07A5F8E}"/>
    <cellStyle name="Normal 195" xfId="1332" xr:uid="{26AE9B4B-8F81-4084-AE36-9AFF566D5F9E}"/>
    <cellStyle name="Normal 196" xfId="1420" xr:uid="{D9E424CA-4EFD-444D-A6E5-B69513A53E5A}"/>
    <cellStyle name="Normal 197" xfId="1508" xr:uid="{F44ECDA3-B89F-46B2-9082-311B7DBA8837}"/>
    <cellStyle name="Normal 197 2" xfId="3348" xr:uid="{BA9DC8E0-56BE-425E-8AF4-730ED8B5071C}"/>
    <cellStyle name="Normal 198" xfId="1524" xr:uid="{333925C3-334E-4114-A6F9-9FB9C9191FD3}"/>
    <cellStyle name="Normal 198 2" xfId="3363" xr:uid="{5439538C-1700-4A20-ABE4-34CAD102DA06}"/>
    <cellStyle name="Normal 199" xfId="1529" xr:uid="{87DE7C60-3492-400F-854D-51D4563E419C}"/>
    <cellStyle name="Normal 199 2" xfId="3366" xr:uid="{A02ED790-AF9C-4789-86A2-78E9AB29B29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3 2" xfId="4046" xr:uid="{F1B45E44-1D3F-4966-B1ED-DB9AF43419F9}"/>
    <cellStyle name="Normal 2 3 4" xfId="2437" xr:uid="{8CEBF264-32FF-48D0-BB01-72472AD4A9E5}"/>
    <cellStyle name="Normal 2 3 4 2" xfId="4158" xr:uid="{A2241D0B-64C7-4752-B6F3-990762606F5E}"/>
    <cellStyle name="Normal 2 3 5" xfId="2561" xr:uid="{98C1D445-40AC-465B-A863-1FA58788A6EB}"/>
    <cellStyle name="Normal 2 3 5 2" xfId="4275" xr:uid="{E6A88DBE-3B82-4041-AECF-DFA65AEBBD06}"/>
    <cellStyle name="Normal 2 4" xfId="980" xr:uid="{08D7892F-99E0-4D81-9E9C-44DA80E146EF}"/>
    <cellStyle name="Normal 2 4 2" xfId="1104" xr:uid="{1AEFDCEA-B715-4B06-864C-8A9DA57B62C6}"/>
    <cellStyle name="Normal 2 5" xfId="985" xr:uid="{011C5C4A-A2CC-425C-805A-25ED72DCE200}"/>
    <cellStyle name="Normal 2 5 2" xfId="2860" xr:uid="{DFFD24F4-8233-4811-8E6D-44636A11BD3D}"/>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0 2" xfId="3377" xr:uid="{5B8945FE-F72D-41B4-95D5-209B84F6878F}"/>
    <cellStyle name="Normal 201" xfId="1527" xr:uid="{C8A7EB00-EE93-46AC-9165-D5BBC2E8CA4F}"/>
    <cellStyle name="Normal 201 2" xfId="3365" xr:uid="{E4EDF05D-3E5D-4FF2-A021-264D61D13691}"/>
    <cellStyle name="Normal 202" xfId="1530" xr:uid="{A5CD9BFB-79A6-4CC9-88A0-1C1EE30CC04B}"/>
    <cellStyle name="Normal 202 2" xfId="3367" xr:uid="{DE5D50D7-A9C9-4D7F-88E4-9A6A0D5E25D6}"/>
    <cellStyle name="Normal 203" xfId="1620" xr:uid="{D42AED61-EE17-4FA0-8811-D98DFDA58A73}"/>
    <cellStyle name="Normal 203 2" xfId="3454" xr:uid="{B9C819B4-5621-43B6-88D3-A78CDAC8C8F4}"/>
    <cellStyle name="Normal 204" xfId="1708" xr:uid="{F41AFF4B-EA7D-45BB-B748-0AE54E66F203}"/>
    <cellStyle name="Normal 204 2" xfId="3541" xr:uid="{12926594-A792-4FEE-8FDC-BF5D66A7E874}"/>
    <cellStyle name="Normal 205" xfId="1712" xr:uid="{A906D312-1BCA-46C4-AB2B-CF44383318E3}"/>
    <cellStyle name="Normal 205 2" xfId="3543" xr:uid="{BD642E3E-98FD-47CC-9F06-E50ADD6F30C4}"/>
    <cellStyle name="Normal 206" xfId="1799" xr:uid="{F1D6BDB1-41E6-4370-9855-4143126CD268}"/>
    <cellStyle name="Normal 206 2" xfId="3629" xr:uid="{3596D376-2D15-48FA-8927-0846704E2B0C}"/>
    <cellStyle name="Normal 207" xfId="1800" xr:uid="{332BF81D-C6EE-4BBC-BAC4-F484CB3CEDCB}"/>
    <cellStyle name="Normal 208" xfId="1801" xr:uid="{57B595D2-1E61-4209-B19A-F0E492E3C18D}"/>
    <cellStyle name="Normal 209" xfId="1817" xr:uid="{3D4B8781-46EF-417A-A1FD-C2A3D9695AB5}"/>
    <cellStyle name="Normal 209 2" xfId="3644" xr:uid="{3483C4F4-527B-4C14-9628-4BBCC7DF1469}"/>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0 2" xfId="3732" xr:uid="{F585283D-13A3-4510-B067-6253CDEBED36}"/>
    <cellStyle name="Normal 211" xfId="1914" xr:uid="{6E740A57-E29D-4BC1-8043-541EE39554D5}"/>
    <cellStyle name="Normal 211 2" xfId="3733" xr:uid="{DD50B4CF-27AD-4CB7-BCD3-DFFA1324AEFE}"/>
    <cellStyle name="Normal 212" xfId="1893" xr:uid="{21F2D7C4-6886-411F-AE0C-02762A238DDF}"/>
    <cellStyle name="Normal 212 2" xfId="3717" xr:uid="{BA3BB52C-60AC-4E51-9D46-8BAA74CF942B}"/>
    <cellStyle name="Normal 213" xfId="1915" xr:uid="{8237D361-D437-48A5-85AB-9CFEFEEE4315}"/>
    <cellStyle name="Normal 213 2" xfId="3734" xr:uid="{8D76EBEB-9870-4DB1-BDF4-C1B934A7D7BC}"/>
    <cellStyle name="Normal 214" xfId="1916" xr:uid="{2BE5CD35-13B3-4522-ADA7-CD3780E4CBE7}"/>
    <cellStyle name="Normal 214 2" xfId="3735" xr:uid="{D4D8AC28-021A-4DF6-BF07-FF6D08B7CAB1}"/>
    <cellStyle name="Normal 215" xfId="2004" xr:uid="{595000DD-E886-445C-9E55-662B76424E84}"/>
    <cellStyle name="Normal 215 2" xfId="3822" xr:uid="{FA21DC6A-7DA7-448E-84ED-C00B3ED6EF63}"/>
    <cellStyle name="Normal 216" xfId="2092" xr:uid="{C59B1786-3696-417F-97BB-3EA25CD62C40}"/>
    <cellStyle name="Normal 216 2" xfId="3909" xr:uid="{C02C336D-AC30-4709-86BA-97BD58148FB2}"/>
    <cellStyle name="Normal 217" xfId="2149" xr:uid="{0FCF5C8E-F360-4C18-B8E4-5FE5DB035A3F}"/>
    <cellStyle name="Normal 217 2" xfId="3924" xr:uid="{90668028-6031-4015-AA48-85C1A00AB7B8}"/>
    <cellStyle name="Normal 218" xfId="2164" xr:uid="{67CF3696-316B-4EE2-A5AB-B17F13243D2E}"/>
    <cellStyle name="Normal 219" xfId="2166" xr:uid="{B0F88E49-6A96-40FC-AB16-3147AD1F0091}"/>
    <cellStyle name="Normal 219 2" xfId="3939" xr:uid="{499CD645-B65D-4F78-A73E-CFA992B87B3F}"/>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0 2" xfId="3940" xr:uid="{84C7E0BC-C1BB-4A18-B2ED-CE98BB53072F}"/>
    <cellStyle name="Normal 221" xfId="2168" xr:uid="{77572A87-5BAD-4C93-A88D-069147E9BC1F}"/>
    <cellStyle name="Normal 221 2" xfId="3941" xr:uid="{2D5E81C3-B4C1-4879-AA3A-B29528A747BE}"/>
    <cellStyle name="Normal 222" xfId="2195" xr:uid="{7BCE4594-FC67-49EF-82B2-ACBD3DD06810}"/>
    <cellStyle name="Normal 222 2" xfId="3957" xr:uid="{60EFEF46-387E-4C8A-8045-E377E1982008}"/>
    <cellStyle name="Normal 223" xfId="2236" xr:uid="{0987D477-6225-439C-9AAE-EF87B9904F98}"/>
    <cellStyle name="Normal 223 2" xfId="3997" xr:uid="{DD8346D0-8BDB-45B1-9488-1C57A7333FEA}"/>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8 2" xfId="4149" xr:uid="{73D2EC1E-BEF8-46DF-B7B6-23FEC4D815BE}"/>
    <cellStyle name="Normal 229" xfId="2423" xr:uid="{866690DB-02F2-4E45-9A4C-9302E30B9113}"/>
    <cellStyle name="Normal 229 2" xfId="4150" xr:uid="{1E744071-EA32-42FD-9E4E-CE86446F48CE}"/>
    <cellStyle name="Normal 23" xfId="321" xr:uid="{00000000-0005-0000-0000-000057020000}"/>
    <cellStyle name="Normal 23 2" xfId="626" xr:uid="{00000000-0005-0000-0000-000058020000}"/>
    <cellStyle name="Normal 230" xfId="2426" xr:uid="{962F27C5-CA0D-45F8-B706-3025F2573BA0}"/>
    <cellStyle name="Normal 230 2" xfId="4151" xr:uid="{ED55B62F-1CAD-4090-B688-9188CCCAF7ED}"/>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4 2" xfId="4148" xr:uid="{B5767D5A-7182-4A77-AE80-0FA7BA7C8A31}"/>
    <cellStyle name="Normal 235" xfId="2450" xr:uid="{878E50AE-C2A8-4131-B9E6-F74C3213C6A7}"/>
    <cellStyle name="Normal 235 2" xfId="4171" xr:uid="{1EB327E7-8094-44F6-8ECE-811A6DB57B51}"/>
    <cellStyle name="Normal 236" xfId="2451" xr:uid="{9E462BAC-359F-4655-B914-EB84B9300578}"/>
    <cellStyle name="Normal 237" xfId="2452" xr:uid="{5A2DBB1C-1305-4D7C-9DEC-B7B4EDE53C01}"/>
    <cellStyle name="Normal 237 2" xfId="4172" xr:uid="{814737BA-E5E5-4040-9C47-AC82A94698BA}"/>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2 2" xfId="4188" xr:uid="{EF36BF0A-5D9A-4771-9C26-9CD4B8F6C879}"/>
    <cellStyle name="Normal 243" xfId="2574" xr:uid="{DBCD08C3-3204-452A-93D8-E0298CEF040B}"/>
    <cellStyle name="Normal 244" xfId="2575" xr:uid="{B298E8BF-5508-4709-99A9-697ED82E0F06}"/>
    <cellStyle name="Normal 244 2" xfId="4288" xr:uid="{E28BFEED-36CC-47C9-9D5A-C5F9273B60FA}"/>
    <cellStyle name="Normal 245" xfId="2577" xr:uid="{92C986D6-EC6E-40D8-8C12-617C336A67D1}"/>
    <cellStyle name="Normal 245 2" xfId="4290" xr:uid="{31DA6FF0-63A3-45E9-A500-9000E4EEFD01}"/>
    <cellStyle name="Normal 246" xfId="2675" xr:uid="{D2EFEB20-4ABA-46E7-8FD3-6FF8AA98C468}"/>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 6 2" xfId="2857" xr:uid="{8592698E-F105-4FC7-8204-6793998DECFB}"/>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3 2" xfId="2677" xr:uid="{26A8161A-D85E-41BD-A315-98EE15362E2F}"/>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39 2" xfId="2686" xr:uid="{CA55436C-DF07-40C0-BACB-9BD54912BDC9}"/>
    <cellStyle name="Normal 4" xfId="331" xr:uid="{00000000-0005-0000-0000-000074020000}"/>
    <cellStyle name="Normal 4 10" xfId="858" xr:uid="{00000000-0005-0000-0000-000075020000}"/>
    <cellStyle name="Normal 4 10 2" xfId="2774" xr:uid="{5D434449-480E-4DD1-9759-D482976D4C5C}"/>
    <cellStyle name="Normal 4 11" xfId="864" xr:uid="{00000000-0005-0000-0000-000076020000}"/>
    <cellStyle name="Normal 4 11 2" xfId="2775" xr:uid="{8641D306-AA11-48CC-BD2F-41E78FD90A8F}"/>
    <cellStyle name="Normal 4 12" xfId="872" xr:uid="{00000000-0005-0000-0000-000077020000}"/>
    <cellStyle name="Normal 4 12 2" xfId="2783" xr:uid="{F3BF0E13-D36F-4FC1-903B-C9A10AB5CB57}"/>
    <cellStyle name="Normal 4 13" xfId="901" xr:uid="{00000000-0005-0000-0000-000078020000}"/>
    <cellStyle name="Normal 4 13 2" xfId="2808" xr:uid="{34884E29-2EFA-4E4C-A61F-BEBDA2C3BEA3}"/>
    <cellStyle name="Normal 4 14" xfId="927" xr:uid="{00000000-0005-0000-0000-000079020000}"/>
    <cellStyle name="Normal 4 14 2" xfId="2822" xr:uid="{8347E7C9-6B98-4EC2-88F7-F68C85F2F755}"/>
    <cellStyle name="Normal 4 15" xfId="936" xr:uid="{00000000-0005-0000-0000-00007A020000}"/>
    <cellStyle name="Normal 4 15 2" xfId="2828" xr:uid="{D0C21E5C-D7A4-4A9B-8562-C0EEF26D167B}"/>
    <cellStyle name="Normal 4 16" xfId="968" xr:uid="{00000000-0005-0000-0000-00007B020000}"/>
    <cellStyle name="Normal 4 16 2" xfId="2847" xr:uid="{8FF75F9B-4A33-4CC0-B144-3B4B46FDD640}"/>
    <cellStyle name="Normal 4 17" xfId="975" xr:uid="{00000000-0005-0000-0000-00007C020000}"/>
    <cellStyle name="Normal 4 17 2" xfId="2854" xr:uid="{452F0B94-F56F-4E23-BF1D-A20708E73F6C}"/>
    <cellStyle name="Normal 4 18" xfId="1028" xr:uid="{7EAB6CE7-15B7-442E-A3CC-5E69372B25DF}"/>
    <cellStyle name="Normal 4 18 2" xfId="2898" xr:uid="{DE5B3427-3D62-432E-A82A-987A93D17E12}"/>
    <cellStyle name="Normal 4 19" xfId="1079" xr:uid="{19CC21E0-2C57-44B1-8A38-ECCB9C1F3DD7}"/>
    <cellStyle name="Normal 4 19 2" xfId="2945" xr:uid="{33E13482-35D2-471A-868D-EB68F76D2E6E}"/>
    <cellStyle name="Normal 4 2" xfId="332" xr:uid="{00000000-0005-0000-0000-00007D020000}"/>
    <cellStyle name="Normal 4 2 10" xfId="1663" xr:uid="{F378CE38-F404-416B-A828-33C8967A272A}"/>
    <cellStyle name="Normal 4 2 10 2" xfId="3496" xr:uid="{A3E9D6D0-7AF6-4F93-A488-62EE38BDC366}"/>
    <cellStyle name="Normal 4 2 11" xfId="1753" xr:uid="{65790E59-504D-40C7-B411-7360EF751939}"/>
    <cellStyle name="Normal 4 2 11 2" xfId="3584" xr:uid="{A692989D-0BFB-4A51-B85D-4E43CF14127D}"/>
    <cellStyle name="Normal 4 2 12" xfId="1895" xr:uid="{809A760A-2363-4788-96EB-6AA94F48FBDB}"/>
    <cellStyle name="Normal 4 2 12 2" xfId="3719" xr:uid="{CACA921C-3BF0-422B-A1A2-D25B27C5288E}"/>
    <cellStyle name="Normal 4 2 13" xfId="1959" xr:uid="{3197A252-BEAA-48F2-8EC2-7647C7726CAD}"/>
    <cellStyle name="Normal 4 2 13 2" xfId="3777" xr:uid="{28C7A69B-83B1-40AF-B044-7604EE1C6235}"/>
    <cellStyle name="Normal 4 2 14" xfId="2047" xr:uid="{07904B54-7B58-4E47-AE99-81F7AEACE8A0}"/>
    <cellStyle name="Normal 4 2 14 2" xfId="3864" xr:uid="{19386347-8597-4384-8BDA-4E117AD37912}"/>
    <cellStyle name="Normal 4 2 15" xfId="2274" xr:uid="{E6C2789E-0307-45FD-ABC5-83B6BCEBF124}"/>
    <cellStyle name="Normal 4 2 15 2" xfId="4034" xr:uid="{B069DECB-2B37-409A-9CF2-2F781D459BD8}"/>
    <cellStyle name="Normal 4 2 16" xfId="2373" xr:uid="{60212355-C5C4-46A0-B2F7-084B92CC091F}"/>
    <cellStyle name="Normal 4 2 16 2" xfId="4101" xr:uid="{18DF6F46-6F64-4BE0-BEF2-FA9684059C20}"/>
    <cellStyle name="Normal 4 2 17" xfId="2548" xr:uid="{6077183A-A57D-4275-A7C3-4576D3BF3C32}"/>
    <cellStyle name="Normal 4 2 17 2" xfId="4262" xr:uid="{51F235FE-A00D-4C43-809F-57C70FA7DDFE}"/>
    <cellStyle name="Normal 4 2 18" xfId="2619" xr:uid="{7229DF65-443D-41F9-B9A0-9A2CE6271587}"/>
    <cellStyle name="Normal 4 2 18 2" xfId="4331" xr:uid="{D8E0EE07-DFB9-4EA9-9B0B-4CEE5123FAC5}"/>
    <cellStyle name="Normal 4 2 2" xfId="629" xr:uid="{00000000-0005-0000-0000-00007E020000}"/>
    <cellStyle name="Normal 4 2 2 10" xfId="1998" xr:uid="{AA8A6773-CF4B-4ABD-9C3A-1F8E07C6DD3B}"/>
    <cellStyle name="Normal 4 2 2 10 2" xfId="3816" xr:uid="{D82F6865-8760-43C8-9345-DDFCADF603BB}"/>
    <cellStyle name="Normal 4 2 2 11" xfId="2086" xr:uid="{A1438C8E-BDDF-489A-8F78-DB1CF74D0AFD}"/>
    <cellStyle name="Normal 4 2 2 11 2" xfId="3903" xr:uid="{DABC4604-A57A-4C3B-A882-49F4AC6B075C}"/>
    <cellStyle name="Normal 4 2 2 12" xfId="2275" xr:uid="{9D338872-9576-4081-9B18-00DB87435A45}"/>
    <cellStyle name="Normal 4 2 2 12 2" xfId="4035" xr:uid="{2393660B-BED3-4282-8AE0-812652BA0A7A}"/>
    <cellStyle name="Normal 4 2 2 13" xfId="2412" xr:uid="{71EA3A2F-CD36-4097-990E-845162CDE0E5}"/>
    <cellStyle name="Normal 4 2 2 13 2" xfId="4140" xr:uid="{10906B70-C858-4F74-9293-FA94BF3418BC}"/>
    <cellStyle name="Normal 4 2 2 14" xfId="2549" xr:uid="{ED37F23D-1002-4FDD-AF19-FA0542F23F00}"/>
    <cellStyle name="Normal 4 2 2 14 2" xfId="4263" xr:uid="{D757C4BC-1525-4C90-BEFD-76EB7996F791}"/>
    <cellStyle name="Normal 4 2 2 15" xfId="2658" xr:uid="{C8C538BE-5E0C-449F-8DC8-0CAD0A9293A8}"/>
    <cellStyle name="Normal 4 2 2 15 2" xfId="4370" xr:uid="{3A887014-DB41-4700-BFEB-A78EEE3247C4}"/>
    <cellStyle name="Normal 4 2 2 2" xfId="1217" xr:uid="{9564678B-3881-4005-95BF-7A39139E45EC}"/>
    <cellStyle name="Normal 4 2 2 2 2" xfId="3068" xr:uid="{ACB1FA1B-891A-48C1-9849-38F67A1D5876}"/>
    <cellStyle name="Normal 4 2 2 3" xfId="1317" xr:uid="{4C6A3518-3CCA-41AB-8C12-17F6C770D356}"/>
    <cellStyle name="Normal 4 2 2 3 2" xfId="3162" xr:uid="{B8037195-C490-46DA-8832-D1A98D748FA4}"/>
    <cellStyle name="Normal 4 2 2 4" xfId="1408" xr:uid="{324AA15A-5935-48BC-973D-5B520AC7BC6A}"/>
    <cellStyle name="Normal 4 2 2 4 2" xfId="3250" xr:uid="{8130E75B-9B34-4DAF-ADDD-610DC19912FB}"/>
    <cellStyle name="Normal 4 2 2 5" xfId="1496" xr:uid="{F4BCE140-A1E2-48C7-A48C-CE7BC8F51DDA}"/>
    <cellStyle name="Normal 4 2 2 5 2" xfId="3336" xr:uid="{3B9B5EB7-B2E0-48DC-AD07-77F466A55BC4}"/>
    <cellStyle name="Normal 4 2 2 6" xfId="1611" xr:uid="{B2C6E572-7441-4C3A-8B69-9240FF39AE6D}"/>
    <cellStyle name="Normal 4 2 2 6 2" xfId="3448" xr:uid="{B1D426EF-4316-4D1F-9D48-389B9CB93D15}"/>
    <cellStyle name="Normal 4 2 2 7" xfId="1702" xr:uid="{EC936F25-E101-4DFF-8D1F-59F1439D20DA}"/>
    <cellStyle name="Normal 4 2 2 7 2" xfId="3535" xr:uid="{A7886921-EDC3-466D-9FC0-259D626AD858}"/>
    <cellStyle name="Normal 4 2 2 8" xfId="1792" xr:uid="{CEDBC10D-8E74-4EA6-85BB-A08D0990F5B7}"/>
    <cellStyle name="Normal 4 2 2 8 2" xfId="3623" xr:uid="{770FADE5-4BDE-4C2B-A4F1-0DFBC9DB3DEA}"/>
    <cellStyle name="Normal 4 2 2 9" xfId="1896" xr:uid="{A1BB976F-9D36-4C9E-BAC5-F3F8B98D47AC}"/>
    <cellStyle name="Normal 4 2 2 9 2" xfId="3720" xr:uid="{F88B913C-41D2-4B20-B997-425892BD2520}"/>
    <cellStyle name="Normal 4 2 3" xfId="1029" xr:uid="{C3F68F59-ED7B-4CBE-A761-CA4216FD2FD9}"/>
    <cellStyle name="Normal 4 2 3 2" xfId="2899" xr:uid="{7AF8DC67-B717-42FA-B664-B617BC6DC326}"/>
    <cellStyle name="Normal 4 2 4" xfId="1080" xr:uid="{6A25F2A5-0415-43AF-BE94-CFB5337881D5}"/>
    <cellStyle name="Normal 4 2 4 2" xfId="2946" xr:uid="{748AE22E-8C3C-4783-87E3-EDF2D17AD0CB}"/>
    <cellStyle name="Normal 4 2 5" xfId="1216" xr:uid="{BF9600CE-F2D4-4A33-9BFF-688043753E33}"/>
    <cellStyle name="Normal 4 2 5 2" xfId="3067" xr:uid="{E226922F-B258-48BE-815C-F295641E62A3}"/>
    <cellStyle name="Normal 4 2 6" xfId="1316" xr:uid="{F7C29724-EF88-4896-8AD2-BEBA1ACB276E}"/>
    <cellStyle name="Normal 4 2 6 2" xfId="3161" xr:uid="{7F470A88-A584-4933-B1CF-B20119F0D3F1}"/>
    <cellStyle name="Normal 4 2 7" xfId="1407" xr:uid="{35693C88-A268-4C84-9569-72E339C4434D}"/>
    <cellStyle name="Normal 4 2 7 2" xfId="3249" xr:uid="{1E30DFE6-2680-4FBE-8DC5-1D808238102C}"/>
    <cellStyle name="Normal 4 2 8" xfId="1495" xr:uid="{9D81016D-1612-43FE-9814-5891B4D26E86}"/>
    <cellStyle name="Normal 4 2 8 2" xfId="3335" xr:uid="{0EF71C92-2DE6-4FC5-9E8D-E89FAE875D76}"/>
    <cellStyle name="Normal 4 2 9" xfId="1572" xr:uid="{CCB48516-5247-46AD-B33D-8400EC974CF8}"/>
    <cellStyle name="Normal 4 2 9 2" xfId="3409" xr:uid="{9DC3DFF2-6AD4-4210-997E-E66643C5E35E}"/>
    <cellStyle name="Normal 4 20" xfId="1105" xr:uid="{03918682-26EF-4F7C-A619-14FAD3888279}"/>
    <cellStyle name="Normal 4 20 2" xfId="2966" xr:uid="{41BD0E2A-C950-486E-AE57-3F377E12F8A6}"/>
    <cellStyle name="Normal 4 21" xfId="1125" xr:uid="{0807BEDA-BDE3-492C-B7AC-DA7EF1A30E7F}"/>
    <cellStyle name="Normal 4 21 2" xfId="2983" xr:uid="{F92E5D69-4E78-4E31-9080-F394F954A364}"/>
    <cellStyle name="Normal 4 22" xfId="1215" xr:uid="{60F6E747-44C4-4F10-A09C-D2CD53607720}"/>
    <cellStyle name="Normal 4 22 2" xfId="3066" xr:uid="{62B1BE16-C277-46FF-84C2-F49CB04BD481}"/>
    <cellStyle name="Normal 4 23" xfId="1315" xr:uid="{CC89CF30-DB94-4537-AAEA-441AB434D5DA}"/>
    <cellStyle name="Normal 4 23 2" xfId="3160" xr:uid="{2F2F5DE6-8833-42E8-95E0-BF6B5F01FD0A}"/>
    <cellStyle name="Normal 4 24" xfId="1406" xr:uid="{BB8FA2D2-974E-4505-8FFB-8C2492C21439}"/>
    <cellStyle name="Normal 4 24 2" xfId="3248" xr:uid="{163EF9A3-28AD-49FB-A73C-513935979C16}"/>
    <cellStyle name="Normal 4 25" xfId="1494" xr:uid="{77951818-D8FC-4CAF-AE52-B7F605AF15CE}"/>
    <cellStyle name="Normal 4 25 2" xfId="3334" xr:uid="{8890C30E-2A56-4151-B78F-C8872017F5B1}"/>
    <cellStyle name="Normal 4 26" xfId="1522" xr:uid="{37D049FD-6E6F-4682-9C29-9157F4FA2846}"/>
    <cellStyle name="Normal 4 26 2" xfId="3361" xr:uid="{68FE9C18-0078-4AEF-966C-D3E736791046}"/>
    <cellStyle name="Normal 4 27" xfId="1525" xr:uid="{19FBDF05-E13B-4202-90B1-60335D62ABA1}"/>
    <cellStyle name="Normal 4 27 2" xfId="3364" xr:uid="{7F965770-A05F-4DB9-BBB4-0C9242FE2E92}"/>
    <cellStyle name="Normal 4 28" xfId="1621" xr:uid="{FB90D948-E183-4060-BBC6-D31D0E846B61}"/>
    <cellStyle name="Normal 4 28 2" xfId="3455" xr:uid="{B8447D01-B7CC-4007-9CD7-8CA9FFB633B7}"/>
    <cellStyle name="Normal 4 29" xfId="1709" xr:uid="{259C08AC-05EB-4A78-BF57-580104928F53}"/>
    <cellStyle name="Normal 4 29 2" xfId="3542" xr:uid="{FF2E02E3-72C4-4ADE-8FEF-A0AA456A85DE}"/>
    <cellStyle name="Normal 4 3" xfId="333" xr:uid="{00000000-0005-0000-0000-00007F020000}"/>
    <cellStyle name="Normal 4 3 10" xfId="1897" xr:uid="{FE9B3E25-A1C5-4C86-ABE3-AC351C38E182}"/>
    <cellStyle name="Normal 4 3 10 2" xfId="3721" xr:uid="{7EB0DDFD-4C16-4A20-9151-8F20E6C03953}"/>
    <cellStyle name="Normal 4 3 11" xfId="1997" xr:uid="{77104FD0-8F0E-4A69-812B-DCDC72E4AEE9}"/>
    <cellStyle name="Normal 4 3 11 2" xfId="3815" xr:uid="{42A1B78C-5BB7-4E2A-BEB6-1AA4513AB0D9}"/>
    <cellStyle name="Normal 4 3 12" xfId="2085" xr:uid="{13B9E040-4F10-4FE8-A07E-FB82C5328ADC}"/>
    <cellStyle name="Normal 4 3 12 2" xfId="3902" xr:uid="{2E6B5712-EECC-4C34-95F2-40867A212C02}"/>
    <cellStyle name="Normal 4 3 13" xfId="2276" xr:uid="{3206D867-782D-4C68-9E92-BF5B375C3887}"/>
    <cellStyle name="Normal 4 3 13 2" xfId="4036" xr:uid="{199204C0-B699-4519-AD11-8B8F65176ADB}"/>
    <cellStyle name="Normal 4 3 14" xfId="2411" xr:uid="{442BBFDC-A1B0-4436-ABD3-5840CEE56E35}"/>
    <cellStyle name="Normal 4 3 14 2" xfId="4139" xr:uid="{14B63548-B662-4ED7-A1FE-736947E3D271}"/>
    <cellStyle name="Normal 4 3 15" xfId="2550" xr:uid="{BDF599DF-4843-4CA3-8488-3048072C282C}"/>
    <cellStyle name="Normal 4 3 15 2" xfId="4264" xr:uid="{C7F5DF96-BE27-417A-9AB4-F69C0DC6A55D}"/>
    <cellStyle name="Normal 4 3 16" xfId="2657" xr:uid="{5F82F7D4-9946-47A2-B622-839B79D1B56F}"/>
    <cellStyle name="Normal 4 3 16 2" xfId="4369" xr:uid="{25B011F2-222A-46AA-AFAF-9B81379F8701}"/>
    <cellStyle name="Normal 4 3 2" xfId="630" xr:uid="{00000000-0005-0000-0000-000080020000}"/>
    <cellStyle name="Normal 4 3 3" xfId="1218" xr:uid="{409C529B-74B4-4241-A8F6-CDF9F3C0888B}"/>
    <cellStyle name="Normal 4 3 3 2" xfId="3069" xr:uid="{1E0E362D-3CF8-451C-A2D6-862F246B510E}"/>
    <cellStyle name="Normal 4 3 4" xfId="1318" xr:uid="{0B30C6B9-6A8C-44CF-B8A6-5989FF9E711D}"/>
    <cellStyle name="Normal 4 3 4 2" xfId="3163" xr:uid="{20EC1F3F-FDBE-4F22-BCFE-B7DD74566F47}"/>
    <cellStyle name="Normal 4 3 5" xfId="1409" xr:uid="{F6447079-98DD-4FF9-AEA0-E67AD8434D64}"/>
    <cellStyle name="Normal 4 3 5 2" xfId="3251" xr:uid="{C669F9F4-94B5-453A-8FA7-F339FF074980}"/>
    <cellStyle name="Normal 4 3 6" xfId="1497" xr:uid="{011F8F50-6DAA-4881-9B49-6F22A6EC4990}"/>
    <cellStyle name="Normal 4 3 6 2" xfId="3337" xr:uid="{5C3CA70D-2C3B-40E6-B769-CC2649D2816E}"/>
    <cellStyle name="Normal 4 3 7" xfId="1610" xr:uid="{9D432A93-349A-4869-9028-E9FCA1023174}"/>
    <cellStyle name="Normal 4 3 7 2" xfId="3447" xr:uid="{F225413A-56CB-44CD-A6E7-CF26291B0AEA}"/>
    <cellStyle name="Normal 4 3 8" xfId="1701" xr:uid="{C60355B4-5845-4C7A-B61B-4B4A82A2DE7F}"/>
    <cellStyle name="Normal 4 3 8 2" xfId="3534" xr:uid="{0DCBBC41-39DD-47D1-913E-8A68D6B57B2E}"/>
    <cellStyle name="Normal 4 3 9" xfId="1791" xr:uid="{D0D2DA97-7578-4EA3-846B-7C49B3147632}"/>
    <cellStyle name="Normal 4 3 9 2" xfId="3622" xr:uid="{14F813A7-1925-4460-B77F-AFCB7EEEFAFD}"/>
    <cellStyle name="Normal 4 30" xfId="1815" xr:uid="{EBF0E890-8861-4870-BD49-632773BEAF43}"/>
    <cellStyle name="Normal 4 30 2" xfId="3642" xr:uid="{945660C7-0C8B-42CB-BD3A-DC297ECC9E73}"/>
    <cellStyle name="Normal 4 31" xfId="1894" xr:uid="{94303EFD-0E0E-4D14-953F-BCD43E33D3CB}"/>
    <cellStyle name="Normal 4 31 2" xfId="3718" xr:uid="{D7E5790B-606D-4077-9D29-D3B0B4C28511}"/>
    <cellStyle name="Normal 4 32" xfId="1917" xr:uid="{F3CEB2AB-5939-412A-97DF-04C9220F2972}"/>
    <cellStyle name="Normal 4 32 2" xfId="3736" xr:uid="{FEFFD332-C057-4E57-862C-A66CCC322BDC}"/>
    <cellStyle name="Normal 4 33" xfId="2005" xr:uid="{06C077A8-56B6-4D59-900A-0D3551930048}"/>
    <cellStyle name="Normal 4 33 2" xfId="3823" xr:uid="{2E881C7B-DBF4-4364-A7F2-E751D31C5613}"/>
    <cellStyle name="Normal 4 34" xfId="2142" xr:uid="{D920B6A2-0B75-4593-9266-69B5C9235F5E}"/>
    <cellStyle name="Normal 4 34 2" xfId="3922" xr:uid="{95D001F6-7193-4B16-B022-CBC07BA81BCF}"/>
    <cellStyle name="Normal 4 35" xfId="2163" xr:uid="{082CD984-C640-4682-B85D-6E306BB4CC31}"/>
    <cellStyle name="Normal 4 35 2" xfId="3937" xr:uid="{4E00E5E2-FD54-48C5-A43D-1B1B3C53AF48}"/>
    <cellStyle name="Normal 4 36" xfId="2192" xr:uid="{1BE37C7E-E59F-4A0A-9D24-468AFDC426B0}"/>
    <cellStyle name="Normal 4 36 2" xfId="3955" xr:uid="{8AC14D48-8778-4743-8BBA-51820D824017}"/>
    <cellStyle name="Normal 4 37" xfId="2233" xr:uid="{B0F84800-200A-413F-B207-A22E4C750A4B}"/>
    <cellStyle name="Normal 4 37 2" xfId="3994" xr:uid="{74D59987-9344-4129-A718-65D78FD651EA}"/>
    <cellStyle name="Normal 4 38" xfId="2326" xr:uid="{FEA36F16-C942-4E67-916F-FD14A4BBD22A}"/>
    <cellStyle name="Normal 4 38 2" xfId="4059" xr:uid="{F3C705A5-697F-4C7F-933A-DDB4DAFDC2CB}"/>
    <cellStyle name="Normal 4 39" xfId="2467" xr:uid="{A2C8E43B-0763-498B-A304-18DCAA3C3AC2}"/>
    <cellStyle name="Normal 4 39 2" xfId="4186" xr:uid="{6BD9E4E3-507D-474C-840F-35A46947F3E8}"/>
    <cellStyle name="Normal 4 4" xfId="628" xr:uid="{00000000-0005-0000-0000-000081020000}"/>
    <cellStyle name="Normal 4 40" xfId="2547" xr:uid="{07717485-24FF-4BE9-9DEF-EE0738C882FB}"/>
    <cellStyle name="Normal 4 40 2" xfId="4261" xr:uid="{BD7ADE20-65C7-44AD-BCBF-CB1A78E451D8}"/>
    <cellStyle name="Normal 4 41" xfId="2576" xr:uid="{8D25E9E2-0C53-4817-99C7-B2CEEEF3AFCD}"/>
    <cellStyle name="Normal 4 41 2" xfId="4289" xr:uid="{F7B70C57-99B6-440B-B23B-F62CEA7EBA11}"/>
    <cellStyle name="Normal 4 5" xfId="755" xr:uid="{00000000-0005-0000-0000-000082020000}"/>
    <cellStyle name="Normal 4 5 2" xfId="2706" xr:uid="{1AE0014B-0783-4BAB-A24C-4BDE83C1EDFD}"/>
    <cellStyle name="Normal 4 6" xfId="779" xr:uid="{00000000-0005-0000-0000-000083020000}"/>
    <cellStyle name="Normal 4 6 2" xfId="2722" xr:uid="{2AAE21FD-0BD0-4CA1-8CC2-92CCCC96102C}"/>
    <cellStyle name="Normal 4 7" xfId="802" xr:uid="{00000000-0005-0000-0000-000084020000}"/>
    <cellStyle name="Normal 4 7 2" xfId="2739" xr:uid="{A70B06A3-5561-4751-9D25-92D307A26852}"/>
    <cellStyle name="Normal 4 8" xfId="807" xr:uid="{00000000-0005-0000-0000-000085020000}"/>
    <cellStyle name="Normal 4 8 2" xfId="2742" xr:uid="{1CEBBFCA-8621-469A-927B-7AA42A68EBCD}"/>
    <cellStyle name="Normal 4 9" xfId="839" xr:uid="{00000000-0005-0000-0000-000086020000}"/>
    <cellStyle name="Normal 4 9 2" xfId="2761" xr:uid="{D2A610F8-1E7F-42C0-8F9B-9256BB484343}"/>
    <cellStyle name="Normal 4_inc to ex AS12 EFOsupps" xfId="334" xr:uid="{00000000-0005-0000-0000-000087020000}"/>
    <cellStyle name="Normal 40" xfId="710" xr:uid="{00000000-0005-0000-0000-000088020000}"/>
    <cellStyle name="Normal 40 2" xfId="2687" xr:uid="{7C528ABB-07BA-43E7-88F7-02C2964126CA}"/>
    <cellStyle name="Normal 41" xfId="711" xr:uid="{00000000-0005-0000-0000-000089020000}"/>
    <cellStyle name="Normal 41 2" xfId="2688" xr:uid="{DCA8C866-F7AD-4936-A1BC-7CFDC28C650D}"/>
    <cellStyle name="Normal 42" xfId="712" xr:uid="{00000000-0005-0000-0000-00008A020000}"/>
    <cellStyle name="Normal 42 2" xfId="2689" xr:uid="{932712EA-17B5-439E-A332-2578CF7B4CFE}"/>
    <cellStyle name="Normal 43" xfId="713" xr:uid="{00000000-0005-0000-0000-00008B020000}"/>
    <cellStyle name="Normal 43 2" xfId="2690" xr:uid="{66E3CAB6-D67B-4FB9-88F4-820639E2664D}"/>
    <cellStyle name="Normal 44" xfId="714" xr:uid="{00000000-0005-0000-0000-00008C020000}"/>
    <cellStyle name="Normal 44 2" xfId="2691" xr:uid="{4B339B36-D893-43F0-AD97-8740E8830E57}"/>
    <cellStyle name="Normal 45" xfId="715" xr:uid="{00000000-0005-0000-0000-00008D020000}"/>
    <cellStyle name="Normal 45 2" xfId="2692" xr:uid="{22E93254-FECE-4507-89AC-73C339BE8802}"/>
    <cellStyle name="Normal 46" xfId="716" xr:uid="{00000000-0005-0000-0000-00008E020000}"/>
    <cellStyle name="Normal 46 2" xfId="2693" xr:uid="{976ED6DE-01D6-47DE-BE2C-BC3D5D1F3004}"/>
    <cellStyle name="Normal 47" xfId="756" xr:uid="{00000000-0005-0000-0000-00008F020000}"/>
    <cellStyle name="Normal 47 2" xfId="2707" xr:uid="{BDC43185-6E86-46C0-AEC6-60734B799E23}"/>
    <cellStyle name="Normal 48" xfId="764" xr:uid="{00000000-0005-0000-0000-000090020000}"/>
    <cellStyle name="Normal 48 2" xfId="2709" xr:uid="{2E1E29B4-7CB6-406A-A03E-67E21EC634DE}"/>
    <cellStyle name="Normal 49" xfId="781" xr:uid="{00000000-0005-0000-0000-000091020000}"/>
    <cellStyle name="Normal 49 2" xfId="2724" xr:uid="{BC058594-F80F-4634-B4F4-CDD6F402BF45}"/>
    <cellStyle name="Normal 5" xfId="335" xr:uid="{00000000-0005-0000-0000-000092020000}"/>
    <cellStyle name="Normal 5 10" xfId="1641" xr:uid="{9E8E471A-E1EA-4427-ADD8-D29A80D255A8}"/>
    <cellStyle name="Normal 5 10 2" xfId="3474" xr:uid="{E426C8B4-60E3-4329-A88B-89C357436EFE}"/>
    <cellStyle name="Normal 5 11" xfId="1731" xr:uid="{47145A61-9892-4239-A286-C915243206EA}"/>
    <cellStyle name="Normal 5 11 2" xfId="3562" xr:uid="{944D1C41-1C9D-4EC5-9F93-D9656CFEFA64}"/>
    <cellStyle name="Normal 5 12" xfId="1898" xr:uid="{3A442377-DC7B-4269-9367-307B9BB0C1FB}"/>
    <cellStyle name="Normal 5 12 2" xfId="3722" xr:uid="{F406972F-0E06-400E-8B15-BCD00F8C5CFB}"/>
    <cellStyle name="Normal 5 13" xfId="1937" xr:uid="{075E4F0B-C6A7-4DC8-9E37-730F7A46B74F}"/>
    <cellStyle name="Normal 5 13 2" xfId="3755" xr:uid="{E934E8FE-610D-488F-BFC8-3132F02C08CD}"/>
    <cellStyle name="Normal 5 14" xfId="2025" xr:uid="{DA6E4A6F-BA7B-4E62-B5FD-040071CC81FF}"/>
    <cellStyle name="Normal 5 14 2" xfId="3842" xr:uid="{21A548DE-41E5-4AEE-828B-C5A23D4B33DE}"/>
    <cellStyle name="Normal 5 15" xfId="2277" xr:uid="{3579DB9E-DA86-4A52-A85E-389F561D431C}"/>
    <cellStyle name="Normal 5 15 2" xfId="4037" xr:uid="{CB262CB4-E4C7-4402-B766-971EB2420A63}"/>
    <cellStyle name="Normal 5 16" xfId="2351" xr:uid="{613D04BE-3486-4B13-AF13-39D25A0A4DA7}"/>
    <cellStyle name="Normal 5 16 2" xfId="4079" xr:uid="{5A67B5FB-B4E5-48C2-BD99-3DFE8456B2B9}"/>
    <cellStyle name="Normal 5 17" xfId="2551" xr:uid="{65D5AC45-7A71-46B8-A993-E4F9A7FED716}"/>
    <cellStyle name="Normal 5 17 2" xfId="4265" xr:uid="{E0F598B5-D382-43FD-AC9E-885836D2EE9E}"/>
    <cellStyle name="Normal 5 18" xfId="2597" xr:uid="{73436C1F-B4FD-454F-B47A-E29C2F093EC6}"/>
    <cellStyle name="Normal 5 18 2" xfId="4309" xr:uid="{F722B712-3694-46B6-B428-8858D82BBFA0}"/>
    <cellStyle name="Normal 5 2" xfId="529" xr:uid="{00000000-0005-0000-0000-000093020000}"/>
    <cellStyle name="Normal 5 2 10" xfId="1999" xr:uid="{D3A9A99C-C23F-44E8-985D-BAC104B5949D}"/>
    <cellStyle name="Normal 5 2 10 2" xfId="3817" xr:uid="{6F8241DC-EABB-4515-A89C-013D1CAC9C25}"/>
    <cellStyle name="Normal 5 2 11" xfId="2087" xr:uid="{254C6A29-0ECA-4B1B-90B6-2967B5F462FF}"/>
    <cellStyle name="Normal 5 2 11 2" xfId="3904" xr:uid="{84A47A30-CAE6-4EEC-93C0-DB2A8F5114AD}"/>
    <cellStyle name="Normal 5 2 12" xfId="2278" xr:uid="{A1A1AAB9-316C-4AE5-BE81-0B1A768D9F4B}"/>
    <cellStyle name="Normal 5 2 12 2" xfId="4038" xr:uid="{FACC3BF2-8EED-4B1F-8EE6-6B97413E06CE}"/>
    <cellStyle name="Normal 5 2 13" xfId="2413" xr:uid="{BED77FA5-5DBB-45CE-B6EB-873E052084C4}"/>
    <cellStyle name="Normal 5 2 13 2" xfId="4141" xr:uid="{002DBBCC-5472-4C3B-8A23-E2679598F025}"/>
    <cellStyle name="Normal 5 2 14" xfId="2552" xr:uid="{31264794-688E-4626-A298-6AFC2D6F5E52}"/>
    <cellStyle name="Normal 5 2 14 2" xfId="4266" xr:uid="{C5B851E7-4256-46B6-A0BF-6862C5D21DA1}"/>
    <cellStyle name="Normal 5 2 15" xfId="2659" xr:uid="{F8B14D8A-CF38-4068-A039-381625C123DD}"/>
    <cellStyle name="Normal 5 2 15 2" xfId="4371" xr:uid="{CA9F8178-4B92-4DBE-B26D-F96DEA44DF43}"/>
    <cellStyle name="Normal 5 2 2" xfId="1220" xr:uid="{2A496CF5-C9A7-49C7-9230-5270215547F1}"/>
    <cellStyle name="Normal 5 2 2 2" xfId="3071" xr:uid="{3A67D865-11E1-4B85-A636-228C68F99378}"/>
    <cellStyle name="Normal 5 2 3" xfId="1320" xr:uid="{FEBD1E44-490A-4281-AAF0-BB32476ED938}"/>
    <cellStyle name="Normal 5 2 3 2" xfId="3165" xr:uid="{3934EF6C-F48E-4A87-BE01-1637732C5823}"/>
    <cellStyle name="Normal 5 2 4" xfId="1411" xr:uid="{F6815840-5977-4BB0-AFF8-5ED2BB9A0114}"/>
    <cellStyle name="Normal 5 2 4 2" xfId="3253" xr:uid="{62526DBF-43FE-427F-BF91-C66B9288344B}"/>
    <cellStyle name="Normal 5 2 5" xfId="1499" xr:uid="{18F7A4F9-11C7-449B-B64A-EBBBA7101534}"/>
    <cellStyle name="Normal 5 2 5 2" xfId="3339" xr:uid="{6C1BAD8D-5A82-41CA-A67B-8F3D40821365}"/>
    <cellStyle name="Normal 5 2 6" xfId="1612" xr:uid="{DFDBC493-3353-4761-BD22-4E231A9CCAF4}"/>
    <cellStyle name="Normal 5 2 6 2" xfId="3449" xr:uid="{F81B8205-53B3-41A7-8199-FF7953493AC5}"/>
    <cellStyle name="Normal 5 2 7" xfId="1703" xr:uid="{E2DDEA7A-16EA-4E6A-B61B-BC88C299909D}"/>
    <cellStyle name="Normal 5 2 7 2" xfId="3536" xr:uid="{1B833B50-9D2D-4186-99DC-06289FD40E99}"/>
    <cellStyle name="Normal 5 2 8" xfId="1793" xr:uid="{252AC988-D5D1-42E8-ACDF-BB132288F6DC}"/>
    <cellStyle name="Normal 5 2 8 2" xfId="3624" xr:uid="{F9EF5CE1-ED9B-4E8F-BA4B-179A82B3B3FA}"/>
    <cellStyle name="Normal 5 2 9" xfId="1899" xr:uid="{304C06C5-5B17-452D-A148-9FC121A79D5D}"/>
    <cellStyle name="Normal 5 2 9 2" xfId="3723" xr:uid="{8391434F-8676-4CD0-A877-1546B43B9E5B}"/>
    <cellStyle name="Normal 5 3" xfId="1030" xr:uid="{F2714187-B564-4995-9230-8CFD366E8CF7}"/>
    <cellStyle name="Normal 5 3 2" xfId="2900" xr:uid="{81CE47B9-0918-4A29-BBAD-F170F3E98725}"/>
    <cellStyle name="Normal 5 4" xfId="1081" xr:uid="{804D19D3-AD74-4660-8FA1-1C941C2CDE7D}"/>
    <cellStyle name="Normal 5 4 2" xfId="2947" xr:uid="{1469F64C-8EB3-42EA-83E8-591024F03AD4}"/>
    <cellStyle name="Normal 5 5" xfId="1219" xr:uid="{8A33837F-D0A9-4760-813B-E2C3923E7F37}"/>
    <cellStyle name="Normal 5 5 2" xfId="3070" xr:uid="{0FBFF22E-B174-43BE-9708-C75D2BD0E5A6}"/>
    <cellStyle name="Normal 5 6" xfId="1319" xr:uid="{D1E76499-029D-4829-8F08-D5A2856AED16}"/>
    <cellStyle name="Normal 5 6 2" xfId="3164" xr:uid="{85243E19-5BDB-4BB3-A1DC-DAB2C3A86C86}"/>
    <cellStyle name="Normal 5 7" xfId="1410" xr:uid="{BA256E26-DA05-41D3-928B-31FE24E79757}"/>
    <cellStyle name="Normal 5 7 2" xfId="3252" xr:uid="{0BD94DE3-90E9-4356-AC93-53F52C26997C}"/>
    <cellStyle name="Normal 5 8" xfId="1498" xr:uid="{14DC369B-5E60-4BC0-B975-9D9338331E4C}"/>
    <cellStyle name="Normal 5 8 2" xfId="3338" xr:uid="{02D4FC8B-F675-464E-88BB-367290672CA0}"/>
    <cellStyle name="Normal 5 9" xfId="1550" xr:uid="{8CBEBE8A-1491-4747-83E8-81D578F0213C}"/>
    <cellStyle name="Normal 5 9 2" xfId="3387" xr:uid="{07C76EA6-8FAC-4812-B389-A28E4D7FE08B}"/>
    <cellStyle name="Normal 50" xfId="782" xr:uid="{00000000-0005-0000-0000-000094020000}"/>
    <cellStyle name="Normal 50 2" xfId="2725" xr:uid="{8AC101DD-40E6-4332-8F75-6FE089BD23E1}"/>
    <cellStyle name="Normal 51" xfId="783" xr:uid="{00000000-0005-0000-0000-000095020000}"/>
    <cellStyle name="Normal 51 2" xfId="2726" xr:uid="{3F09A069-B54E-4B48-A765-F9C4417C37E8}"/>
    <cellStyle name="Normal 52" xfId="784" xr:uid="{00000000-0005-0000-0000-000096020000}"/>
    <cellStyle name="Normal 52 2" xfId="2727" xr:uid="{F33DA52F-6F56-470D-8A26-DAA2F5C23270}"/>
    <cellStyle name="Normal 53" xfId="785" xr:uid="{00000000-0005-0000-0000-000097020000}"/>
    <cellStyle name="Normal 53 2" xfId="2728" xr:uid="{75A388EB-F83D-4F79-B97D-1FDD4E7B9DD5}"/>
    <cellStyle name="Normal 54" xfId="786" xr:uid="{00000000-0005-0000-0000-000098020000}"/>
    <cellStyle name="Normal 54 2" xfId="2729" xr:uid="{56C84AE8-617C-40E3-A3BC-98DE08A61A52}"/>
    <cellStyle name="Normal 55" xfId="787" xr:uid="{00000000-0005-0000-0000-000099020000}"/>
    <cellStyle name="Normal 55 2" xfId="2730" xr:uid="{827F9057-C894-4D5C-B3A0-54128F2374FE}"/>
    <cellStyle name="Normal 56" xfId="788" xr:uid="{00000000-0005-0000-0000-00009A020000}"/>
    <cellStyle name="Normal 56 2" xfId="2731" xr:uid="{89E94258-63A0-423C-B5B1-0BC0345EF255}"/>
    <cellStyle name="Normal 57" xfId="789" xr:uid="{00000000-0005-0000-0000-00009B020000}"/>
    <cellStyle name="Normal 57 2" xfId="2732" xr:uid="{87D3ABBF-FF75-49B4-9445-1281B2E4C7E9}"/>
    <cellStyle name="Normal 58" xfId="790" xr:uid="{00000000-0005-0000-0000-00009C020000}"/>
    <cellStyle name="Normal 58 2" xfId="2733" xr:uid="{6C4C3F15-2F7E-4398-A30C-B61E07A672D4}"/>
    <cellStyle name="Normal 59" xfId="791" xr:uid="{00000000-0005-0000-0000-00009D020000}"/>
    <cellStyle name="Normal 59 2" xfId="2734" xr:uid="{C12A61D4-3D7A-4666-AD3A-65EFC1FDF8D8}"/>
    <cellStyle name="Normal 6" xfId="336" xr:uid="{00000000-0005-0000-0000-00009E020000}"/>
    <cellStyle name="Normal 6 10" xfId="1552" xr:uid="{89CCB93A-C3EB-494D-B30A-BC827B67DC4A}"/>
    <cellStyle name="Normal 6 10 2" xfId="3389" xr:uid="{2DA58E15-203A-4FBF-BBF2-B3F8AAFAFC0F}"/>
    <cellStyle name="Normal 6 11" xfId="1643" xr:uid="{8403D6EA-CD2C-402C-A0E2-E092054D82C1}"/>
    <cellStyle name="Normal 6 11 2" xfId="3476" xr:uid="{B61FCE88-C662-45B0-8C0F-480EBE27678D}"/>
    <cellStyle name="Normal 6 12" xfId="1733" xr:uid="{3911DA26-AB69-47F8-AA79-FC3AA47DEFB6}"/>
    <cellStyle name="Normal 6 12 2" xfId="3564" xr:uid="{C24C37B1-88D2-4C3A-97D8-6DFF809EB6CA}"/>
    <cellStyle name="Normal 6 13" xfId="1900" xr:uid="{5A8EA936-56D0-41CF-8243-86C2E842DBD0}"/>
    <cellStyle name="Normal 6 13 2" xfId="3724" xr:uid="{F913BCA3-A0B7-44AB-B32C-A5787E62B839}"/>
    <cellStyle name="Normal 6 14" xfId="1939" xr:uid="{F3D7C56E-44F2-461F-BD4F-F216BD7886AE}"/>
    <cellStyle name="Normal 6 14 2" xfId="3757" xr:uid="{E6BA1B5A-A75B-457F-8BD2-5E98F9E37420}"/>
    <cellStyle name="Normal 6 15" xfId="2027" xr:uid="{ECCD5BDB-1457-4AB7-8382-B8652FCBB757}"/>
    <cellStyle name="Normal 6 15 2" xfId="3844" xr:uid="{312B8E13-1986-4D96-83CF-F6C8CF0F1B01}"/>
    <cellStyle name="Normal 6 16" xfId="2279" xr:uid="{F04DB98B-3D76-40AF-B22A-C44D43664F89}"/>
    <cellStyle name="Normal 6 16 2" xfId="4039" xr:uid="{C5A43F53-DC45-4975-B65E-6ECF9E59E1F9}"/>
    <cellStyle name="Normal 6 17" xfId="2353" xr:uid="{294FBC48-E06F-4B9E-A4CB-A5EC6C738660}"/>
    <cellStyle name="Normal 6 17 2" xfId="4081" xr:uid="{9B078AD5-0266-4CC7-9697-E875ED0FF7D3}"/>
    <cellStyle name="Normal 6 18" xfId="2553" xr:uid="{ABE66424-5988-456B-AEFB-90FD57EBEBBF}"/>
    <cellStyle name="Normal 6 18 2" xfId="4267" xr:uid="{948C83E2-9CE8-4146-9DE5-115BBF5D3F98}"/>
    <cellStyle name="Normal 6 19" xfId="2599" xr:uid="{EF6640E4-4A4E-4DD1-A47F-94369C852E0C}"/>
    <cellStyle name="Normal 6 19 2" xfId="4311" xr:uid="{4E84AFE2-DDD3-49E7-90FD-F2C36A194630}"/>
    <cellStyle name="Normal 6 2" xfId="631" xr:uid="{00000000-0005-0000-0000-00009F020000}"/>
    <cellStyle name="Normal 6 2 10" xfId="2000" xr:uid="{E8C81AEF-0D00-4D73-8F17-533CE3F23D66}"/>
    <cellStyle name="Normal 6 2 10 2" xfId="3818" xr:uid="{F8833634-EB35-42D3-803A-C349B0D41971}"/>
    <cellStyle name="Normal 6 2 11" xfId="2088" xr:uid="{F7A4BDB9-F600-4BA6-8D23-F2B779637CCF}"/>
    <cellStyle name="Normal 6 2 11 2" xfId="3905" xr:uid="{B86F2483-4BD6-4B23-BDEF-A553AF3E694E}"/>
    <cellStyle name="Normal 6 2 12" xfId="2280" xr:uid="{9201B862-648D-4BA0-93C5-87BC58D02B86}"/>
    <cellStyle name="Normal 6 2 12 2" xfId="4040" xr:uid="{90987F41-6552-4BF1-B7E3-A04C38346853}"/>
    <cellStyle name="Normal 6 2 13" xfId="2414" xr:uid="{773F630B-FBA9-4F92-A5A9-19B24EB39244}"/>
    <cellStyle name="Normal 6 2 13 2" xfId="4142" xr:uid="{EA434839-9610-4F82-926A-8C05704EC947}"/>
    <cellStyle name="Normal 6 2 14" xfId="2554" xr:uid="{15C6EFA0-562C-478D-A3CA-01C7C3B2284F}"/>
    <cellStyle name="Normal 6 2 14 2" xfId="4268" xr:uid="{22C759A9-DD29-4B72-89C0-6CDE5B8D9412}"/>
    <cellStyle name="Normal 6 2 15" xfId="2660" xr:uid="{F71DBD70-3CCB-4994-B2AC-06436CA04F4B}"/>
    <cellStyle name="Normal 6 2 15 2" xfId="4372" xr:uid="{EC28DE3E-58F4-47C2-B05D-66D26812277C}"/>
    <cellStyle name="Normal 6 2 2" xfId="1222" xr:uid="{2EC77A75-087D-4BFF-B6F4-468F60CF4402}"/>
    <cellStyle name="Normal 6 2 2 2" xfId="3073" xr:uid="{5E3AAA0F-B6FF-4351-81EF-9089BA043A89}"/>
    <cellStyle name="Normal 6 2 3" xfId="1322" xr:uid="{8F99A8F5-CEBB-4286-A516-0439A737B0C9}"/>
    <cellStyle name="Normal 6 2 3 2" xfId="3167" xr:uid="{0227BB4C-7B8B-4746-BE43-2B84E07E177B}"/>
    <cellStyle name="Normal 6 2 4" xfId="1413" xr:uid="{8F9AA7F8-E03B-46E6-BD1F-03C10BCEE7E3}"/>
    <cellStyle name="Normal 6 2 4 2" xfId="3255" xr:uid="{7F29ACD8-DB9F-42DB-BC26-DE6F42DF6DB4}"/>
    <cellStyle name="Normal 6 2 5" xfId="1501" xr:uid="{66763DEB-183F-4117-8EBC-D9EA28BD54AB}"/>
    <cellStyle name="Normal 6 2 5 2" xfId="3341" xr:uid="{059B05BB-DF6A-4602-AC68-3F5E1BD271F5}"/>
    <cellStyle name="Normal 6 2 6" xfId="1613" xr:uid="{8CBA3536-1E1E-45F8-B328-BAB4B3E2E14B}"/>
    <cellStyle name="Normal 6 2 6 2" xfId="3450" xr:uid="{E96FA4D2-E821-4CA7-A28C-157222472A85}"/>
    <cellStyle name="Normal 6 2 7" xfId="1704" xr:uid="{D6070ABE-4124-4678-B174-80AB1A325E6F}"/>
    <cellStyle name="Normal 6 2 7 2" xfId="3537" xr:uid="{CEED06C4-CF1A-4029-9CFB-EB9111B6564D}"/>
    <cellStyle name="Normal 6 2 8" xfId="1794" xr:uid="{81D78E8A-8C21-4324-87F5-24EF627A3D22}"/>
    <cellStyle name="Normal 6 2 8 2" xfId="3625" xr:uid="{870CECE5-EB5A-4557-A64D-7730066A6686}"/>
    <cellStyle name="Normal 6 2 9" xfId="1901" xr:uid="{97BA6DB4-E2A6-442F-ABF4-59AAC54E8EDE}"/>
    <cellStyle name="Normal 6 2 9 2" xfId="3725" xr:uid="{6D5893BE-7522-42A1-84EC-B17787F784AB}"/>
    <cellStyle name="Normal 6 3" xfId="1031" xr:uid="{EAC18F67-2F68-4203-BCD0-9FAEEE176442}"/>
    <cellStyle name="Normal 6 3 2" xfId="2901" xr:uid="{57A2DE64-4072-48BB-897E-42ECE58DEB31}"/>
    <cellStyle name="Normal 6 4" xfId="1082" xr:uid="{26C65265-08F1-4691-963A-A90125940863}"/>
    <cellStyle name="Normal 6 4 2" xfId="2948" xr:uid="{F18D80E7-58D6-4856-B9DB-308F3712FA68}"/>
    <cellStyle name="Normal 6 5" xfId="1126" xr:uid="{29FC28CB-6BC0-4E08-A728-830C7DE75A72}"/>
    <cellStyle name="Normal 6 6" xfId="1221" xr:uid="{D4E1155F-F2E6-4B37-88B7-F1A338919BA2}"/>
    <cellStyle name="Normal 6 6 2" xfId="3072" xr:uid="{183CE97C-5CAC-48A3-B984-FE33F34757CB}"/>
    <cellStyle name="Normal 6 7" xfId="1321" xr:uid="{1A18BCD2-2612-47BF-AC2F-984B797604A7}"/>
    <cellStyle name="Normal 6 7 2" xfId="3166" xr:uid="{40602491-5088-42C4-BE3B-40DC5F8DAF7B}"/>
    <cellStyle name="Normal 6 8" xfId="1412" xr:uid="{213031BA-FDB8-4ACE-BB4C-EB491C686D81}"/>
    <cellStyle name="Normal 6 8 2" xfId="3254" xr:uid="{2496B90E-3822-42F8-A915-6963DD5E9A7E}"/>
    <cellStyle name="Normal 6 9" xfId="1500" xr:uid="{B8A1E6CA-9A12-491D-9753-EF6D332608F4}"/>
    <cellStyle name="Normal 6 9 2" xfId="3340" xr:uid="{CF5CF0C3-CDF2-48FF-9F34-91606BDBAB65}"/>
    <cellStyle name="Normal 60" xfId="792" xr:uid="{00000000-0005-0000-0000-0000A0020000}"/>
    <cellStyle name="Normal 61" xfId="793" xr:uid="{00000000-0005-0000-0000-0000A1020000}"/>
    <cellStyle name="Normal 61 2" xfId="2735" xr:uid="{09B516A5-93C6-4456-B4D9-F0848BBEDC2B}"/>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6 2" xfId="2736" xr:uid="{67819EC9-E8CC-4868-A482-4D94D955DEA8}"/>
    <cellStyle name="Normal 67" xfId="799" xr:uid="{00000000-0005-0000-0000-0000A7020000}"/>
    <cellStyle name="Normal 67 2" xfId="2737" xr:uid="{56CC659D-DB40-4425-8EDC-3C1921FD8432}"/>
    <cellStyle name="Normal 68" xfId="800" xr:uid="{00000000-0005-0000-0000-0000A8020000}"/>
    <cellStyle name="Normal 68 2" xfId="2738" xr:uid="{24E73970-1313-4F11-B562-6ABD3F628065}"/>
    <cellStyle name="Normal 69" xfId="803" xr:uid="{00000000-0005-0000-0000-0000A9020000}"/>
    <cellStyle name="Normal 69 2" xfId="2740" xr:uid="{7B21B636-9548-4C05-A583-B1FED4AE30CF}"/>
    <cellStyle name="Normal 7" xfId="337" xr:uid="{00000000-0005-0000-0000-0000AA020000}"/>
    <cellStyle name="Normal 7 10" xfId="1664" xr:uid="{A5B54CE5-634D-42A1-871C-7854D6BB5F71}"/>
    <cellStyle name="Normal 7 10 2" xfId="3497" xr:uid="{12BE044D-FBA3-4524-AFBA-BEAF0AE6D166}"/>
    <cellStyle name="Normal 7 11" xfId="1754" xr:uid="{0EC0F11A-A2D5-4773-8213-F2958B1A31CF}"/>
    <cellStyle name="Normal 7 11 2" xfId="3585" xr:uid="{D446C08F-FC0F-4018-A5B0-AC2323C363F6}"/>
    <cellStyle name="Normal 7 12" xfId="1902" xr:uid="{599B97EA-C83D-4B1E-824D-37C826E4FBF7}"/>
    <cellStyle name="Normal 7 12 2" xfId="3726" xr:uid="{2577B76D-F43A-4B36-A38D-5E8B356372FB}"/>
    <cellStyle name="Normal 7 13" xfId="1960" xr:uid="{D9E3471D-0DA8-407B-BB53-EB0D37F852BC}"/>
    <cellStyle name="Normal 7 13 2" xfId="3778" xr:uid="{9265750A-75F8-4812-BBC1-E3AEBFADC908}"/>
    <cellStyle name="Normal 7 14" xfId="2048" xr:uid="{6933211C-7DE0-491F-A157-FD549BACE14A}"/>
    <cellStyle name="Normal 7 14 2" xfId="3865" xr:uid="{A2F1FFA5-8FF8-48F4-8018-E407150369F6}"/>
    <cellStyle name="Normal 7 15" xfId="2143" xr:uid="{9F533C05-F36C-4A0E-85C7-910592C87D0E}"/>
    <cellStyle name="Normal 7 16" xfId="2281" xr:uid="{489D7991-5BF1-4317-95C5-4C45701B81E8}"/>
    <cellStyle name="Normal 7 16 2" xfId="4041" xr:uid="{429ECB8F-9E64-45BC-BA23-C9C7845DCCDA}"/>
    <cellStyle name="Normal 7 17" xfId="2374" xr:uid="{36D6E590-0A7B-4068-A7A3-39F3C8237ABD}"/>
    <cellStyle name="Normal 7 17 2" xfId="4102" xr:uid="{DA1BBE1B-7434-4A1F-8815-0A73F5702824}"/>
    <cellStyle name="Normal 7 18" xfId="2555" xr:uid="{374CD742-C1A3-48AE-B98F-385B56C82AB0}"/>
    <cellStyle name="Normal 7 18 2" xfId="4269" xr:uid="{70E717E6-ADE0-4285-BF61-979220D2DFE2}"/>
    <cellStyle name="Normal 7 19" xfId="2620" xr:uid="{E1D58DA7-8C6F-4FE3-A387-FB3991E2DE9E}"/>
    <cellStyle name="Normal 7 19 2" xfId="4332" xr:uid="{FF46D0BF-8A7B-46C0-8D6F-E8FB908A3A61}"/>
    <cellStyle name="Normal 7 2" xfId="632" xr:uid="{00000000-0005-0000-0000-0000AB020000}"/>
    <cellStyle name="Normal 7 2 10" xfId="2001" xr:uid="{06AB66A6-CC51-4B19-9FB4-4E7D85ADAE54}"/>
    <cellStyle name="Normal 7 2 10 2" xfId="3819" xr:uid="{1D712438-DCCE-4BCC-8A11-18F33FA1637C}"/>
    <cellStyle name="Normal 7 2 11" xfId="2089" xr:uid="{6E445075-1AAC-4D76-ABC6-1ED3FC0C406F}"/>
    <cellStyle name="Normal 7 2 11 2" xfId="3906" xr:uid="{AA50B94F-D539-4FAA-BB82-DF6CAA073AC7}"/>
    <cellStyle name="Normal 7 2 12" xfId="2282" xr:uid="{A2FEF7AE-BC83-43E3-9157-6D8BB6E09AFF}"/>
    <cellStyle name="Normal 7 2 12 2" xfId="4042" xr:uid="{BB9E3795-4ACA-4166-8311-E6CCD1B4EFA4}"/>
    <cellStyle name="Normal 7 2 13" xfId="2415" xr:uid="{2D459099-8834-4CAA-926F-45DE59331393}"/>
    <cellStyle name="Normal 7 2 13 2" xfId="4143" xr:uid="{0656364E-A514-4C48-97B8-A46D398E69E0}"/>
    <cellStyle name="Normal 7 2 14" xfId="2556" xr:uid="{AA3401D8-5A14-4005-8CF7-BAB0F44D8B26}"/>
    <cellStyle name="Normal 7 2 14 2" xfId="4270" xr:uid="{C8C04263-5EFD-4302-9C08-25D62D42C233}"/>
    <cellStyle name="Normal 7 2 15" xfId="2661" xr:uid="{B6A29C43-648A-40F7-AC14-51AF962EECAC}"/>
    <cellStyle name="Normal 7 2 15 2" xfId="4373" xr:uid="{1761BF7F-C804-47A2-933D-E9D68D31749B}"/>
    <cellStyle name="Normal 7 2 2" xfId="1224" xr:uid="{ADCB68F2-D6DD-4FBC-B147-868875B17D45}"/>
    <cellStyle name="Normal 7 2 2 2" xfId="3075" xr:uid="{7A76B227-0C8D-40B3-A4EF-244F808C89FC}"/>
    <cellStyle name="Normal 7 2 3" xfId="1324" xr:uid="{9AA248F1-5620-4096-8C08-3C5285B7E379}"/>
    <cellStyle name="Normal 7 2 3 2" xfId="3169" xr:uid="{D88A1219-5223-44E1-9B24-E2D54D716E39}"/>
    <cellStyle name="Normal 7 2 4" xfId="1415" xr:uid="{CD944BBB-FADA-4499-9C82-FF252EFAFAD8}"/>
    <cellStyle name="Normal 7 2 4 2" xfId="3257" xr:uid="{E7E29D2C-A21C-4B4C-AAA0-CAC268CCFAB5}"/>
    <cellStyle name="Normal 7 2 5" xfId="1503" xr:uid="{FC8092FE-2E81-4561-B40C-80F8CD644D58}"/>
    <cellStyle name="Normal 7 2 5 2" xfId="3343" xr:uid="{C9754CC5-7E8B-4F6A-8717-CC18C7D00339}"/>
    <cellStyle name="Normal 7 2 6" xfId="1614" xr:uid="{61913DE7-56DB-4B1B-BCC8-6493E5B52DAE}"/>
    <cellStyle name="Normal 7 2 6 2" xfId="3451" xr:uid="{CB87043C-1D74-4134-8BB3-00294C012BD3}"/>
    <cellStyle name="Normal 7 2 7" xfId="1705" xr:uid="{6762A2A1-B9C3-4CDF-9D90-5233465B5983}"/>
    <cellStyle name="Normal 7 2 7 2" xfId="3538" xr:uid="{E21E6274-18B3-40E8-90AA-94AFD6E817FC}"/>
    <cellStyle name="Normal 7 2 8" xfId="1795" xr:uid="{05374A32-BD4A-43F9-B065-1D44DBE9E5E3}"/>
    <cellStyle name="Normal 7 2 8 2" xfId="3626" xr:uid="{31544D2D-F994-4F62-BAE0-9C4F62F92D6B}"/>
    <cellStyle name="Normal 7 2 9" xfId="1903" xr:uid="{AB0C0741-9A78-47C4-BD31-0B0FBDB88FFF}"/>
    <cellStyle name="Normal 7 2 9 2" xfId="3727" xr:uid="{D7555F98-9D5D-47DE-99F8-B4050C98CBA1}"/>
    <cellStyle name="Normal 7 3" xfId="1032" xr:uid="{07865B98-F4B8-493C-97CC-C637BCE94DAD}"/>
    <cellStyle name="Normal 7 3 2" xfId="2902" xr:uid="{621359B2-92D4-40C6-A2A4-D29E7F08CF58}"/>
    <cellStyle name="Normal 7 4" xfId="1083" xr:uid="{EE042993-EBC3-43E6-99FF-6EB4C4E1371E}"/>
    <cellStyle name="Normal 7 4 2" xfId="2949" xr:uid="{9929734B-BD38-4EC8-AFF7-4BED84253861}"/>
    <cellStyle name="Normal 7 5" xfId="1223" xr:uid="{38F16135-8D59-49D7-B732-F24B5B02651B}"/>
    <cellStyle name="Normal 7 5 2" xfId="3074" xr:uid="{4A0EC46A-FFE0-4767-BC56-E87C5E6DC8CB}"/>
    <cellStyle name="Normal 7 6" xfId="1323" xr:uid="{311A3FA8-184D-415C-B21A-70F989698B54}"/>
    <cellStyle name="Normal 7 6 2" xfId="3168" xr:uid="{3BF90696-9DA1-4B37-8A0A-2B9FAF2F2D26}"/>
    <cellStyle name="Normal 7 7" xfId="1414" xr:uid="{F08A8911-6255-4828-B1A5-2133F2BEC3A1}"/>
    <cellStyle name="Normal 7 7 2" xfId="3256" xr:uid="{0033A485-4924-4F72-9320-9FBF1D15458C}"/>
    <cellStyle name="Normal 7 8" xfId="1502" xr:uid="{876C731E-F83A-47DC-B05E-96F344757840}"/>
    <cellStyle name="Normal 7 8 2" xfId="3342" xr:uid="{4E9E1573-E124-46D1-820F-7F3292B6A09C}"/>
    <cellStyle name="Normal 7 9" xfId="1573" xr:uid="{E570595D-9BDA-4ED9-A085-3053AA122717}"/>
    <cellStyle name="Normal 7 9 2" xfId="3410" xr:uid="{C509D05F-B104-4E42-82EB-99C351506979}"/>
    <cellStyle name="Normal 70" xfId="804" xr:uid="{00000000-0005-0000-0000-0000AC020000}"/>
    <cellStyle name="Normal 70 2" xfId="2741" xr:uid="{CC2A7F4F-60E5-4EEA-A82A-C26447DEF533}"/>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7 2" xfId="2743" xr:uid="{3E53233B-DD46-4250-9CF7-D9B00F646593}"/>
    <cellStyle name="Normal 78" xfId="813" xr:uid="{00000000-0005-0000-0000-0000B4020000}"/>
    <cellStyle name="Normal 78 2" xfId="2744" xr:uid="{2C52C59A-BC5D-451F-8325-854AD3193474}"/>
    <cellStyle name="Normal 79" xfId="814" xr:uid="{00000000-0005-0000-0000-0000B5020000}"/>
    <cellStyle name="Normal 79 2" xfId="2745" xr:uid="{891E259C-0706-4403-BE2C-A20109EF238F}"/>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0 2" xfId="2746" xr:uid="{BFA00E23-022C-48C4-B77E-FF2C6CCF7EB7}"/>
    <cellStyle name="Normal 81" xfId="816" xr:uid="{00000000-0005-0000-0000-0000B9020000}"/>
    <cellStyle name="Normal 81 2" xfId="2747" xr:uid="{21AC51C4-22A4-4873-8BCC-382D0516B824}"/>
    <cellStyle name="Normal 82" xfId="817" xr:uid="{00000000-0005-0000-0000-0000BA020000}"/>
    <cellStyle name="Normal 83" xfId="818" xr:uid="{00000000-0005-0000-0000-0000BB020000}"/>
    <cellStyle name="Normal 84" xfId="819" xr:uid="{00000000-0005-0000-0000-0000BC020000}"/>
    <cellStyle name="Normal 84 2" xfId="2748" xr:uid="{8CF89ED4-0A87-4E11-B90B-EA4583E839CD}"/>
    <cellStyle name="Normal 85" xfId="841" xr:uid="{00000000-0005-0000-0000-0000BD020000}"/>
    <cellStyle name="Normal 85 2" xfId="2763" xr:uid="{C8AD1650-5DD0-4295-83AA-10C55A5211F7}"/>
    <cellStyle name="Normal 86" xfId="845" xr:uid="{00000000-0005-0000-0000-0000BE020000}"/>
    <cellStyle name="Normal 86 2" xfId="2764" xr:uid="{0A7740AD-527C-4E9F-A814-BCDF721DAD30}"/>
    <cellStyle name="Normal 87" xfId="846" xr:uid="{00000000-0005-0000-0000-0000BF020000}"/>
    <cellStyle name="Normal 87 2" xfId="2765" xr:uid="{72DB5B87-B75D-4617-9EBD-F1D8E7E10EEC}"/>
    <cellStyle name="Normal 88" xfId="847" xr:uid="{00000000-0005-0000-0000-0000C0020000}"/>
    <cellStyle name="Normal 88 2" xfId="2766" xr:uid="{0A67C479-10D4-478D-ACDB-D15FB381DE00}"/>
    <cellStyle name="Normal 89" xfId="848" xr:uid="{00000000-0005-0000-0000-0000C1020000}"/>
    <cellStyle name="Normal 89 2" xfId="2767" xr:uid="{3ABA0695-E1B7-4253-9643-5C098A556DB7}"/>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0 2" xfId="2768" xr:uid="{26B212E5-DAFC-463D-8D63-0293AC94D648}"/>
    <cellStyle name="Normal 91" xfId="850" xr:uid="{00000000-0005-0000-0000-0000C5020000}"/>
    <cellStyle name="Normal 91 2" xfId="2769" xr:uid="{E3523B55-6750-40F1-B5A7-67F2A486DD2B}"/>
    <cellStyle name="Normal 92" xfId="851" xr:uid="{00000000-0005-0000-0000-0000C6020000}"/>
    <cellStyle name="Normal 92 2" xfId="2770" xr:uid="{5C51202E-CB61-4C64-9586-9FAD361D1272}"/>
    <cellStyle name="Normal 93" xfId="852" xr:uid="{00000000-0005-0000-0000-0000C7020000}"/>
    <cellStyle name="Normal 93 2" xfId="2771" xr:uid="{72EF355B-E848-41AC-9761-51B931E9636C}"/>
    <cellStyle name="Normal 94" xfId="853" xr:uid="{00000000-0005-0000-0000-0000C8020000}"/>
    <cellStyle name="Normal 94 2" xfId="2772" xr:uid="{8F60A2FF-5FFA-48D8-AF93-E8EBF9B27C72}"/>
    <cellStyle name="Normal 95" xfId="854" xr:uid="{00000000-0005-0000-0000-0000C9020000}"/>
    <cellStyle name="Normal 95 2" xfId="2773" xr:uid="{37DA2F0E-9988-4400-87D4-7F0A66729BC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0 2" xfId="2950" xr:uid="{009609A4-26CB-4B9B-B6B8-4E43A8551562}"/>
    <cellStyle name="Note 2 11" xfId="1106" xr:uid="{FEEB3417-2EEC-4301-8F5B-B2D3C0331403}"/>
    <cellStyle name="Note 2 11 2" xfId="2967" xr:uid="{E9BC3CB9-6596-4AF5-A5CC-1E42888EF329}"/>
    <cellStyle name="Note 2 12" xfId="1127" xr:uid="{FA8853E3-0036-445B-B705-EB39CA8DE263}"/>
    <cellStyle name="Note 2 12 2" xfId="2984" xr:uid="{42D9EECE-F1DD-4042-A4A6-6F539DECCD2C}"/>
    <cellStyle name="Note 2 13" xfId="1225" xr:uid="{D0F9743C-48DA-46F2-993B-1A033E56702B}"/>
    <cellStyle name="Note 2 13 2" xfId="3076" xr:uid="{7120F577-6D85-456C-95E5-326CCC013EF1}"/>
    <cellStyle name="Note 2 14" xfId="1325" xr:uid="{1C556971-291C-47FD-985B-396503FD4399}"/>
    <cellStyle name="Note 2 14 2" xfId="3170" xr:uid="{EE4E6167-65EB-4D9C-975F-7D1DDBF1720A}"/>
    <cellStyle name="Note 2 15" xfId="1416" xr:uid="{A77228AA-DF4E-4568-A132-D67BE51C44F6}"/>
    <cellStyle name="Note 2 15 2" xfId="3258" xr:uid="{FE075E76-33AF-4A18-AF33-04A330BB6C25}"/>
    <cellStyle name="Note 2 16" xfId="1504" xr:uid="{0A34BD00-FCA6-4927-8A8D-E1C5301A1526}"/>
    <cellStyle name="Note 2 16 2" xfId="3344" xr:uid="{50B87A1C-B554-47D5-AD8C-29FB5BF401AC}"/>
    <cellStyle name="Note 2 17" xfId="1523" xr:uid="{269862A9-835D-4016-B0CB-4046F050D203}"/>
    <cellStyle name="Note 2 17 2" xfId="3362" xr:uid="{35B64AD2-381A-4025-A57C-44150E312280}"/>
    <cellStyle name="Note 2 18" xfId="1551" xr:uid="{D556ECDF-273F-4F44-8DF0-300288A1FF7D}"/>
    <cellStyle name="Note 2 18 2" xfId="3388" xr:uid="{080F5DA1-8F32-4AC3-945E-0B6AA51E1AD7}"/>
    <cellStyle name="Note 2 19" xfId="1642" xr:uid="{F66176F7-848D-422A-8DE5-193FFC706A37}"/>
    <cellStyle name="Note 2 19 2" xfId="3475" xr:uid="{AF79957F-6D7E-4101-89ED-ED0C143D216E}"/>
    <cellStyle name="Note 2 2" xfId="635" xr:uid="{00000000-0005-0000-0000-0000D1020000}"/>
    <cellStyle name="Note 2 2 10" xfId="2002" xr:uid="{85D51544-0C8E-4833-9E78-4FBC0D1F8EAF}"/>
    <cellStyle name="Note 2 2 10 2" xfId="3820" xr:uid="{F279478E-B697-4B92-80E4-C828565D0B33}"/>
    <cellStyle name="Note 2 2 11" xfId="2090" xr:uid="{B60CABF9-DE6B-45CE-9610-5DE5895A8522}"/>
    <cellStyle name="Note 2 2 11 2" xfId="3907" xr:uid="{BF6247E9-8A00-4473-8D37-7296E747A7A5}"/>
    <cellStyle name="Note 2 2 12" xfId="2283" xr:uid="{38669D48-2FB5-4A54-89D6-1103961C624E}"/>
    <cellStyle name="Note 2 2 12 2" xfId="4043" xr:uid="{D0CBAEE2-658E-400C-AE1A-E4EF3F1ED1AB}"/>
    <cellStyle name="Note 2 2 13" xfId="2416" xr:uid="{20FCF4A4-6110-418E-A2F3-486C75A43F62}"/>
    <cellStyle name="Note 2 2 13 2" xfId="4144" xr:uid="{0D23B0B2-0BCB-49FA-97BF-94C801444DA2}"/>
    <cellStyle name="Note 2 2 14" xfId="2558" xr:uid="{377F8292-02F6-4A9F-91DE-A47EB641AB07}"/>
    <cellStyle name="Note 2 2 14 2" xfId="4272" xr:uid="{AB5083D0-DCE7-44D4-BDE8-85C7A7BDD2CA}"/>
    <cellStyle name="Note 2 2 15" xfId="2662" xr:uid="{0896C361-69F1-4675-804A-2514C8225F39}"/>
    <cellStyle name="Note 2 2 15 2" xfId="4374" xr:uid="{B27BDD76-69A9-45B5-96D9-DB2D9F2D526F}"/>
    <cellStyle name="Note 2 2 2" xfId="1226" xr:uid="{E8370FDB-DF41-4F64-948C-EDA98B25091B}"/>
    <cellStyle name="Note 2 2 2 2" xfId="3077" xr:uid="{9EC7CACE-9231-42F8-BE1A-0D58EB878600}"/>
    <cellStyle name="Note 2 2 3" xfId="1326" xr:uid="{DCC78892-2062-47C3-B30D-6963EE271A05}"/>
    <cellStyle name="Note 2 2 3 2" xfId="3171" xr:uid="{79227B73-2AE6-46E8-B806-AC93D4AE2ECB}"/>
    <cellStyle name="Note 2 2 4" xfId="1417" xr:uid="{9BC227FF-18D5-48E9-A85B-6AE834326F73}"/>
    <cellStyle name="Note 2 2 4 2" xfId="3259" xr:uid="{F9E65C04-D736-41D2-9898-9E51C5AD0AFD}"/>
    <cellStyle name="Note 2 2 5" xfId="1505" xr:uid="{EB1ED916-C2BE-46CF-9165-5704D09837CA}"/>
    <cellStyle name="Note 2 2 5 2" xfId="3345" xr:uid="{5C3A4648-E126-4652-B9D1-5DB750D8C6CB}"/>
    <cellStyle name="Note 2 2 6" xfId="1615" xr:uid="{48CA59E7-1737-4A95-AE06-ABE73ADC0E58}"/>
    <cellStyle name="Note 2 2 6 2" xfId="3452" xr:uid="{A97887E1-1419-418E-9E0C-4136899BA3B6}"/>
    <cellStyle name="Note 2 2 7" xfId="1706" xr:uid="{DC347703-0830-4859-BF22-206080AC8DDC}"/>
    <cellStyle name="Note 2 2 7 2" xfId="3539" xr:uid="{51E732D0-DB9A-4BB3-9C4B-2358100C7EAA}"/>
    <cellStyle name="Note 2 2 8" xfId="1796" xr:uid="{8FCFA399-A446-42A3-8D40-E2E3BA301E37}"/>
    <cellStyle name="Note 2 2 8 2" xfId="3627" xr:uid="{C2508ACF-C845-4B25-8653-D195E29B4F96}"/>
    <cellStyle name="Note 2 2 9" xfId="1906" xr:uid="{61F210F6-22C2-42E0-A996-3F75668A444E}"/>
    <cellStyle name="Note 2 2 9 2" xfId="3729" xr:uid="{D1857CB2-0EC7-4BE4-BFD4-C345B6FA8BFE}"/>
    <cellStyle name="Note 2 20" xfId="1732" xr:uid="{71B66A48-DC74-4CD3-9B6B-FA6ECEEE2DCA}"/>
    <cellStyle name="Note 2 20 2" xfId="3563" xr:uid="{A3905901-34EC-4020-B579-A80F9FC21013}"/>
    <cellStyle name="Note 2 21" xfId="1816" xr:uid="{BC1FDD7F-8F72-4D6D-B01F-6328E876858A}"/>
    <cellStyle name="Note 2 21 2" xfId="3643" xr:uid="{B8696525-F0BB-4C47-8645-D36C57511A51}"/>
    <cellStyle name="Note 2 22" xfId="1905" xr:uid="{34AF0A18-AE9E-4A9D-85CF-DDA0E5DC9BB9}"/>
    <cellStyle name="Note 2 22 2" xfId="3728" xr:uid="{82ED41DD-A76D-4135-982F-16A9E8DA05C2}"/>
    <cellStyle name="Note 2 23" xfId="1938" xr:uid="{6DBB32F9-90BA-4207-8E36-8BF6FBF3E2B2}"/>
    <cellStyle name="Note 2 23 2" xfId="3756" xr:uid="{6881DDAD-B29B-4ED8-95B2-4F222E674C10}"/>
    <cellStyle name="Note 2 24" xfId="2026" xr:uid="{87549D90-BD6F-4BC7-8AB4-A284BF19561B}"/>
    <cellStyle name="Note 2 24 2" xfId="3843" xr:uid="{42D18504-15EC-49CA-868F-4142E75AF740}"/>
    <cellStyle name="Note 2 25" xfId="2144" xr:uid="{D72E2A1B-14B3-454A-A771-D7064B4DDE18}"/>
    <cellStyle name="Note 2 25 2" xfId="3923" xr:uid="{5667526C-F542-4739-9CB2-E1DF225EDB12}"/>
    <cellStyle name="Note 2 26" xfId="2165" xr:uid="{D9A7EE8B-340C-4C54-8E70-EB745C369D7E}"/>
    <cellStyle name="Note 2 26 2" xfId="3938" xr:uid="{2A6BD90A-8753-45E9-BA56-FC8F7C687887}"/>
    <cellStyle name="Note 2 27" xfId="2193" xr:uid="{EF36016F-09DB-4A3F-879E-D903656D8E68}"/>
    <cellStyle name="Note 2 27 2" xfId="3956" xr:uid="{D2621A5E-13B8-4910-BFC6-B23A54AB850E}"/>
    <cellStyle name="Note 2 28" xfId="2235" xr:uid="{04E52E5C-76F1-45AA-AF1A-E76BD5B4E605}"/>
    <cellStyle name="Note 2 28 2" xfId="3996" xr:uid="{6EC0EA59-2887-460F-B436-C3736AD89F49}"/>
    <cellStyle name="Note 2 29" xfId="2352" xr:uid="{F8FD753F-FC6B-4959-BFA5-21C83580FBB2}"/>
    <cellStyle name="Note 2 29 2" xfId="4080" xr:uid="{A899A1C0-2DF2-4EB3-847C-A175EEDAB7CB}"/>
    <cellStyle name="Note 2 3" xfId="757" xr:uid="{00000000-0005-0000-0000-0000D2020000}"/>
    <cellStyle name="Note 2 3 2" xfId="2708" xr:uid="{B9288861-2C2D-45F4-B926-B7435A571D73}"/>
    <cellStyle name="Note 2 30" xfId="2468" xr:uid="{9CF81833-BC45-4A18-A250-DF8CC0C96DCB}"/>
    <cellStyle name="Note 2 30 2" xfId="4187" xr:uid="{21F0759A-BAAB-4189-8B4C-D1CEC91B5436}"/>
    <cellStyle name="Note 2 31" xfId="2557" xr:uid="{4B957504-3CDB-438B-8CE5-1223048B80A9}"/>
    <cellStyle name="Note 2 31 2" xfId="4271" xr:uid="{4CE15A6D-4FC4-4DE3-AC5B-7E541EB2B970}"/>
    <cellStyle name="Note 2 32" xfId="2598" xr:uid="{18A3717A-0679-486E-901F-EC7CA6CE07A9}"/>
    <cellStyle name="Note 2 32 2" xfId="4310" xr:uid="{E05B2062-6919-4C93-AA3C-B4E73AD9D5C6}"/>
    <cellStyle name="Note 2 4" xfId="780" xr:uid="{00000000-0005-0000-0000-0000D3020000}"/>
    <cellStyle name="Note 2 4 2" xfId="2723" xr:uid="{24BE6A25-9211-4D30-A44B-ADC0BB928FE7}"/>
    <cellStyle name="Note 2 5" xfId="840" xr:uid="{00000000-0005-0000-0000-0000D4020000}"/>
    <cellStyle name="Note 2 5 2" xfId="2762" xr:uid="{1C86EE88-763E-4215-9F3A-5D24BCC144BB}"/>
    <cellStyle name="Note 2 6" xfId="888" xr:uid="{00000000-0005-0000-0000-0000D5020000}"/>
    <cellStyle name="Note 2 6 2" xfId="2798" xr:uid="{421620F5-D728-4FDF-AD87-F63C972569CC}"/>
    <cellStyle name="Note 2 7" xfId="917" xr:uid="{00000000-0005-0000-0000-0000D6020000}"/>
    <cellStyle name="Note 2 7 2" xfId="2819" xr:uid="{7B71E98C-ECFA-41F3-B162-F11D3F3CB478}"/>
    <cellStyle name="Note 2 8" xfId="959" xr:uid="{00000000-0005-0000-0000-0000D7020000}"/>
    <cellStyle name="Note 2 8 2" xfId="2844" xr:uid="{3F58A646-4E08-45CB-9A98-CA616656A369}"/>
    <cellStyle name="Note 2 9" xfId="1033" xr:uid="{40C3FD50-571B-4B1E-BF98-8E7B2D106C43}"/>
    <cellStyle name="Note 2 9 2" xfId="2903" xr:uid="{B9295DF6-88B7-4A04-B71C-7093E99AE167}"/>
    <cellStyle name="Note 3" xfId="1034" xr:uid="{9F9CE828-9760-42D3-9578-149CB3D0D554}"/>
    <cellStyle name="Note 3 10" xfId="1907" xr:uid="{13C9C4E1-9A9F-454A-A032-4CC718CDCFF0}"/>
    <cellStyle name="Note 3 10 2" xfId="3730" xr:uid="{19E14469-D0CB-4712-A7E3-7BD4947EAC81}"/>
    <cellStyle name="Note 3 11" xfId="1940" xr:uid="{B8048E6B-567C-4D26-A7FE-5FD1A1314761}"/>
    <cellStyle name="Note 3 11 2" xfId="3758" xr:uid="{D2E0387F-1AAF-4745-9422-42EE39F5BB2F}"/>
    <cellStyle name="Note 3 12" xfId="2028" xr:uid="{1E9BAFD6-ACE9-4925-BD45-0B381E0F7B7D}"/>
    <cellStyle name="Note 3 12 2" xfId="3845" xr:uid="{6048E5AF-FC40-4FD3-8D15-4DBD5D128FC9}"/>
    <cellStyle name="Note 3 13" xfId="2145" xr:uid="{2E2270A3-9987-4155-9C5E-939024268AF1}"/>
    <cellStyle name="Note 3 14" xfId="2284" xr:uid="{2B20004D-517B-42CA-BBDC-C3CB18911DF5}"/>
    <cellStyle name="Note 3 14 2" xfId="4044" xr:uid="{1A86C4A3-9E3B-4E0A-867E-0A5EBD8B5055}"/>
    <cellStyle name="Note 3 15" xfId="2354" xr:uid="{19731588-8345-447B-8B27-A020BC45DF1F}"/>
    <cellStyle name="Note 3 15 2" xfId="4082" xr:uid="{B7A008CA-E2F4-4B01-9258-C7624FD98559}"/>
    <cellStyle name="Note 3 16" xfId="2559" xr:uid="{5992A91E-5F2B-437A-8BC4-3A6488D7C04E}"/>
    <cellStyle name="Note 3 16 2" xfId="4273" xr:uid="{C231BB16-82F2-4FE9-8798-06B58D79B91E}"/>
    <cellStyle name="Note 3 17" xfId="2600" xr:uid="{F2E4718D-B338-46F0-B6CA-EB976E2F413F}"/>
    <cellStyle name="Note 3 17 2" xfId="4312" xr:uid="{E02F5A1D-E0FD-4C78-8133-DDAD5A31A1F9}"/>
    <cellStyle name="Note 3 18" xfId="2904" xr:uid="{63A7AF57-96A4-4362-9CD0-6D3AEAC48F4C}"/>
    <cellStyle name="Note 3 2" xfId="1085" xr:uid="{0B4A6660-EC35-4B3F-A796-1229916C2EF4}"/>
    <cellStyle name="Note 3 2 10" xfId="2003" xr:uid="{6BD666CC-BE4D-4123-818B-0E9F6CD5618A}"/>
    <cellStyle name="Note 3 2 10 2" xfId="3821" xr:uid="{0B04D5BC-3B91-4B6E-A04F-6A5799F5171B}"/>
    <cellStyle name="Note 3 2 11" xfId="2091" xr:uid="{B09C448C-1568-4C41-B4A7-884D8817CD54}"/>
    <cellStyle name="Note 3 2 11 2" xfId="3908" xr:uid="{44682298-835C-467D-B26B-A3F71DEF4EE1}"/>
    <cellStyle name="Note 3 2 12" xfId="2285" xr:uid="{C23AE832-F7C9-4EB0-AADE-03F554A6339F}"/>
    <cellStyle name="Note 3 2 12 2" xfId="4045" xr:uid="{1355AA8F-D290-49DB-B87F-1DCEDF0599EB}"/>
    <cellStyle name="Note 3 2 13" xfId="2417" xr:uid="{0A448675-F079-4CD1-B9C1-41424D32DB3E}"/>
    <cellStyle name="Note 3 2 13 2" xfId="4145" xr:uid="{BC1D46C9-C1A0-4A0F-A676-0ECCFBB4B704}"/>
    <cellStyle name="Note 3 2 14" xfId="2560" xr:uid="{A6B44EC0-9434-4C69-9AA8-E2A4637FD450}"/>
    <cellStyle name="Note 3 2 14 2" xfId="4274" xr:uid="{C9910138-A8E0-4A25-A09B-8B8B06C4901B}"/>
    <cellStyle name="Note 3 2 15" xfId="2663" xr:uid="{92F2E6EC-02E0-4184-AE44-F35139128D46}"/>
    <cellStyle name="Note 3 2 15 2" xfId="4375" xr:uid="{97B54F47-17A1-4918-9478-9FD0349D3B72}"/>
    <cellStyle name="Note 3 2 16" xfId="2951" xr:uid="{D99668D2-8D88-4182-B57F-5E81A014D6CE}"/>
    <cellStyle name="Note 3 2 2" xfId="1228" xr:uid="{B836AA65-7F9A-4051-AB40-8BDD38DFD55E}"/>
    <cellStyle name="Note 3 2 2 2" xfId="3079" xr:uid="{9A43C27B-AD78-4290-84D0-2811AA960F19}"/>
    <cellStyle name="Note 3 2 3" xfId="1328" xr:uid="{2285DB21-0C60-4BBB-88BB-FFF97531E1E4}"/>
    <cellStyle name="Note 3 2 3 2" xfId="3173" xr:uid="{7A9AD6DD-E24E-45E0-BA93-5EBD048EC455}"/>
    <cellStyle name="Note 3 2 4" xfId="1419" xr:uid="{9B8E78BF-C9D4-4449-994B-BC32877FDCD4}"/>
    <cellStyle name="Note 3 2 4 2" xfId="3261" xr:uid="{3AC3B13F-CB10-471E-93F5-530CE71B33DE}"/>
    <cellStyle name="Note 3 2 5" xfId="1507" xr:uid="{27406B02-3893-4939-AF35-4AA720463473}"/>
    <cellStyle name="Note 3 2 5 2" xfId="3347" xr:uid="{40FC470D-3769-44E6-9944-EE559FB10739}"/>
    <cellStyle name="Note 3 2 6" xfId="1616" xr:uid="{538E5431-9CD0-4908-BA05-7FED9260994C}"/>
    <cellStyle name="Note 3 2 6 2" xfId="3453" xr:uid="{37E9D521-A95D-4ECD-95CD-F28D0DDFA035}"/>
    <cellStyle name="Note 3 2 7" xfId="1707" xr:uid="{168385EA-D150-4AB3-9D68-B04B246FA751}"/>
    <cellStyle name="Note 3 2 7 2" xfId="3540" xr:uid="{82BB9188-EEAF-413B-A34C-76581ACC479A}"/>
    <cellStyle name="Note 3 2 8" xfId="1797" xr:uid="{E55DD6B9-5DB8-47BD-8D98-25EB28CEE11F}"/>
    <cellStyle name="Note 3 2 8 2" xfId="3628" xr:uid="{01B03D47-6C96-4245-9AFA-4D78E1DB367C}"/>
    <cellStyle name="Note 3 2 9" xfId="1908" xr:uid="{3BC388EE-1EA5-436C-89B0-181299514BCC}"/>
    <cellStyle name="Note 3 2 9 2" xfId="3731" xr:uid="{3B4C397F-123B-4DE6-A40A-2ADE8140AB19}"/>
    <cellStyle name="Note 3 3" xfId="1227" xr:uid="{DB1FF122-08FE-44DE-BF72-BD3C68525132}"/>
    <cellStyle name="Note 3 3 2" xfId="3078" xr:uid="{CE99B84C-19C9-4058-BEA8-181F306C5540}"/>
    <cellStyle name="Note 3 4" xfId="1327" xr:uid="{1C3EF3E8-6F51-44B9-BA47-78A0F796EDE9}"/>
    <cellStyle name="Note 3 4 2" xfId="3172" xr:uid="{D427B3F6-4E58-4720-9FBA-54EE6F80CF1F}"/>
    <cellStyle name="Note 3 5" xfId="1418" xr:uid="{E089B210-71CC-466E-8E40-9658030E5806}"/>
    <cellStyle name="Note 3 5 2" xfId="3260" xr:uid="{1E5CFB9F-9787-44FB-8D73-B4794CA58BD9}"/>
    <cellStyle name="Note 3 6" xfId="1506" xr:uid="{F565BF67-C63C-4D30-8745-650D0FEFA22E}"/>
    <cellStyle name="Note 3 6 2" xfId="3346" xr:uid="{82C77612-D9F4-4AD4-9D9A-73707A29BC3F}"/>
    <cellStyle name="Note 3 7" xfId="1553" xr:uid="{95844914-3EF5-4E60-9798-CB0B0A01DE3C}"/>
    <cellStyle name="Note 3 7 2" xfId="3390" xr:uid="{B2258E85-8FC6-47B3-8292-B7F980AC778B}"/>
    <cellStyle name="Note 3 8" xfId="1644" xr:uid="{C8B47F1A-AB19-42A6-B361-149952E0992D}"/>
    <cellStyle name="Note 3 8 2" xfId="3477" xr:uid="{3DF3C833-4F25-4CE4-B2E4-6FA4161A026A}"/>
    <cellStyle name="Note 3 9" xfId="1734" xr:uid="{F2552F5E-8C47-4E29-9490-4A186A7845E3}"/>
    <cellStyle name="Note 3 9 2" xfId="3565" xr:uid="{155B8D3D-653E-430C-AEAB-15F0A8D3B1FC}"/>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D7E3EA"/>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36.516731562895295</c:v>
                </c:pt>
                <c:pt idx="72">
                  <c:v>37.5302607208734</c:v>
                </c:pt>
                <c:pt idx="73">
                  <c:v>38.354014625907865</c:v>
                </c:pt>
                <c:pt idx="74">
                  <c:v>39.224836922852674</c:v>
                </c:pt>
                <c:pt idx="75">
                  <c:v>39.280575281672213</c:v>
                </c:pt>
                <c:pt idx="76">
                  <c:v>38.803541125718141</c:v>
                </c:pt>
                <c:pt idx="77">
                  <c:v>40.152888526223819</c:v>
                </c:pt>
                <c:pt idx="78">
                  <c:v>41.206160897598743</c:v>
                </c:pt>
                <c:pt idx="79">
                  <c:v>41.971436782136514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39.663116299547383</c:v>
                </c:pt>
                <c:pt idx="70">
                  <c:v>39.090636343585075</c:v>
                </c:pt>
                <c:pt idx="71">
                  <c:v>39.09564421344048</c:v>
                </c:pt>
                <c:pt idx="72">
                  <c:v>52.268392925863374</c:v>
                </c:pt>
                <c:pt idx="73">
                  <c:v>43.3623507435017</c:v>
                </c:pt>
                <c:pt idx="74">
                  <c:v>44.059451793544937</c:v>
                </c:pt>
                <c:pt idx="75">
                  <c:v>44.11924332966494</c:v>
                </c:pt>
                <c:pt idx="76">
                  <c:v>43.976508351904478</c:v>
                </c:pt>
                <c:pt idx="77">
                  <c:v>44.356084664188479</c:v>
                </c:pt>
                <c:pt idx="78">
                  <c:v>44.85529872584619</c:v>
                </c:pt>
                <c:pt idx="79">
                  <c:v>44.915199916265777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112217</xdr:colOff>
      <xdr:row>99</xdr:row>
      <xdr:rowOff>50733</xdr:rowOff>
    </xdr:from>
    <xdr:to>
      <xdr:col>6</xdr:col>
      <xdr:colOff>417017</xdr:colOff>
      <xdr:row>100</xdr:row>
      <xdr:rowOff>158683</xdr:rowOff>
    </xdr:to>
    <xdr:sp macro="" textlink="">
      <xdr:nvSpPr>
        <xdr:cNvPr id="2" name="AutoShape 1">
          <a:extLst>
            <a:ext uri="{FF2B5EF4-FFF2-40B4-BE49-F238E27FC236}">
              <a16:creationId xmlns:a16="http://schemas.microsoft.com/office/drawing/2014/main" id="{7983C74A-AC04-4D21-8D32-5FEB45DE3E70}"/>
            </a:ext>
          </a:extLst>
        </xdr:cNvPr>
        <xdr:cNvSpPr>
          <a:spLocks noChangeAspect="1" noChangeArrowheads="1"/>
        </xdr:cNvSpPr>
      </xdr:nvSpPr>
      <xdr:spPr bwMode="auto">
        <a:xfrm>
          <a:off x="5174074" y="21105519"/>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89" t="s">
        <v>0</v>
      </c>
      <c r="D1" s="489"/>
      <c r="E1" s="489"/>
      <c r="F1" s="489"/>
      <c r="G1" s="489"/>
      <c r="H1" s="489"/>
      <c r="I1" s="489"/>
      <c r="J1" s="489"/>
      <c r="K1" s="489"/>
      <c r="L1" s="489"/>
      <c r="M1" s="489"/>
      <c r="N1" s="489"/>
      <c r="O1" s="489"/>
      <c r="P1" s="489"/>
      <c r="Q1" s="489"/>
      <c r="R1" s="489"/>
      <c r="S1" s="489"/>
      <c r="T1" s="489"/>
      <c r="U1" s="489"/>
      <c r="V1" s="489"/>
      <c r="W1" s="489"/>
      <c r="X1" s="489"/>
      <c r="Y1" s="489"/>
      <c r="Z1" s="490"/>
      <c r="AA1" s="3"/>
      <c r="AB1" s="54"/>
      <c r="AC1" s="54"/>
      <c r="AD1" s="54"/>
      <c r="AE1" s="55"/>
      <c r="AG1" s="103"/>
      <c r="AH1" s="103"/>
      <c r="AI1" s="103"/>
      <c r="AJ1" s="103"/>
      <c r="AK1" s="103"/>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104"/>
      <c r="AI2" s="104"/>
      <c r="AJ2" s="104"/>
      <c r="AK2" s="104"/>
      <c r="AQ2" s="506"/>
      <c r="AR2" s="506"/>
      <c r="AS2" s="506"/>
      <c r="AT2" s="506"/>
    </row>
    <row r="3" spans="2:90" s="10" customFormat="1" ht="15.75" customHeight="1" thickBot="1">
      <c r="B3" s="5"/>
      <c r="C3" s="505" t="s">
        <v>1</v>
      </c>
      <c r="D3" s="505"/>
      <c r="E3" s="505"/>
      <c r="F3" s="505"/>
      <c r="G3" s="505"/>
      <c r="H3" s="505"/>
      <c r="I3" s="505"/>
      <c r="J3" s="7"/>
      <c r="K3" s="492" t="s">
        <v>2</v>
      </c>
      <c r="L3" s="492"/>
      <c r="M3" s="492"/>
      <c r="N3" s="492"/>
      <c r="O3" s="492"/>
      <c r="P3" s="7"/>
      <c r="Q3" s="492" t="s">
        <v>3</v>
      </c>
      <c r="R3" s="492"/>
      <c r="S3" s="7"/>
      <c r="T3" s="504" t="s">
        <v>4</v>
      </c>
      <c r="U3" s="504"/>
      <c r="V3" s="504"/>
      <c r="W3" s="7"/>
      <c r="X3" s="493" t="s">
        <v>5</v>
      </c>
      <c r="Y3" s="493"/>
      <c r="Z3" s="493"/>
      <c r="AA3" s="510"/>
      <c r="AB3" s="507" t="s">
        <v>6</v>
      </c>
      <c r="AC3" s="508"/>
      <c r="AD3" s="508"/>
      <c r="AE3" s="509"/>
      <c r="AG3" s="11"/>
      <c r="AH3" s="11"/>
      <c r="AI3" s="11"/>
      <c r="AJ3" s="11"/>
      <c r="AK3" s="11"/>
      <c r="AQ3" s="57"/>
      <c r="AR3" s="57"/>
      <c r="AS3" s="57"/>
      <c r="AT3" s="57"/>
    </row>
    <row r="4" spans="2:90" s="2" customFormat="1" ht="55.5" customHeight="1" thickBot="1">
      <c r="B4" s="13"/>
      <c r="C4" s="1" t="s">
        <v>7</v>
      </c>
      <c r="D4" s="1" t="s">
        <v>8</v>
      </c>
      <c r="E4" s="1" t="s">
        <v>9</v>
      </c>
      <c r="F4" s="1" t="s">
        <v>10</v>
      </c>
      <c r="G4" s="1" t="s">
        <v>11</v>
      </c>
      <c r="H4" s="1" t="s">
        <v>12</v>
      </c>
      <c r="I4" s="64" t="s">
        <v>13</v>
      </c>
      <c r="J4" s="64"/>
      <c r="K4" s="64" t="s">
        <v>14</v>
      </c>
      <c r="L4" s="79" t="s">
        <v>15</v>
      </c>
      <c r="M4" s="64" t="s">
        <v>16</v>
      </c>
      <c r="N4" s="64" t="s">
        <v>17</v>
      </c>
      <c r="O4" s="64" t="s">
        <v>18</v>
      </c>
      <c r="P4" s="64"/>
      <c r="Q4" s="79" t="s">
        <v>19</v>
      </c>
      <c r="R4" s="64" t="s">
        <v>20</v>
      </c>
      <c r="S4" s="64"/>
      <c r="T4" s="76" t="s">
        <v>21</v>
      </c>
      <c r="U4" s="76" t="s">
        <v>22</v>
      </c>
      <c r="V4" s="76" t="s">
        <v>23</v>
      </c>
      <c r="W4" s="77"/>
      <c r="X4" s="76" t="s">
        <v>24</v>
      </c>
      <c r="Y4" s="58" t="s">
        <v>25</v>
      </c>
      <c r="Z4" s="58" t="s">
        <v>26</v>
      </c>
      <c r="AA4" s="58" t="s">
        <v>27</v>
      </c>
      <c r="AB4" s="58" t="s">
        <v>28</v>
      </c>
      <c r="AC4" s="58" t="s">
        <v>29</v>
      </c>
      <c r="AD4" s="58" t="s">
        <v>30</v>
      </c>
      <c r="AE4" s="59" t="s">
        <v>31</v>
      </c>
      <c r="AG4" s="53"/>
      <c r="AH4" s="482" t="s">
        <v>32</v>
      </c>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3"/>
      <c r="BG4" s="100"/>
      <c r="BH4" s="101"/>
      <c r="BI4" s="108"/>
      <c r="BK4" s="53"/>
      <c r="BL4" s="489" t="s">
        <v>33</v>
      </c>
      <c r="BM4" s="489"/>
      <c r="BN4" s="489"/>
      <c r="BO4" s="489"/>
      <c r="BP4" s="489"/>
      <c r="BQ4" s="489"/>
      <c r="BR4" s="489"/>
      <c r="BS4" s="489"/>
      <c r="BT4" s="489"/>
      <c r="BU4" s="489"/>
      <c r="BV4" s="489"/>
      <c r="BW4" s="489"/>
      <c r="BX4" s="489"/>
      <c r="BY4" s="489"/>
      <c r="BZ4" s="489"/>
      <c r="CA4" s="489"/>
      <c r="CB4" s="489"/>
      <c r="CC4" s="489"/>
      <c r="CD4" s="489"/>
      <c r="CE4" s="489"/>
      <c r="CF4" s="489"/>
      <c r="CG4" s="489"/>
      <c r="CH4" s="489"/>
      <c r="CI4" s="490"/>
      <c r="CJ4" s="65"/>
      <c r="CK4" s="55"/>
    </row>
    <row r="5" spans="2:90" s="2" customFormat="1" ht="40.5" customHeight="1">
      <c r="B5" s="60" t="s">
        <v>34</v>
      </c>
      <c r="C5" s="1" t="s">
        <v>35</v>
      </c>
      <c r="D5" s="1" t="s">
        <v>36</v>
      </c>
      <c r="E5" s="1" t="s">
        <v>37</v>
      </c>
      <c r="F5" s="61" t="s">
        <v>38</v>
      </c>
      <c r="G5" s="61" t="s">
        <v>39</v>
      </c>
      <c r="H5" s="1"/>
      <c r="I5" s="1"/>
      <c r="J5" s="1"/>
      <c r="K5" s="1"/>
      <c r="L5" s="1"/>
      <c r="M5" s="61" t="s">
        <v>40</v>
      </c>
      <c r="N5" s="1" t="s">
        <v>41</v>
      </c>
      <c r="O5" s="1"/>
      <c r="P5" s="1"/>
      <c r="Q5" s="61" t="s">
        <v>42</v>
      </c>
      <c r="R5" s="1" t="s">
        <v>43</v>
      </c>
      <c r="S5" s="1"/>
      <c r="T5" s="58" t="s">
        <v>44</v>
      </c>
      <c r="U5" s="58" t="s">
        <v>45</v>
      </c>
      <c r="V5" s="58" t="s">
        <v>46</v>
      </c>
      <c r="W5" s="14"/>
      <c r="X5" s="62" t="s">
        <v>47</v>
      </c>
      <c r="Y5" s="58"/>
      <c r="Z5" s="58" t="s">
        <v>48</v>
      </c>
      <c r="AA5" s="58" t="s">
        <v>49</v>
      </c>
      <c r="AB5" s="58" t="s">
        <v>50</v>
      </c>
      <c r="AC5" s="58" t="s">
        <v>50</v>
      </c>
      <c r="AD5" s="58"/>
      <c r="AE5" s="63" t="s">
        <v>51</v>
      </c>
      <c r="AG5" s="484"/>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6"/>
      <c r="BG5" s="99"/>
      <c r="BH5" s="7"/>
      <c r="BI5" s="109"/>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98" t="s">
        <v>52</v>
      </c>
      <c r="C6" s="15" t="s">
        <v>53</v>
      </c>
      <c r="D6" s="15" t="s">
        <v>54</v>
      </c>
      <c r="E6" s="15" t="s">
        <v>55</v>
      </c>
      <c r="F6" s="15" t="s">
        <v>56</v>
      </c>
      <c r="G6" s="15" t="s">
        <v>57</v>
      </c>
      <c r="H6" s="15"/>
      <c r="I6" s="15"/>
      <c r="J6" s="16"/>
      <c r="K6" s="17"/>
      <c r="L6" s="17"/>
      <c r="M6" s="15"/>
      <c r="N6" s="17"/>
      <c r="O6" s="17"/>
      <c r="P6" s="17"/>
      <c r="Q6" s="15"/>
      <c r="R6" s="17"/>
      <c r="S6" s="17"/>
      <c r="T6" s="17"/>
      <c r="U6" s="17"/>
      <c r="V6" s="17"/>
      <c r="W6" s="18"/>
      <c r="X6" s="17"/>
      <c r="Y6" s="17"/>
      <c r="Z6" s="19"/>
      <c r="AA6" s="19"/>
      <c r="AB6" s="17"/>
      <c r="AC6" s="17"/>
      <c r="AD6" s="17"/>
      <c r="AE6" s="19"/>
      <c r="AG6" s="5"/>
      <c r="AH6" s="504" t="s">
        <v>1</v>
      </c>
      <c r="AI6" s="504"/>
      <c r="AJ6" s="504"/>
      <c r="AK6" s="504"/>
      <c r="AL6" s="504"/>
      <c r="AM6" s="504"/>
      <c r="AN6" s="504"/>
      <c r="AO6" s="7"/>
      <c r="AP6" s="492" t="s">
        <v>2</v>
      </c>
      <c r="AQ6" s="492"/>
      <c r="AR6" s="492"/>
      <c r="AS6" s="492"/>
      <c r="AT6" s="492"/>
      <c r="AU6" s="7"/>
      <c r="AV6" s="492" t="s">
        <v>3</v>
      </c>
      <c r="AW6" s="492"/>
      <c r="AX6" s="7"/>
      <c r="AY6" s="505" t="s">
        <v>4</v>
      </c>
      <c r="AZ6" s="505"/>
      <c r="BA6" s="505"/>
      <c r="BB6" s="7"/>
      <c r="BC6" s="492" t="s">
        <v>5</v>
      </c>
      <c r="BD6" s="492"/>
      <c r="BE6" s="492"/>
      <c r="BF6" s="494"/>
      <c r="BG6" s="495"/>
      <c r="BH6" s="496"/>
      <c r="BI6" s="497"/>
      <c r="BK6" s="5"/>
      <c r="BL6" s="491" t="s">
        <v>1</v>
      </c>
      <c r="BM6" s="491"/>
      <c r="BN6" s="491"/>
      <c r="BO6" s="491"/>
      <c r="BP6" s="491"/>
      <c r="BQ6" s="491"/>
      <c r="BR6" s="491"/>
      <c r="BS6" s="7"/>
      <c r="BT6" s="492" t="s">
        <v>2</v>
      </c>
      <c r="BU6" s="492"/>
      <c r="BV6" s="492"/>
      <c r="BW6" s="492"/>
      <c r="BX6" s="492"/>
      <c r="BY6" s="7"/>
      <c r="BZ6" s="492" t="s">
        <v>3</v>
      </c>
      <c r="CA6" s="492"/>
      <c r="CB6" s="7"/>
      <c r="CC6" s="493" t="s">
        <v>4</v>
      </c>
      <c r="CD6" s="493"/>
      <c r="CE6" s="493"/>
      <c r="CF6" s="7"/>
      <c r="CG6" s="492" t="s">
        <v>5</v>
      </c>
      <c r="CH6" s="492"/>
      <c r="CI6" s="492"/>
      <c r="CJ6" s="494"/>
      <c r="CK6" s="12"/>
      <c r="CL6" s="12" t="s">
        <v>6</v>
      </c>
    </row>
    <row r="7" spans="2:90" s="20" customFormat="1" ht="29.25" customHeight="1">
      <c r="B7" s="499"/>
      <c r="C7" s="21"/>
      <c r="D7" s="21" t="s">
        <v>58</v>
      </c>
      <c r="E7" s="21"/>
      <c r="F7" s="21"/>
      <c r="G7" s="21"/>
      <c r="H7" s="21" t="s">
        <v>59</v>
      </c>
      <c r="I7" s="21"/>
      <c r="J7" s="22"/>
      <c r="K7" s="23"/>
      <c r="L7" s="23"/>
      <c r="M7" s="21" t="s">
        <v>60</v>
      </c>
      <c r="N7" s="23"/>
      <c r="O7" s="23"/>
      <c r="P7" s="23"/>
      <c r="Q7" s="21" t="s">
        <v>61</v>
      </c>
      <c r="R7" s="23"/>
      <c r="S7" s="23"/>
      <c r="T7" s="23"/>
      <c r="U7" s="23"/>
      <c r="V7" s="23"/>
      <c r="W7" s="24"/>
      <c r="X7" s="23"/>
      <c r="Y7" s="23"/>
      <c r="Z7" s="25"/>
      <c r="AA7" s="25"/>
      <c r="AB7" s="26"/>
      <c r="AC7" s="23"/>
      <c r="AD7" s="23"/>
      <c r="AE7" s="111"/>
      <c r="AG7" s="78"/>
      <c r="AH7" s="79" t="s">
        <v>7</v>
      </c>
      <c r="AI7" s="79" t="s">
        <v>8</v>
      </c>
      <c r="AJ7" s="79" t="s">
        <v>9</v>
      </c>
      <c r="AK7" s="79" t="s">
        <v>10</v>
      </c>
      <c r="AL7" s="79" t="s">
        <v>11</v>
      </c>
      <c r="AM7" s="79" t="s">
        <v>12</v>
      </c>
      <c r="AN7" s="64" t="s">
        <v>13</v>
      </c>
      <c r="AO7" s="79"/>
      <c r="AP7" s="79" t="s">
        <v>14</v>
      </c>
      <c r="AQ7" s="79" t="s">
        <v>15</v>
      </c>
      <c r="AR7" s="79" t="s">
        <v>16</v>
      </c>
      <c r="AS7" s="79" t="s">
        <v>17</v>
      </c>
      <c r="AT7" s="79" t="s">
        <v>18</v>
      </c>
      <c r="AU7" s="79"/>
      <c r="AV7" s="79" t="s">
        <v>19</v>
      </c>
      <c r="AW7" s="79" t="s">
        <v>62</v>
      </c>
      <c r="AX7" s="79"/>
      <c r="AY7" s="80" t="s">
        <v>21</v>
      </c>
      <c r="AZ7" s="80" t="s">
        <v>22</v>
      </c>
      <c r="BA7" s="80" t="s">
        <v>23</v>
      </c>
      <c r="BB7" s="81"/>
      <c r="BC7" s="82" t="s">
        <v>24</v>
      </c>
      <c r="BD7" s="82" t="s">
        <v>25</v>
      </c>
      <c r="BE7" s="82" t="s">
        <v>26</v>
      </c>
      <c r="BF7" s="130" t="s">
        <v>63</v>
      </c>
      <c r="BG7" s="83"/>
      <c r="BH7" s="58"/>
      <c r="BI7" s="107"/>
      <c r="BK7" s="78"/>
      <c r="BL7" s="79" t="s">
        <v>7</v>
      </c>
      <c r="BM7" s="79" t="s">
        <v>8</v>
      </c>
      <c r="BN7" s="79" t="s">
        <v>9</v>
      </c>
      <c r="BO7" s="79" t="s">
        <v>10</v>
      </c>
      <c r="BP7" s="79" t="s">
        <v>11</v>
      </c>
      <c r="BQ7" s="79" t="s">
        <v>12</v>
      </c>
      <c r="BR7" s="79" t="s">
        <v>13</v>
      </c>
      <c r="BS7" s="79"/>
      <c r="BT7" s="79" t="s">
        <v>14</v>
      </c>
      <c r="BU7" s="79" t="s">
        <v>15</v>
      </c>
      <c r="BV7" s="79" t="s">
        <v>16</v>
      </c>
      <c r="BW7" s="79" t="s">
        <v>17</v>
      </c>
      <c r="BX7" s="79" t="s">
        <v>18</v>
      </c>
      <c r="BY7" s="79"/>
      <c r="BZ7" s="79" t="s">
        <v>19</v>
      </c>
      <c r="CA7" s="79" t="s">
        <v>20</v>
      </c>
      <c r="CB7" s="79"/>
      <c r="CC7" s="80" t="s">
        <v>21</v>
      </c>
      <c r="CD7" s="80" t="s">
        <v>22</v>
      </c>
      <c r="CE7" s="80" t="s">
        <v>23</v>
      </c>
      <c r="CF7" s="81"/>
      <c r="CG7" s="82" t="s">
        <v>24</v>
      </c>
      <c r="CH7" s="82" t="s">
        <v>25</v>
      </c>
      <c r="CI7" s="82" t="s">
        <v>26</v>
      </c>
      <c r="CJ7" s="131" t="s">
        <v>63</v>
      </c>
      <c r="CK7" s="84"/>
      <c r="CL7" s="84" t="s">
        <v>31</v>
      </c>
    </row>
    <row r="8" spans="2:90" s="20" customFormat="1">
      <c r="B8" s="27" t="s">
        <v>64</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44"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4" t="s">
        <v>65</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66</v>
      </c>
      <c r="BL8" s="28" t="e">
        <f>'Aggregates (2025-26 prices)'!C5-#REF!</f>
        <v>#REF!</v>
      </c>
      <c r="BM8" s="28" t="e">
        <f>'Aggregates (2025-26 prices)'!D5-#REF!</f>
        <v>#REF!</v>
      </c>
      <c r="BN8" s="28" t="e">
        <f>'Aggregates (2025-26 prices)'!E5-#REF!</f>
        <v>#REF!</v>
      </c>
      <c r="BO8" s="28" t="e">
        <f>'Aggregates (2025-26 prices)'!F5-#REF!</f>
        <v>#REF!</v>
      </c>
      <c r="BP8" s="28" t="e">
        <f>'Aggregates (2025-26 prices)'!G5-#REF!</f>
        <v>#REF!</v>
      </c>
      <c r="BQ8" s="28" t="e">
        <f>'Aggregates (2025-26 prices)'!H5-#REF!</f>
        <v>#REF!</v>
      </c>
      <c r="BR8" s="28" t="e">
        <f>'Aggregates (2025-26 prices)'!I5-#REF!</f>
        <v>#REF!</v>
      </c>
      <c r="BS8" s="28"/>
      <c r="BT8" s="28" t="e">
        <f>'Aggregates (2025-26 prices)'!K5-#REF!</f>
        <v>#VALUE!</v>
      </c>
      <c r="BU8" s="28" t="e">
        <f>'Aggregates (2025-26 prices)'!#REF!-#REF!</f>
        <v>#REF!</v>
      </c>
      <c r="BV8" s="28" t="e">
        <f>'Aggregates (2025-26 prices)'!L5-#REF!</f>
        <v>#REF!</v>
      </c>
      <c r="BW8" s="28" t="e">
        <f>'Aggregates (2025-26 prices)'!M5-#REF!</f>
        <v>#VALUE!</v>
      </c>
      <c r="BX8" s="28" t="e">
        <f>'Aggregates (2025-26 prices)'!N5-#REF!</f>
        <v>#VALUE!</v>
      </c>
      <c r="BY8" s="28"/>
      <c r="BZ8" s="28" t="e">
        <f>'Aggregates (2025-26 prices)'!Q5-#REF!</f>
        <v>#REF!</v>
      </c>
      <c r="CA8" s="28" t="e">
        <f>'Aggregates (2025-26 prices)'!R5-#REF!</f>
        <v>#REF!</v>
      </c>
      <c r="CB8" s="28"/>
      <c r="CC8" s="28" t="e">
        <f>'Aggregates (2025-26 prices)'!T5-#REF!</f>
        <v>#REF!</v>
      </c>
      <c r="CD8" s="28" t="e">
        <f>'Aggregates (2025-26 prices)'!U5-#REF!</f>
        <v>#REF!</v>
      </c>
      <c r="CE8" s="28" t="e">
        <f>'Aggregates (2025-26 prices)'!V5-#REF!</f>
        <v>#REF!</v>
      </c>
      <c r="CF8" s="28"/>
      <c r="CG8" s="28" t="e">
        <f>'Aggregates (2025-26 prices)'!X5-#REF!</f>
        <v>#REF!</v>
      </c>
      <c r="CH8" s="28" t="e">
        <f>'Aggregates (2025-26 prices)'!AA5-#REF!</f>
        <v>#REF!</v>
      </c>
      <c r="CI8" s="28" t="e">
        <f>'Aggregates (2025-26 prices)'!AB5-#REF!</f>
        <v>#VALUE!</v>
      </c>
      <c r="CJ8" s="28" t="e">
        <f>'Aggregates (2025-26 prices)'!AC5-#REF!</f>
        <v>#VALUE!</v>
      </c>
      <c r="CK8" s="28"/>
      <c r="CL8" s="28" t="e">
        <f>'Aggregates (2025-26 prices)'!AE5-#REF!</f>
        <v>#REF!</v>
      </c>
    </row>
    <row r="9" spans="2:90" s="20" customFormat="1">
      <c r="B9" s="29" t="s">
        <v>67</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44"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4" t="s">
        <v>68</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29" t="s">
        <v>69</v>
      </c>
      <c r="BL9" s="28" t="e">
        <f>'Aggregates (2025-26 prices)'!C6-#REF!</f>
        <v>#REF!</v>
      </c>
      <c r="BM9" s="28" t="e">
        <f>'Aggregates (2025-26 prices)'!D6-#REF!</f>
        <v>#REF!</v>
      </c>
      <c r="BN9" s="28" t="e">
        <f>'Aggregates (2025-26 prices)'!E6-#REF!</f>
        <v>#REF!</v>
      </c>
      <c r="BO9" s="28" t="e">
        <f>'Aggregates (2025-26 prices)'!F6-#REF!</f>
        <v>#REF!</v>
      </c>
      <c r="BP9" s="28" t="e">
        <f>'Aggregates (2025-26 prices)'!G6-#REF!</f>
        <v>#REF!</v>
      </c>
      <c r="BQ9" s="28" t="e">
        <f>'Aggregates (2025-26 prices)'!H6-#REF!</f>
        <v>#REF!</v>
      </c>
      <c r="BR9" s="28" t="e">
        <f>'Aggregates (2025-26 prices)'!I6-#REF!</f>
        <v>#REF!</v>
      </c>
      <c r="BS9" s="28"/>
      <c r="BT9" s="28" t="e">
        <f>'Aggregates (2025-26 prices)'!K6-#REF!</f>
        <v>#VALUE!</v>
      </c>
      <c r="BU9" s="28" t="e">
        <f>'Aggregates (2025-26 prices)'!#REF!-#REF!</f>
        <v>#REF!</v>
      </c>
      <c r="BV9" s="28" t="e">
        <f>'Aggregates (2025-26 prices)'!L6-#REF!</f>
        <v>#REF!</v>
      </c>
      <c r="BW9" s="28" t="e">
        <f>'Aggregates (2025-26 prices)'!M6-#REF!</f>
        <v>#VALUE!</v>
      </c>
      <c r="BX9" s="28" t="e">
        <f>'Aggregates (2025-26 prices)'!N6-#REF!</f>
        <v>#VALUE!</v>
      </c>
      <c r="BY9" s="28"/>
      <c r="BZ9" s="28" t="e">
        <f>'Aggregates (2025-26 prices)'!Q6-#REF!</f>
        <v>#REF!</v>
      </c>
      <c r="CA9" s="28" t="e">
        <f>'Aggregates (2025-26 prices)'!R6-#REF!</f>
        <v>#REF!</v>
      </c>
      <c r="CB9" s="28"/>
      <c r="CC9" s="28" t="e">
        <f>'Aggregates (2025-26 prices)'!T6-#REF!</f>
        <v>#REF!</v>
      </c>
      <c r="CD9" s="28" t="e">
        <f>'Aggregates (2025-26 prices)'!U6-#REF!</f>
        <v>#REF!</v>
      </c>
      <c r="CE9" s="28" t="e">
        <f>'Aggregates (2025-26 prices)'!V6-#REF!</f>
        <v>#REF!</v>
      </c>
      <c r="CF9" s="28"/>
      <c r="CG9" s="28" t="e">
        <f>'Aggregates (2025-26 prices)'!X6-#REF!</f>
        <v>#REF!</v>
      </c>
      <c r="CH9" s="28" t="e">
        <f>'Aggregates (2025-26 prices)'!AA6-#REF!</f>
        <v>#REF!</v>
      </c>
      <c r="CI9" s="28" t="e">
        <f>'Aggregates (2025-26 prices)'!AB6-#REF!</f>
        <v>#VALUE!</v>
      </c>
      <c r="CJ9" s="28" t="e">
        <f>'Aggregates (2025-26 prices)'!AC6-#REF!</f>
        <v>#VALUE!</v>
      </c>
      <c r="CK9" s="28"/>
      <c r="CL9" s="28" t="e">
        <f>'Aggregates (2025-26 prices)'!AE6-#REF!</f>
        <v>#REF!</v>
      </c>
    </row>
    <row r="10" spans="2:90" s="20" customFormat="1">
      <c r="B10" s="29" t="s">
        <v>70</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44"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4" t="s">
        <v>71</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29" t="s">
        <v>72</v>
      </c>
      <c r="BL10" s="28" t="e">
        <f>'Aggregates (2025-26 prices)'!C7-#REF!</f>
        <v>#REF!</v>
      </c>
      <c r="BM10" s="28" t="e">
        <f>'Aggregates (2025-26 prices)'!D7-#REF!</f>
        <v>#REF!</v>
      </c>
      <c r="BN10" s="28" t="e">
        <f>'Aggregates (2025-26 prices)'!E7-#REF!</f>
        <v>#REF!</v>
      </c>
      <c r="BO10" s="28" t="e">
        <f>'Aggregates (2025-26 prices)'!F7-#REF!</f>
        <v>#REF!</v>
      </c>
      <c r="BP10" s="28" t="e">
        <f>'Aggregates (2025-26 prices)'!G7-#REF!</f>
        <v>#REF!</v>
      </c>
      <c r="BQ10" s="28" t="e">
        <f>'Aggregates (2025-26 prices)'!H7-#REF!</f>
        <v>#REF!</v>
      </c>
      <c r="BR10" s="28" t="e">
        <f>'Aggregates (2025-26 prices)'!I7-#REF!</f>
        <v>#REF!</v>
      </c>
      <c r="BS10" s="28"/>
      <c r="BT10" s="28" t="e">
        <f>'Aggregates (2025-26 prices)'!K7-#REF!</f>
        <v>#VALUE!</v>
      </c>
      <c r="BU10" s="28" t="e">
        <f>'Aggregates (2025-26 prices)'!#REF!-#REF!</f>
        <v>#REF!</v>
      </c>
      <c r="BV10" s="28" t="e">
        <f>'Aggregates (2025-26 prices)'!L7-#REF!</f>
        <v>#REF!</v>
      </c>
      <c r="BW10" s="28" t="e">
        <f>'Aggregates (2025-26 prices)'!M7-#REF!</f>
        <v>#VALUE!</v>
      </c>
      <c r="BX10" s="28" t="e">
        <f>'Aggregates (2025-26 prices)'!N7-#REF!</f>
        <v>#VALUE!</v>
      </c>
      <c r="BY10" s="28"/>
      <c r="BZ10" s="28" t="e">
        <f>'Aggregates (2025-26 prices)'!Q7-#REF!</f>
        <v>#REF!</v>
      </c>
      <c r="CA10" s="28" t="e">
        <f>'Aggregates (2025-26 prices)'!R7-#REF!</f>
        <v>#REF!</v>
      </c>
      <c r="CB10" s="28"/>
      <c r="CC10" s="28" t="e">
        <f>'Aggregates (2025-26 prices)'!T7-#REF!</f>
        <v>#REF!</v>
      </c>
      <c r="CD10" s="28" t="e">
        <f>'Aggregates (2025-26 prices)'!U7-#REF!</f>
        <v>#REF!</v>
      </c>
      <c r="CE10" s="28" t="e">
        <f>'Aggregates (2025-26 prices)'!V7-#REF!</f>
        <v>#REF!</v>
      </c>
      <c r="CF10" s="28"/>
      <c r="CG10" s="28" t="e">
        <f>'Aggregates (2025-26 prices)'!X7-#REF!</f>
        <v>#REF!</v>
      </c>
      <c r="CH10" s="28" t="e">
        <f>'Aggregates (2025-26 prices)'!AA7-#REF!</f>
        <v>#REF!</v>
      </c>
      <c r="CI10" s="28" t="e">
        <f>'Aggregates (2025-26 prices)'!AB7-#REF!</f>
        <v>#VALUE!</v>
      </c>
      <c r="CJ10" s="28" t="e">
        <f>'Aggregates (2025-26 prices)'!AC7-#REF!</f>
        <v>#VALUE!</v>
      </c>
      <c r="CK10" s="28"/>
      <c r="CL10" s="28" t="e">
        <f>'Aggregates (2025-26 prices)'!AE7-#REF!</f>
        <v>#REF!</v>
      </c>
    </row>
    <row r="11" spans="2:90" s="20" customFormat="1">
      <c r="B11" s="29" t="s">
        <v>73</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44"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4" t="s">
        <v>74</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29" t="s">
        <v>75</v>
      </c>
      <c r="BL11" s="28" t="e">
        <f>'Aggregates (2025-26 prices)'!C8-#REF!</f>
        <v>#REF!</v>
      </c>
      <c r="BM11" s="28" t="e">
        <f>'Aggregates (2025-26 prices)'!D8-#REF!</f>
        <v>#REF!</v>
      </c>
      <c r="BN11" s="28" t="e">
        <f>'Aggregates (2025-26 prices)'!E8-#REF!</f>
        <v>#REF!</v>
      </c>
      <c r="BO11" s="28" t="e">
        <f>'Aggregates (2025-26 prices)'!F8-#REF!</f>
        <v>#REF!</v>
      </c>
      <c r="BP11" s="28" t="e">
        <f>'Aggregates (2025-26 prices)'!G8-#REF!</f>
        <v>#REF!</v>
      </c>
      <c r="BQ11" s="28" t="e">
        <f>'Aggregates (2025-26 prices)'!H8-#REF!</f>
        <v>#REF!</v>
      </c>
      <c r="BR11" s="28" t="e">
        <f>'Aggregates (2025-26 prices)'!I8-#REF!</f>
        <v>#REF!</v>
      </c>
      <c r="BS11" s="28"/>
      <c r="BT11" s="28" t="e">
        <f>'Aggregates (2025-26 prices)'!K8-#REF!</f>
        <v>#VALUE!</v>
      </c>
      <c r="BU11" s="28" t="e">
        <f>'Aggregates (2025-26 prices)'!#REF!-#REF!</f>
        <v>#REF!</v>
      </c>
      <c r="BV11" s="28" t="e">
        <f>'Aggregates (2025-26 prices)'!L8-#REF!</f>
        <v>#REF!</v>
      </c>
      <c r="BW11" s="28" t="e">
        <f>'Aggregates (2025-26 prices)'!M8-#REF!</f>
        <v>#VALUE!</v>
      </c>
      <c r="BX11" s="28" t="e">
        <f>'Aggregates (2025-26 prices)'!N8-#REF!</f>
        <v>#VALUE!</v>
      </c>
      <c r="BY11" s="28"/>
      <c r="BZ11" s="28" t="e">
        <f>'Aggregates (2025-26 prices)'!Q8-#REF!</f>
        <v>#REF!</v>
      </c>
      <c r="CA11" s="28" t="e">
        <f>'Aggregates (2025-26 prices)'!R8-#REF!</f>
        <v>#REF!</v>
      </c>
      <c r="CB11" s="28"/>
      <c r="CC11" s="28" t="e">
        <f>'Aggregates (2025-26 prices)'!T8-#REF!</f>
        <v>#REF!</v>
      </c>
      <c r="CD11" s="28" t="e">
        <f>'Aggregates (2025-26 prices)'!U8-#REF!</f>
        <v>#REF!</v>
      </c>
      <c r="CE11" s="28" t="e">
        <f>'Aggregates (2025-26 prices)'!V8-#REF!</f>
        <v>#REF!</v>
      </c>
      <c r="CF11" s="28"/>
      <c r="CG11" s="28" t="e">
        <f>'Aggregates (2025-26 prices)'!X8-#REF!</f>
        <v>#REF!</v>
      </c>
      <c r="CH11" s="28" t="e">
        <f>'Aggregates (2025-26 prices)'!AA8-#REF!</f>
        <v>#REF!</v>
      </c>
      <c r="CI11" s="28" t="e">
        <f>'Aggregates (2025-26 prices)'!AB8-#REF!</f>
        <v>#VALUE!</v>
      </c>
      <c r="CJ11" s="28" t="e">
        <f>'Aggregates (2025-26 prices)'!AC8-#REF!</f>
        <v>#VALUE!</v>
      </c>
      <c r="CK11" s="28"/>
      <c r="CL11" s="28" t="e">
        <f>'Aggregates (2025-26 prices)'!AE8-#REF!</f>
        <v>#REF!</v>
      </c>
    </row>
    <row r="12" spans="2:90" s="20" customFormat="1">
      <c r="B12" s="29" t="s">
        <v>76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44"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4" t="s">
        <v>77</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29" t="s">
        <v>78</v>
      </c>
      <c r="BL12" s="28" t="e">
        <f>'Aggregates (2025-26 prices)'!C9-#REF!</f>
        <v>#REF!</v>
      </c>
      <c r="BM12" s="28" t="e">
        <f>'Aggregates (2025-26 prices)'!D9-#REF!</f>
        <v>#REF!</v>
      </c>
      <c r="BN12" s="28" t="e">
        <f>'Aggregates (2025-26 prices)'!E9-#REF!</f>
        <v>#REF!</v>
      </c>
      <c r="BO12" s="28" t="e">
        <f>'Aggregates (2025-26 prices)'!F9-#REF!</f>
        <v>#REF!</v>
      </c>
      <c r="BP12" s="28" t="e">
        <f>'Aggregates (2025-26 prices)'!G9-#REF!</f>
        <v>#REF!</v>
      </c>
      <c r="BQ12" s="28" t="e">
        <f>'Aggregates (2025-26 prices)'!H9-#REF!</f>
        <v>#REF!</v>
      </c>
      <c r="BR12" s="28" t="e">
        <f>'Aggregates (2025-26 prices)'!I9-#REF!</f>
        <v>#REF!</v>
      </c>
      <c r="BS12" s="28"/>
      <c r="BT12" s="28" t="e">
        <f>'Aggregates (2025-26 prices)'!K9-#REF!</f>
        <v>#VALUE!</v>
      </c>
      <c r="BU12" s="28" t="e">
        <f>'Aggregates (2025-26 prices)'!#REF!-#REF!</f>
        <v>#REF!</v>
      </c>
      <c r="BV12" s="28" t="e">
        <f>'Aggregates (2025-26 prices)'!L9-#REF!</f>
        <v>#REF!</v>
      </c>
      <c r="BW12" s="28" t="e">
        <f>'Aggregates (2025-26 prices)'!M9-#REF!</f>
        <v>#VALUE!</v>
      </c>
      <c r="BX12" s="28" t="e">
        <f>'Aggregates (2025-26 prices)'!N9-#REF!</f>
        <v>#VALUE!</v>
      </c>
      <c r="BY12" s="28"/>
      <c r="BZ12" s="28" t="e">
        <f>'Aggregates (2025-26 prices)'!Q9-#REF!</f>
        <v>#REF!</v>
      </c>
      <c r="CA12" s="28" t="e">
        <f>'Aggregates (2025-26 prices)'!R9-#REF!</f>
        <v>#REF!</v>
      </c>
      <c r="CB12" s="28"/>
      <c r="CC12" s="28" t="e">
        <f>'Aggregates (2025-26 prices)'!T9-#REF!</f>
        <v>#REF!</v>
      </c>
      <c r="CD12" s="28" t="e">
        <f>'Aggregates (2025-26 prices)'!U9-#REF!</f>
        <v>#REF!</v>
      </c>
      <c r="CE12" s="28" t="e">
        <f>'Aggregates (2025-26 prices)'!V9-#REF!</f>
        <v>#REF!</v>
      </c>
      <c r="CF12" s="28"/>
      <c r="CG12" s="28" t="e">
        <f>'Aggregates (2025-26 prices)'!X9-#REF!</f>
        <v>#REF!</v>
      </c>
      <c r="CH12" s="28" t="e">
        <f>'Aggregates (2025-26 prices)'!AA9-#REF!</f>
        <v>#REF!</v>
      </c>
      <c r="CI12" s="28" t="e">
        <f>'Aggregates (2025-26 prices)'!AB9-#REF!</f>
        <v>#VALUE!</v>
      </c>
      <c r="CJ12" s="28" t="e">
        <f>'Aggregates (2025-26 prices)'!AC9-#REF!</f>
        <v>#VALUE!</v>
      </c>
      <c r="CK12" s="28"/>
      <c r="CL12" s="28" t="e">
        <f>'Aggregates (2025-26 prices)'!AE9-#REF!</f>
        <v>#REF!</v>
      </c>
    </row>
    <row r="13" spans="2:90" s="20" customFormat="1">
      <c r="B13" s="29" t="s">
        <v>79</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44"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4" t="s">
        <v>80</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29" t="s">
        <v>81</v>
      </c>
      <c r="BL13" s="28" t="e">
        <f>'Aggregates (2025-26 prices)'!C10-#REF!</f>
        <v>#REF!</v>
      </c>
      <c r="BM13" s="28" t="e">
        <f>'Aggregates (2025-26 prices)'!D10-#REF!</f>
        <v>#REF!</v>
      </c>
      <c r="BN13" s="28" t="e">
        <f>'Aggregates (2025-26 prices)'!E10-#REF!</f>
        <v>#REF!</v>
      </c>
      <c r="BO13" s="28" t="e">
        <f>'Aggregates (2025-26 prices)'!F10-#REF!</f>
        <v>#REF!</v>
      </c>
      <c r="BP13" s="28" t="e">
        <f>'Aggregates (2025-26 prices)'!G10-#REF!</f>
        <v>#REF!</v>
      </c>
      <c r="BQ13" s="28" t="e">
        <f>'Aggregates (2025-26 prices)'!H10-#REF!</f>
        <v>#REF!</v>
      </c>
      <c r="BR13" s="28" t="e">
        <f>'Aggregates (2025-26 prices)'!I10-#REF!</f>
        <v>#REF!</v>
      </c>
      <c r="BS13" s="28"/>
      <c r="BT13" s="28" t="e">
        <f>'Aggregates (2025-26 prices)'!K10-#REF!</f>
        <v>#VALUE!</v>
      </c>
      <c r="BU13" s="28" t="e">
        <f>'Aggregates (2025-26 prices)'!#REF!-#REF!</f>
        <v>#REF!</v>
      </c>
      <c r="BV13" s="28" t="e">
        <f>'Aggregates (2025-26 prices)'!L10-#REF!</f>
        <v>#REF!</v>
      </c>
      <c r="BW13" s="28" t="e">
        <f>'Aggregates (2025-26 prices)'!M10-#REF!</f>
        <v>#VALUE!</v>
      </c>
      <c r="BX13" s="28" t="e">
        <f>'Aggregates (2025-26 prices)'!N10-#REF!</f>
        <v>#VALUE!</v>
      </c>
      <c r="BY13" s="28"/>
      <c r="BZ13" s="28" t="e">
        <f>'Aggregates (2025-26 prices)'!Q10-#REF!</f>
        <v>#REF!</v>
      </c>
      <c r="CA13" s="28" t="e">
        <f>'Aggregates (2025-26 prices)'!R10-#REF!</f>
        <v>#REF!</v>
      </c>
      <c r="CB13" s="28"/>
      <c r="CC13" s="28" t="e">
        <f>'Aggregates (2025-26 prices)'!T10-#REF!</f>
        <v>#REF!</v>
      </c>
      <c r="CD13" s="28" t="e">
        <f>'Aggregates (2025-26 prices)'!U10-#REF!</f>
        <v>#REF!</v>
      </c>
      <c r="CE13" s="28" t="e">
        <f>'Aggregates (2025-26 prices)'!V10-#REF!</f>
        <v>#REF!</v>
      </c>
      <c r="CF13" s="28"/>
      <c r="CG13" s="28" t="e">
        <f>'Aggregates (2025-26 prices)'!X10-#REF!</f>
        <v>#REF!</v>
      </c>
      <c r="CH13" s="28" t="e">
        <f>'Aggregates (2025-26 prices)'!AA10-#REF!</f>
        <v>#REF!</v>
      </c>
      <c r="CI13" s="28" t="e">
        <f>'Aggregates (2025-26 prices)'!AB10-#REF!</f>
        <v>#VALUE!</v>
      </c>
      <c r="CJ13" s="28" t="e">
        <f>'Aggregates (2025-26 prices)'!AC10-#REF!</f>
        <v>#VALUE!</v>
      </c>
      <c r="CK13" s="28"/>
      <c r="CL13" s="28" t="e">
        <f>'Aggregates (2025-26 prices)'!AE10-#REF!</f>
        <v>#REF!</v>
      </c>
    </row>
    <row r="14" spans="2:90" s="20" customFormat="1">
      <c r="B14" s="29" t="s">
        <v>82</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44"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4" t="s">
        <v>83</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29" t="s">
        <v>84</v>
      </c>
      <c r="BL14" s="28" t="e">
        <f>'Aggregates (2025-26 prices)'!C11-#REF!</f>
        <v>#REF!</v>
      </c>
      <c r="BM14" s="28" t="e">
        <f>'Aggregates (2025-26 prices)'!D11-#REF!</f>
        <v>#REF!</v>
      </c>
      <c r="BN14" s="28" t="e">
        <f>'Aggregates (2025-26 prices)'!E11-#REF!</f>
        <v>#REF!</v>
      </c>
      <c r="BO14" s="28" t="e">
        <f>'Aggregates (2025-26 prices)'!F11-#REF!</f>
        <v>#REF!</v>
      </c>
      <c r="BP14" s="28" t="e">
        <f>'Aggregates (2025-26 prices)'!G11-#REF!</f>
        <v>#REF!</v>
      </c>
      <c r="BQ14" s="28" t="e">
        <f>'Aggregates (2025-26 prices)'!H11-#REF!</f>
        <v>#REF!</v>
      </c>
      <c r="BR14" s="28" t="e">
        <f>'Aggregates (2025-26 prices)'!I11-#REF!</f>
        <v>#REF!</v>
      </c>
      <c r="BS14" s="28"/>
      <c r="BT14" s="28" t="e">
        <f>'Aggregates (2025-26 prices)'!K11-#REF!</f>
        <v>#VALUE!</v>
      </c>
      <c r="BU14" s="28" t="e">
        <f>'Aggregates (2025-26 prices)'!#REF!-#REF!</f>
        <v>#REF!</v>
      </c>
      <c r="BV14" s="28" t="e">
        <f>'Aggregates (2025-26 prices)'!L11-#REF!</f>
        <v>#REF!</v>
      </c>
      <c r="BW14" s="28" t="e">
        <f>'Aggregates (2025-26 prices)'!M11-#REF!</f>
        <v>#VALUE!</v>
      </c>
      <c r="BX14" s="28" t="e">
        <f>'Aggregates (2025-26 prices)'!N11-#REF!</f>
        <v>#VALUE!</v>
      </c>
      <c r="BY14" s="28"/>
      <c r="BZ14" s="28" t="e">
        <f>'Aggregates (2025-26 prices)'!Q11-#REF!</f>
        <v>#REF!</v>
      </c>
      <c r="CA14" s="28" t="e">
        <f>'Aggregates (2025-26 prices)'!R11-#REF!</f>
        <v>#REF!</v>
      </c>
      <c r="CB14" s="28"/>
      <c r="CC14" s="28" t="e">
        <f>'Aggregates (2025-26 prices)'!T11-#REF!</f>
        <v>#REF!</v>
      </c>
      <c r="CD14" s="28" t="e">
        <f>'Aggregates (2025-26 prices)'!U11-#REF!</f>
        <v>#REF!</v>
      </c>
      <c r="CE14" s="28" t="e">
        <f>'Aggregates (2025-26 prices)'!V11-#REF!</f>
        <v>#REF!</v>
      </c>
      <c r="CF14" s="28"/>
      <c r="CG14" s="28" t="e">
        <f>'Aggregates (2025-26 prices)'!X11-#REF!</f>
        <v>#REF!</v>
      </c>
      <c r="CH14" s="28" t="e">
        <f>'Aggregates (2025-26 prices)'!AA11-#REF!</f>
        <v>#REF!</v>
      </c>
      <c r="CI14" s="28" t="e">
        <f>'Aggregates (2025-26 prices)'!AB11-#REF!</f>
        <v>#VALUE!</v>
      </c>
      <c r="CJ14" s="28" t="e">
        <f>'Aggregates (2025-26 prices)'!AC11-#REF!</f>
        <v>#VALUE!</v>
      </c>
      <c r="CK14" s="28"/>
      <c r="CL14" s="28" t="e">
        <f>'Aggregates (2025-26 prices)'!AE11-#REF!</f>
        <v>#REF!</v>
      </c>
    </row>
    <row r="15" spans="2:90" s="20" customFormat="1">
      <c r="B15" s="29" t="s">
        <v>85</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44"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29" t="s">
        <v>66</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29" t="s">
        <v>86</v>
      </c>
      <c r="BL15" s="28" t="e">
        <f>'Aggregates (2025-26 prices)'!C12-#REF!</f>
        <v>#REF!</v>
      </c>
      <c r="BM15" s="28" t="e">
        <f>'Aggregates (2025-26 prices)'!D12-#REF!</f>
        <v>#REF!</v>
      </c>
      <c r="BN15" s="28" t="e">
        <f>'Aggregates (2025-26 prices)'!E12-#REF!</f>
        <v>#REF!</v>
      </c>
      <c r="BO15" s="28" t="e">
        <f>'Aggregates (2025-26 prices)'!F12-#REF!</f>
        <v>#REF!</v>
      </c>
      <c r="BP15" s="28" t="e">
        <f>'Aggregates (2025-26 prices)'!G12-#REF!</f>
        <v>#REF!</v>
      </c>
      <c r="BQ15" s="28" t="e">
        <f>'Aggregates (2025-26 prices)'!H12-#REF!</f>
        <v>#REF!</v>
      </c>
      <c r="BR15" s="28" t="e">
        <f>'Aggregates (2025-26 prices)'!I12-#REF!</f>
        <v>#REF!</v>
      </c>
      <c r="BS15" s="28"/>
      <c r="BT15" s="28" t="e">
        <f>'Aggregates (2025-26 prices)'!K12-#REF!</f>
        <v>#VALUE!</v>
      </c>
      <c r="BU15" s="28" t="e">
        <f>'Aggregates (2025-26 prices)'!#REF!-#REF!</f>
        <v>#REF!</v>
      </c>
      <c r="BV15" s="28" t="e">
        <f>'Aggregates (2025-26 prices)'!L12-#REF!</f>
        <v>#REF!</v>
      </c>
      <c r="BW15" s="28" t="e">
        <f>'Aggregates (2025-26 prices)'!M12-#REF!</f>
        <v>#VALUE!</v>
      </c>
      <c r="BX15" s="28" t="e">
        <f>'Aggregates (2025-26 prices)'!N12-#REF!</f>
        <v>#VALUE!</v>
      </c>
      <c r="BY15" s="28"/>
      <c r="BZ15" s="28" t="e">
        <f>'Aggregates (2025-26 prices)'!Q12-#REF!</f>
        <v>#REF!</v>
      </c>
      <c r="CA15" s="28" t="e">
        <f>'Aggregates (2025-26 prices)'!R12-#REF!</f>
        <v>#REF!</v>
      </c>
      <c r="CB15" s="28"/>
      <c r="CC15" s="28" t="e">
        <f>'Aggregates (2025-26 prices)'!T12-#REF!</f>
        <v>#REF!</v>
      </c>
      <c r="CD15" s="28" t="e">
        <f>'Aggregates (2025-26 prices)'!U12-#REF!</f>
        <v>#REF!</v>
      </c>
      <c r="CE15" s="28" t="e">
        <f>'Aggregates (2025-26 prices)'!V12-#REF!</f>
        <v>#REF!</v>
      </c>
      <c r="CF15" s="28"/>
      <c r="CG15" s="28" t="e">
        <f>'Aggregates (2025-26 prices)'!X12-#REF!</f>
        <v>#REF!</v>
      </c>
      <c r="CH15" s="28" t="e">
        <f>'Aggregates (2025-26 prices)'!AA12-#REF!</f>
        <v>#REF!</v>
      </c>
      <c r="CI15" s="28" t="e">
        <f>'Aggregates (2025-26 prices)'!AB12-#REF!</f>
        <v>#VALUE!</v>
      </c>
      <c r="CJ15" s="28" t="e">
        <f>'Aggregates (2025-26 prices)'!AC12-#REF!</f>
        <v>#VALUE!</v>
      </c>
      <c r="CK15" s="28"/>
      <c r="CL15" s="28" t="e">
        <f>'Aggregates (2025-26 prices)'!AE12-#REF!</f>
        <v>#REF!</v>
      </c>
    </row>
    <row r="16" spans="2:90" s="20" customFormat="1">
      <c r="B16" s="29" t="s">
        <v>87</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44"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29" t="s">
        <v>69</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29" t="s">
        <v>88</v>
      </c>
      <c r="BL16" s="28" t="e">
        <f>'Aggregates (2025-26 prices)'!C13-#REF!</f>
        <v>#REF!</v>
      </c>
      <c r="BM16" s="28" t="e">
        <f>'Aggregates (2025-26 prices)'!D13-#REF!</f>
        <v>#REF!</v>
      </c>
      <c r="BN16" s="28" t="e">
        <f>'Aggregates (2025-26 prices)'!E13-#REF!</f>
        <v>#REF!</v>
      </c>
      <c r="BO16" s="28" t="e">
        <f>'Aggregates (2025-26 prices)'!F13-#REF!</f>
        <v>#REF!</v>
      </c>
      <c r="BP16" s="28" t="e">
        <f>'Aggregates (2025-26 prices)'!G13-#REF!</f>
        <v>#REF!</v>
      </c>
      <c r="BQ16" s="28" t="e">
        <f>'Aggregates (2025-26 prices)'!H13-#REF!</f>
        <v>#REF!</v>
      </c>
      <c r="BR16" s="28" t="e">
        <f>'Aggregates (2025-26 prices)'!I13-#REF!</f>
        <v>#REF!</v>
      </c>
      <c r="BS16" s="28"/>
      <c r="BT16" s="28" t="e">
        <f>'Aggregates (2025-26 prices)'!K13-#REF!</f>
        <v>#VALUE!</v>
      </c>
      <c r="BU16" s="28" t="e">
        <f>'Aggregates (2025-26 prices)'!#REF!-#REF!</f>
        <v>#REF!</v>
      </c>
      <c r="BV16" s="28" t="e">
        <f>'Aggregates (2025-26 prices)'!L13-#REF!</f>
        <v>#REF!</v>
      </c>
      <c r="BW16" s="28" t="e">
        <f>'Aggregates (2025-26 prices)'!M13-#REF!</f>
        <v>#VALUE!</v>
      </c>
      <c r="BX16" s="28" t="e">
        <f>'Aggregates (2025-26 prices)'!N13-#REF!</f>
        <v>#VALUE!</v>
      </c>
      <c r="BY16" s="28"/>
      <c r="BZ16" s="28" t="e">
        <f>'Aggregates (2025-26 prices)'!Q13-#REF!</f>
        <v>#REF!</v>
      </c>
      <c r="CA16" s="28" t="e">
        <f>'Aggregates (2025-26 prices)'!R13-#REF!</f>
        <v>#REF!</v>
      </c>
      <c r="CB16" s="28"/>
      <c r="CC16" s="28" t="e">
        <f>'Aggregates (2025-26 prices)'!T13-#REF!</f>
        <v>#REF!</v>
      </c>
      <c r="CD16" s="28" t="e">
        <f>'Aggregates (2025-26 prices)'!U13-#REF!</f>
        <v>#REF!</v>
      </c>
      <c r="CE16" s="28" t="e">
        <f>'Aggregates (2025-26 prices)'!V13-#REF!</f>
        <v>#REF!</v>
      </c>
      <c r="CF16" s="28"/>
      <c r="CG16" s="28" t="e">
        <f>'Aggregates (2025-26 prices)'!X13-#REF!</f>
        <v>#REF!</v>
      </c>
      <c r="CH16" s="28" t="e">
        <f>'Aggregates (2025-26 prices)'!AA13-#REF!</f>
        <v>#REF!</v>
      </c>
      <c r="CI16" s="28" t="e">
        <f>'Aggregates (2025-26 prices)'!AB13-#REF!</f>
        <v>#VALUE!</v>
      </c>
      <c r="CJ16" s="28" t="e">
        <f>'Aggregates (2025-26 prices)'!AC13-#REF!</f>
        <v>#VALUE!</v>
      </c>
      <c r="CK16" s="28"/>
      <c r="CL16" s="28" t="e">
        <f>'Aggregates (2025-26 prices)'!AE13-#REF!</f>
        <v>#REF!</v>
      </c>
    </row>
    <row r="17" spans="1:90" s="20" customFormat="1">
      <c r="B17" s="29" t="s">
        <v>66</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44"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29" t="s">
        <v>72</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29" t="s">
        <v>89</v>
      </c>
      <c r="BL17" s="28" t="e">
        <f>'Aggregates (2025-26 prices)'!C14-#REF!</f>
        <v>#REF!</v>
      </c>
      <c r="BM17" s="28" t="e">
        <f>'Aggregates (2025-26 prices)'!D14-#REF!</f>
        <v>#REF!</v>
      </c>
      <c r="BN17" s="28" t="e">
        <f>'Aggregates (2025-26 prices)'!E14-#REF!</f>
        <v>#REF!</v>
      </c>
      <c r="BO17" s="28" t="e">
        <f>'Aggregates (2025-26 prices)'!F14-#REF!</f>
        <v>#REF!</v>
      </c>
      <c r="BP17" s="28" t="e">
        <f>'Aggregates (2025-26 prices)'!G14-#REF!</f>
        <v>#REF!</v>
      </c>
      <c r="BQ17" s="28" t="e">
        <f>'Aggregates (2025-26 prices)'!H14-#REF!</f>
        <v>#REF!</v>
      </c>
      <c r="BR17" s="28" t="e">
        <f>'Aggregates (2025-26 prices)'!I14-#REF!</f>
        <v>#REF!</v>
      </c>
      <c r="BS17" s="28"/>
      <c r="BT17" s="28" t="e">
        <f>'Aggregates (2025-26 prices)'!K14-#REF!</f>
        <v>#VALUE!</v>
      </c>
      <c r="BU17" s="28" t="e">
        <f>'Aggregates (2025-26 prices)'!#REF!-#REF!</f>
        <v>#REF!</v>
      </c>
      <c r="BV17" s="28" t="e">
        <f>'Aggregates (2025-26 prices)'!L14-#REF!</f>
        <v>#REF!</v>
      </c>
      <c r="BW17" s="28" t="e">
        <f>'Aggregates (2025-26 prices)'!M14-#REF!</f>
        <v>#VALUE!</v>
      </c>
      <c r="BX17" s="28" t="e">
        <f>'Aggregates (2025-26 prices)'!N14-#REF!</f>
        <v>#VALUE!</v>
      </c>
      <c r="BY17" s="28"/>
      <c r="BZ17" s="28" t="e">
        <f>'Aggregates (2025-26 prices)'!Q14-#REF!</f>
        <v>#REF!</v>
      </c>
      <c r="CA17" s="28" t="e">
        <f>'Aggregates (2025-26 prices)'!R14-#REF!</f>
        <v>#REF!</v>
      </c>
      <c r="CB17" s="28"/>
      <c r="CC17" s="28" t="e">
        <f>'Aggregates (2025-26 prices)'!T14-#REF!</f>
        <v>#REF!</v>
      </c>
      <c r="CD17" s="28" t="e">
        <f>'Aggregates (2025-26 prices)'!U14-#REF!</f>
        <v>#REF!</v>
      </c>
      <c r="CE17" s="28" t="e">
        <f>'Aggregates (2025-26 prices)'!V14-#REF!</f>
        <v>#REF!</v>
      </c>
      <c r="CF17" s="28"/>
      <c r="CG17" s="28" t="e">
        <f>'Aggregates (2025-26 prices)'!X14-#REF!</f>
        <v>#REF!</v>
      </c>
      <c r="CH17" s="28" t="e">
        <f>'Aggregates (2025-26 prices)'!AA14-#REF!</f>
        <v>#REF!</v>
      </c>
      <c r="CI17" s="28" t="e">
        <f>'Aggregates (2025-26 prices)'!AB14-#REF!</f>
        <v>#VALUE!</v>
      </c>
      <c r="CJ17" s="28" t="e">
        <f>'Aggregates (2025-26 prices)'!AC14-#REF!</f>
        <v>#VALUE!</v>
      </c>
      <c r="CK17" s="28"/>
      <c r="CL17" s="28" t="e">
        <f>'Aggregates (2025-26 prices)'!AE14-#REF!</f>
        <v>#REF!</v>
      </c>
    </row>
    <row r="18" spans="1:90" s="20" customFormat="1">
      <c r="B18" s="29" t="s">
        <v>69</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44"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29" t="s">
        <v>75</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1" t="s">
        <v>90</v>
      </c>
      <c r="BL18" s="28" t="e">
        <f>'Aggregates (2025-26 prices)'!C15-#REF!</f>
        <v>#REF!</v>
      </c>
      <c r="BM18" s="28" t="e">
        <f>'Aggregates (2025-26 prices)'!D15-#REF!</f>
        <v>#REF!</v>
      </c>
      <c r="BN18" s="28" t="e">
        <f>'Aggregates (2025-26 prices)'!E15-#REF!</f>
        <v>#REF!</v>
      </c>
      <c r="BO18" s="28" t="e">
        <f>'Aggregates (2025-26 prices)'!F15-#REF!</f>
        <v>#REF!</v>
      </c>
      <c r="BP18" s="28" t="e">
        <f>'Aggregates (2025-26 prices)'!G15-#REF!</f>
        <v>#REF!</v>
      </c>
      <c r="BQ18" s="28" t="e">
        <f>'Aggregates (2025-26 prices)'!H15-#REF!</f>
        <v>#REF!</v>
      </c>
      <c r="BR18" s="28" t="e">
        <f>'Aggregates (2025-26 prices)'!I15-#REF!</f>
        <v>#REF!</v>
      </c>
      <c r="BS18" s="28"/>
      <c r="BT18" s="28" t="e">
        <f>'Aggregates (2025-26 prices)'!K15-#REF!</f>
        <v>#VALUE!</v>
      </c>
      <c r="BU18" s="28" t="e">
        <f>'Aggregates (2025-26 prices)'!#REF!-#REF!</f>
        <v>#REF!</v>
      </c>
      <c r="BV18" s="28" t="e">
        <f>'Aggregates (2025-26 prices)'!L15-#REF!</f>
        <v>#REF!</v>
      </c>
      <c r="BW18" s="28" t="e">
        <f>'Aggregates (2025-26 prices)'!M15-#REF!</f>
        <v>#VALUE!</v>
      </c>
      <c r="BX18" s="28" t="e">
        <f>'Aggregates (2025-26 prices)'!N15-#REF!</f>
        <v>#VALUE!</v>
      </c>
      <c r="BY18" s="28"/>
      <c r="BZ18" s="28" t="e">
        <f>'Aggregates (2025-26 prices)'!Q15-#REF!</f>
        <v>#REF!</v>
      </c>
      <c r="CA18" s="28" t="e">
        <f>'Aggregates (2025-26 prices)'!R15-#REF!</f>
        <v>#REF!</v>
      </c>
      <c r="CB18" s="28"/>
      <c r="CC18" s="28" t="e">
        <f>'Aggregates (2025-26 prices)'!T15-#REF!</f>
        <v>#REF!</v>
      </c>
      <c r="CD18" s="28" t="e">
        <f>'Aggregates (2025-26 prices)'!U15-#REF!</f>
        <v>#REF!</v>
      </c>
      <c r="CE18" s="28" t="e">
        <f>'Aggregates (2025-26 prices)'!V15-#REF!</f>
        <v>#REF!</v>
      </c>
      <c r="CF18" s="28"/>
      <c r="CG18" s="28" t="e">
        <f>'Aggregates (2025-26 prices)'!X15-#REF!</f>
        <v>#REF!</v>
      </c>
      <c r="CH18" s="28" t="e">
        <f>'Aggregates (2025-26 prices)'!AA15-#REF!</f>
        <v>#REF!</v>
      </c>
      <c r="CI18" s="28" t="e">
        <f>'Aggregates (2025-26 prices)'!AB15-#REF!</f>
        <v>#VALUE!</v>
      </c>
      <c r="CJ18" s="28" t="e">
        <f>'Aggregates (2025-26 prices)'!AC15-#REF!</f>
        <v>#VALUE!</v>
      </c>
      <c r="CK18" s="28"/>
      <c r="CL18" s="28" t="e">
        <f>'Aggregates (2025-26 prices)'!AE15-#REF!</f>
        <v>#REF!</v>
      </c>
    </row>
    <row r="19" spans="1:90" s="20" customFormat="1">
      <c r="B19" s="29" t="s">
        <v>72</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44"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29" t="s">
        <v>78</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1" t="s">
        <v>91</v>
      </c>
      <c r="BL19" s="28" t="e">
        <f>'Aggregates (2025-26 prices)'!C16-#REF!</f>
        <v>#REF!</v>
      </c>
      <c r="BM19" s="28" t="e">
        <f>'Aggregates (2025-26 prices)'!D16-#REF!</f>
        <v>#REF!</v>
      </c>
      <c r="BN19" s="28" t="e">
        <f>'Aggregates (2025-26 prices)'!E16-#REF!</f>
        <v>#REF!</v>
      </c>
      <c r="BO19" s="28" t="e">
        <f>'Aggregates (2025-26 prices)'!F16-#REF!</f>
        <v>#REF!</v>
      </c>
      <c r="BP19" s="28" t="e">
        <f>'Aggregates (2025-26 prices)'!G16-#REF!</f>
        <v>#REF!</v>
      </c>
      <c r="BQ19" s="28" t="e">
        <f>'Aggregates (2025-26 prices)'!H16-#REF!</f>
        <v>#REF!</v>
      </c>
      <c r="BR19" s="28" t="e">
        <f>'Aggregates (2025-26 prices)'!I16-#REF!</f>
        <v>#REF!</v>
      </c>
      <c r="BS19" s="28"/>
      <c r="BT19" s="28" t="e">
        <f>'Aggregates (2025-26 prices)'!K16-#REF!</f>
        <v>#VALUE!</v>
      </c>
      <c r="BU19" s="28" t="e">
        <f>'Aggregates (2025-26 prices)'!#REF!-#REF!</f>
        <v>#REF!</v>
      </c>
      <c r="BV19" s="28" t="e">
        <f>'Aggregates (2025-26 prices)'!L16-#REF!</f>
        <v>#REF!</v>
      </c>
      <c r="BW19" s="28" t="e">
        <f>'Aggregates (2025-26 prices)'!M16-#REF!</f>
        <v>#VALUE!</v>
      </c>
      <c r="BX19" s="28" t="e">
        <f>'Aggregates (2025-26 prices)'!N16-#REF!</f>
        <v>#VALUE!</v>
      </c>
      <c r="BY19" s="28"/>
      <c r="BZ19" s="28" t="e">
        <f>'Aggregates (2025-26 prices)'!Q16-#REF!</f>
        <v>#REF!</v>
      </c>
      <c r="CA19" s="28" t="e">
        <f>'Aggregates (2025-26 prices)'!R16-#REF!</f>
        <v>#REF!</v>
      </c>
      <c r="CB19" s="28"/>
      <c r="CC19" s="28" t="e">
        <f>'Aggregates (2025-26 prices)'!T16-#REF!</f>
        <v>#REF!</v>
      </c>
      <c r="CD19" s="28" t="e">
        <f>'Aggregates (2025-26 prices)'!U16-#REF!</f>
        <v>#REF!</v>
      </c>
      <c r="CE19" s="28" t="e">
        <f>'Aggregates (2025-26 prices)'!V16-#REF!</f>
        <v>#REF!</v>
      </c>
      <c r="CF19" s="28"/>
      <c r="CG19" s="28" t="e">
        <f>'Aggregates (2025-26 prices)'!X16-#REF!</f>
        <v>#REF!</v>
      </c>
      <c r="CH19" s="28" t="e">
        <f>'Aggregates (2025-26 prices)'!AA16-#REF!</f>
        <v>#REF!</v>
      </c>
      <c r="CI19" s="28" t="e">
        <f>'Aggregates (2025-26 prices)'!AB16-#REF!</f>
        <v>#VALUE!</v>
      </c>
      <c r="CJ19" s="28" t="e">
        <f>'Aggregates (2025-26 prices)'!AC16-#REF!</f>
        <v>#VALUE!</v>
      </c>
      <c r="CK19" s="28"/>
      <c r="CL19" s="28" t="e">
        <f>'Aggregates (2025-26 prices)'!AE16-#REF!</f>
        <v>#REF!</v>
      </c>
    </row>
    <row r="20" spans="1:90" s="20" customFormat="1">
      <c r="B20" s="29" t="s">
        <v>75</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44"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29" t="s">
        <v>81</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1" t="s">
        <v>92</v>
      </c>
      <c r="BL20" s="28" t="e">
        <f>'Aggregates (2025-26 prices)'!C17-#REF!</f>
        <v>#REF!</v>
      </c>
      <c r="BM20" s="28" t="e">
        <f>'Aggregates (2025-26 prices)'!D17-#REF!</f>
        <v>#REF!</v>
      </c>
      <c r="BN20" s="28" t="e">
        <f>'Aggregates (2025-26 prices)'!E17-#REF!</f>
        <v>#REF!</v>
      </c>
      <c r="BO20" s="28" t="e">
        <f>'Aggregates (2025-26 prices)'!F17-#REF!</f>
        <v>#REF!</v>
      </c>
      <c r="BP20" s="28" t="e">
        <f>'Aggregates (2025-26 prices)'!G17-#REF!</f>
        <v>#REF!</v>
      </c>
      <c r="BQ20" s="28" t="e">
        <f>'Aggregates (2025-26 prices)'!H17-#REF!</f>
        <v>#REF!</v>
      </c>
      <c r="BR20" s="28" t="e">
        <f>'Aggregates (2025-26 prices)'!I17-#REF!</f>
        <v>#REF!</v>
      </c>
      <c r="BS20" s="28"/>
      <c r="BT20" s="28" t="e">
        <f>'Aggregates (2025-26 prices)'!K17-#REF!</f>
        <v>#VALUE!</v>
      </c>
      <c r="BU20" s="28" t="e">
        <f>'Aggregates (2025-26 prices)'!#REF!-#REF!</f>
        <v>#REF!</v>
      </c>
      <c r="BV20" s="28" t="e">
        <f>'Aggregates (2025-26 prices)'!L17-#REF!</f>
        <v>#REF!</v>
      </c>
      <c r="BW20" s="28" t="e">
        <f>'Aggregates (2025-26 prices)'!M17-#REF!</f>
        <v>#VALUE!</v>
      </c>
      <c r="BX20" s="28" t="e">
        <f>'Aggregates (2025-26 prices)'!N17-#REF!</f>
        <v>#VALUE!</v>
      </c>
      <c r="BY20" s="28"/>
      <c r="BZ20" s="28" t="e">
        <f>'Aggregates (2025-26 prices)'!Q17-#REF!</f>
        <v>#REF!</v>
      </c>
      <c r="CA20" s="28" t="e">
        <f>'Aggregates (2025-26 prices)'!R17-#REF!</f>
        <v>#REF!</v>
      </c>
      <c r="CB20" s="28"/>
      <c r="CC20" s="28" t="e">
        <f>'Aggregates (2025-26 prices)'!T17-#REF!</f>
        <v>#REF!</v>
      </c>
      <c r="CD20" s="28" t="e">
        <f>'Aggregates (2025-26 prices)'!U17-#REF!</f>
        <v>#REF!</v>
      </c>
      <c r="CE20" s="28" t="e">
        <f>'Aggregates (2025-26 prices)'!V17-#REF!</f>
        <v>#REF!</v>
      </c>
      <c r="CF20" s="28"/>
      <c r="CG20" s="28" t="e">
        <f>'Aggregates (2025-26 prices)'!X17-#REF!</f>
        <v>#REF!</v>
      </c>
      <c r="CH20" s="28" t="e">
        <f>'Aggregates (2025-26 prices)'!AA17-#REF!</f>
        <v>#REF!</v>
      </c>
      <c r="CI20" s="28" t="e">
        <f>'Aggregates (2025-26 prices)'!AB17-#REF!</f>
        <v>#VALUE!</v>
      </c>
      <c r="CJ20" s="28" t="e">
        <f>'Aggregates (2025-26 prices)'!AC17-#REF!</f>
        <v>#VALUE!</v>
      </c>
      <c r="CK20" s="28"/>
      <c r="CL20" s="28" t="e">
        <f>'Aggregates (2025-26 prices)'!AE17-#REF!</f>
        <v>#REF!</v>
      </c>
    </row>
    <row r="21" spans="1:90" s="20" customFormat="1">
      <c r="B21" s="29" t="s">
        <v>78</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44"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29" t="s">
        <v>84</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1" t="s">
        <v>93</v>
      </c>
      <c r="BL21" s="28" t="e">
        <f>'Aggregates (2025-26 prices)'!C18-#REF!</f>
        <v>#REF!</v>
      </c>
      <c r="BM21" s="28" t="e">
        <f>'Aggregates (2025-26 prices)'!D18-#REF!</f>
        <v>#REF!</v>
      </c>
      <c r="BN21" s="28" t="e">
        <f>'Aggregates (2025-26 prices)'!E18-#REF!</f>
        <v>#REF!</v>
      </c>
      <c r="BO21" s="28" t="e">
        <f>'Aggregates (2025-26 prices)'!F18-#REF!</f>
        <v>#REF!</v>
      </c>
      <c r="BP21" s="28" t="e">
        <f>'Aggregates (2025-26 prices)'!G18-#REF!</f>
        <v>#REF!</v>
      </c>
      <c r="BQ21" s="28" t="e">
        <f>'Aggregates (2025-26 prices)'!H18-#REF!</f>
        <v>#REF!</v>
      </c>
      <c r="BR21" s="28" t="e">
        <f>'Aggregates (2025-26 prices)'!I18-#REF!</f>
        <v>#REF!</v>
      </c>
      <c r="BS21" s="28"/>
      <c r="BT21" s="28" t="e">
        <f>'Aggregates (2025-26 prices)'!K18-#REF!</f>
        <v>#VALUE!</v>
      </c>
      <c r="BU21" s="28" t="e">
        <f>'Aggregates (2025-26 prices)'!#REF!-#REF!</f>
        <v>#REF!</v>
      </c>
      <c r="BV21" s="28" t="e">
        <f>'Aggregates (2025-26 prices)'!L18-#REF!</f>
        <v>#REF!</v>
      </c>
      <c r="BW21" s="28" t="e">
        <f>'Aggregates (2025-26 prices)'!M18-#REF!</f>
        <v>#VALUE!</v>
      </c>
      <c r="BX21" s="28" t="e">
        <f>'Aggregates (2025-26 prices)'!N18-#REF!</f>
        <v>#VALUE!</v>
      </c>
      <c r="BY21" s="28"/>
      <c r="BZ21" s="28" t="e">
        <f>'Aggregates (2025-26 prices)'!Q18-#REF!</f>
        <v>#REF!</v>
      </c>
      <c r="CA21" s="28" t="e">
        <f>'Aggregates (2025-26 prices)'!R18-#REF!</f>
        <v>#REF!</v>
      </c>
      <c r="CB21" s="28"/>
      <c r="CC21" s="28" t="e">
        <f>'Aggregates (2025-26 prices)'!T18-#REF!</f>
        <v>#REF!</v>
      </c>
      <c r="CD21" s="28" t="e">
        <f>'Aggregates (2025-26 prices)'!U18-#REF!</f>
        <v>#REF!</v>
      </c>
      <c r="CE21" s="28" t="e">
        <f>'Aggregates (2025-26 prices)'!V18-#REF!</f>
        <v>#REF!</v>
      </c>
      <c r="CF21" s="28"/>
      <c r="CG21" s="28" t="e">
        <f>'Aggregates (2025-26 prices)'!X18-#REF!</f>
        <v>#REF!</v>
      </c>
      <c r="CH21" s="28" t="e">
        <f>'Aggregates (2025-26 prices)'!AA18-#REF!</f>
        <v>#REF!</v>
      </c>
      <c r="CI21" s="28" t="e">
        <f>'Aggregates (2025-26 prices)'!AB18-#REF!</f>
        <v>#VALUE!</v>
      </c>
      <c r="CJ21" s="28" t="e">
        <f>'Aggregates (2025-26 prices)'!AC18-#REF!</f>
        <v>#VALUE!</v>
      </c>
      <c r="CK21" s="28"/>
      <c r="CL21" s="28" t="e">
        <f>'Aggregates (2025-26 prices)'!AE18-#REF!</f>
        <v>#REF!</v>
      </c>
    </row>
    <row r="22" spans="1:90" s="20" customFormat="1">
      <c r="B22" s="29" t="s">
        <v>81</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44"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29" t="s">
        <v>86</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1" t="s">
        <v>94</v>
      </c>
      <c r="BL22" s="28" t="e">
        <f>'Aggregates (2025-26 prices)'!C19-#REF!</f>
        <v>#REF!</v>
      </c>
      <c r="BM22" s="28" t="e">
        <f>'Aggregates (2025-26 prices)'!D19-#REF!</f>
        <v>#REF!</v>
      </c>
      <c r="BN22" s="28" t="e">
        <f>'Aggregates (2025-26 prices)'!E19-#REF!</f>
        <v>#REF!</v>
      </c>
      <c r="BO22" s="28" t="e">
        <f>'Aggregates (2025-26 prices)'!F19-#REF!</f>
        <v>#REF!</v>
      </c>
      <c r="BP22" s="28" t="e">
        <f>'Aggregates (2025-26 prices)'!G19-#REF!</f>
        <v>#REF!</v>
      </c>
      <c r="BQ22" s="28" t="e">
        <f>'Aggregates (2025-26 prices)'!H19-#REF!</f>
        <v>#REF!</v>
      </c>
      <c r="BR22" s="28" t="e">
        <f>'Aggregates (2025-26 prices)'!I19-#REF!</f>
        <v>#REF!</v>
      </c>
      <c r="BS22" s="28"/>
      <c r="BT22" s="28" t="e">
        <f>'Aggregates (2025-26 prices)'!K19-#REF!</f>
        <v>#VALUE!</v>
      </c>
      <c r="BU22" s="28" t="e">
        <f>'Aggregates (2025-26 prices)'!#REF!-#REF!</f>
        <v>#REF!</v>
      </c>
      <c r="BV22" s="28" t="e">
        <f>'Aggregates (2025-26 prices)'!L19-#REF!</f>
        <v>#REF!</v>
      </c>
      <c r="BW22" s="28" t="e">
        <f>'Aggregates (2025-26 prices)'!M19-#REF!</f>
        <v>#VALUE!</v>
      </c>
      <c r="BX22" s="28" t="e">
        <f>'Aggregates (2025-26 prices)'!N19-#REF!</f>
        <v>#VALUE!</v>
      </c>
      <c r="BY22" s="28"/>
      <c r="BZ22" s="28" t="e">
        <f>'Aggregates (2025-26 prices)'!Q19-#REF!</f>
        <v>#REF!</v>
      </c>
      <c r="CA22" s="28" t="e">
        <f>'Aggregates (2025-26 prices)'!R19-#REF!</f>
        <v>#REF!</v>
      </c>
      <c r="CB22" s="28"/>
      <c r="CC22" s="28" t="e">
        <f>'Aggregates (2025-26 prices)'!T19-#REF!</f>
        <v>#REF!</v>
      </c>
      <c r="CD22" s="28" t="e">
        <f>'Aggregates (2025-26 prices)'!U19-#REF!</f>
        <v>#REF!</v>
      </c>
      <c r="CE22" s="28" t="e">
        <f>'Aggregates (2025-26 prices)'!V19-#REF!</f>
        <v>#REF!</v>
      </c>
      <c r="CF22" s="28"/>
      <c r="CG22" s="28" t="e">
        <f>'Aggregates (2025-26 prices)'!X19-#REF!</f>
        <v>#REF!</v>
      </c>
      <c r="CH22" s="28" t="e">
        <f>'Aggregates (2025-26 prices)'!AA19-#REF!</f>
        <v>#REF!</v>
      </c>
      <c r="CI22" s="28" t="e">
        <f>'Aggregates (2025-26 prices)'!AB19-#REF!</f>
        <v>#VALUE!</v>
      </c>
      <c r="CJ22" s="28" t="e">
        <f>'Aggregates (2025-26 prices)'!AC19-#REF!</f>
        <v>#VALUE!</v>
      </c>
      <c r="CK22" s="28"/>
      <c r="CL22" s="28" t="e">
        <f>'Aggregates (2025-26 prices)'!AE19-#REF!</f>
        <v>#REF!</v>
      </c>
    </row>
    <row r="23" spans="1:90" s="20" customFormat="1">
      <c r="B23" s="29" t="s">
        <v>84</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44"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29" t="s">
        <v>88</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3" t="s">
        <v>95</v>
      </c>
      <c r="BL23" s="28" t="e">
        <f>'Aggregates (2025-26 prices)'!C20-#REF!</f>
        <v>#REF!</v>
      </c>
      <c r="BM23" s="28" t="e">
        <f>'Aggregates (2025-26 prices)'!D20-#REF!</f>
        <v>#REF!</v>
      </c>
      <c r="BN23" s="28" t="e">
        <f>'Aggregates (2025-26 prices)'!E20-#REF!</f>
        <v>#REF!</v>
      </c>
      <c r="BO23" s="28" t="e">
        <f>'Aggregates (2025-26 prices)'!F20-#REF!</f>
        <v>#REF!</v>
      </c>
      <c r="BP23" s="28" t="e">
        <f>'Aggregates (2025-26 prices)'!G20-#REF!</f>
        <v>#REF!</v>
      </c>
      <c r="BQ23" s="28" t="e">
        <f>'Aggregates (2025-26 prices)'!H20-#REF!</f>
        <v>#REF!</v>
      </c>
      <c r="BR23" s="28" t="e">
        <f>'Aggregates (2025-26 prices)'!I20-#REF!</f>
        <v>#REF!</v>
      </c>
      <c r="BS23" s="28"/>
      <c r="BT23" s="28" t="e">
        <f>'Aggregates (2025-26 prices)'!K20-#REF!</f>
        <v>#VALUE!</v>
      </c>
      <c r="BU23" s="28" t="e">
        <f>'Aggregates (2025-26 prices)'!#REF!-#REF!</f>
        <v>#REF!</v>
      </c>
      <c r="BV23" s="28" t="e">
        <f>'Aggregates (2025-26 prices)'!L20-#REF!</f>
        <v>#REF!</v>
      </c>
      <c r="BW23" s="28" t="e">
        <f>'Aggregates (2025-26 prices)'!M20-#REF!</f>
        <v>#VALUE!</v>
      </c>
      <c r="BX23" s="28" t="e">
        <f>'Aggregates (2025-26 prices)'!N20-#REF!</f>
        <v>#VALUE!</v>
      </c>
      <c r="BY23" s="28"/>
      <c r="BZ23" s="28" t="e">
        <f>'Aggregates (2025-26 prices)'!Q20-#REF!</f>
        <v>#REF!</v>
      </c>
      <c r="CA23" s="28" t="e">
        <f>'Aggregates (2025-26 prices)'!R20-#REF!</f>
        <v>#REF!</v>
      </c>
      <c r="CB23" s="28"/>
      <c r="CC23" s="28" t="e">
        <f>'Aggregates (2025-26 prices)'!T20-#REF!</f>
        <v>#REF!</v>
      </c>
      <c r="CD23" s="28" t="e">
        <f>'Aggregates (2025-26 prices)'!U20-#REF!</f>
        <v>#REF!</v>
      </c>
      <c r="CE23" s="28" t="e">
        <f>'Aggregates (2025-26 prices)'!V20-#REF!</f>
        <v>#REF!</v>
      </c>
      <c r="CF23" s="28"/>
      <c r="CG23" s="28" t="e">
        <f>'Aggregates (2025-26 prices)'!X20-#REF!</f>
        <v>#REF!</v>
      </c>
      <c r="CH23" s="28" t="e">
        <f>'Aggregates (2025-26 prices)'!AA20-#REF!</f>
        <v>#REF!</v>
      </c>
      <c r="CI23" s="28" t="e">
        <f>'Aggregates (2025-26 prices)'!AB20-#REF!</f>
        <v>#VALUE!</v>
      </c>
      <c r="CJ23" s="28" t="e">
        <f>'Aggregates (2025-26 prices)'!AC20-#REF!</f>
        <v>#VALUE!</v>
      </c>
      <c r="CK23" s="28"/>
      <c r="CL23" s="28" t="e">
        <f>'Aggregates (2025-26 prices)'!AE20-#REF!</f>
        <v>#REF!</v>
      </c>
    </row>
    <row r="24" spans="1:90" s="20" customFormat="1">
      <c r="B24" s="29" t="s">
        <v>86</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44"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29" t="s">
        <v>89</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3" t="s">
        <v>96</v>
      </c>
      <c r="BL24" s="28" t="e">
        <f>'Aggregates (2025-26 prices)'!C21-#REF!</f>
        <v>#REF!</v>
      </c>
      <c r="BM24" s="28" t="e">
        <f>'Aggregates (2025-26 prices)'!D21-#REF!</f>
        <v>#REF!</v>
      </c>
      <c r="BN24" s="28" t="e">
        <f>'Aggregates (2025-26 prices)'!E21-#REF!</f>
        <v>#REF!</v>
      </c>
      <c r="BO24" s="28" t="e">
        <f>'Aggregates (2025-26 prices)'!F21-#REF!</f>
        <v>#REF!</v>
      </c>
      <c r="BP24" s="28" t="e">
        <f>'Aggregates (2025-26 prices)'!G21-#REF!</f>
        <v>#REF!</v>
      </c>
      <c r="BQ24" s="28" t="e">
        <f>'Aggregates (2025-26 prices)'!H21-#REF!</f>
        <v>#REF!</v>
      </c>
      <c r="BR24" s="28" t="e">
        <f>'Aggregates (2025-26 prices)'!I21-#REF!</f>
        <v>#REF!</v>
      </c>
      <c r="BS24" s="28"/>
      <c r="BT24" s="28" t="e">
        <f>'Aggregates (2025-26 prices)'!K21-#REF!</f>
        <v>#VALUE!</v>
      </c>
      <c r="BU24" s="28" t="e">
        <f>'Aggregates (2025-26 prices)'!#REF!-#REF!</f>
        <v>#REF!</v>
      </c>
      <c r="BV24" s="28" t="e">
        <f>'Aggregates (2025-26 prices)'!L21-#REF!</f>
        <v>#REF!</v>
      </c>
      <c r="BW24" s="28" t="e">
        <f>'Aggregates (2025-26 prices)'!M21-#REF!</f>
        <v>#VALUE!</v>
      </c>
      <c r="BX24" s="28" t="e">
        <f>'Aggregates (2025-26 prices)'!N21-#REF!</f>
        <v>#VALUE!</v>
      </c>
      <c r="BY24" s="28"/>
      <c r="BZ24" s="28" t="e">
        <f>'Aggregates (2025-26 prices)'!Q21-#REF!</f>
        <v>#REF!</v>
      </c>
      <c r="CA24" s="28" t="e">
        <f>'Aggregates (2025-26 prices)'!R21-#REF!</f>
        <v>#REF!</v>
      </c>
      <c r="CB24" s="28"/>
      <c r="CC24" s="28" t="e">
        <f>'Aggregates (2025-26 prices)'!T21-#REF!</f>
        <v>#REF!</v>
      </c>
      <c r="CD24" s="28" t="e">
        <f>'Aggregates (2025-26 prices)'!U21-#REF!</f>
        <v>#REF!</v>
      </c>
      <c r="CE24" s="28" t="e">
        <f>'Aggregates (2025-26 prices)'!V21-#REF!</f>
        <v>#REF!</v>
      </c>
      <c r="CF24" s="28"/>
      <c r="CG24" s="28" t="e">
        <f>'Aggregates (2025-26 prices)'!X21-#REF!</f>
        <v>#REF!</v>
      </c>
      <c r="CH24" s="28" t="e">
        <f>'Aggregates (2025-26 prices)'!AA21-#REF!</f>
        <v>#REF!</v>
      </c>
      <c r="CI24" s="28" t="e">
        <f>'Aggregates (2025-26 prices)'!AB21-#REF!</f>
        <v>#VALUE!</v>
      </c>
      <c r="CJ24" s="28" t="e">
        <f>'Aggregates (2025-26 prices)'!AC21-#REF!</f>
        <v>#VALUE!</v>
      </c>
      <c r="CK24" s="28"/>
      <c r="CL24" s="28" t="e">
        <f>'Aggregates (2025-26 prices)'!AE21-#REF!</f>
        <v>#REF!</v>
      </c>
    </row>
    <row r="25" spans="1:90" s="20" customFormat="1">
      <c r="B25" s="29" t="s">
        <v>88</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44"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1" t="s">
        <v>90</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3" t="s">
        <v>97</v>
      </c>
      <c r="BL25" s="28" t="e">
        <f>'Aggregates (2025-26 prices)'!C22-#REF!</f>
        <v>#REF!</v>
      </c>
      <c r="BM25" s="28" t="e">
        <f>'Aggregates (2025-26 prices)'!D22-#REF!</f>
        <v>#REF!</v>
      </c>
      <c r="BN25" s="28" t="e">
        <f>'Aggregates (2025-26 prices)'!E22-#REF!</f>
        <v>#REF!</v>
      </c>
      <c r="BO25" s="28" t="e">
        <f>'Aggregates (2025-26 prices)'!F22-#REF!</f>
        <v>#REF!</v>
      </c>
      <c r="BP25" s="28" t="e">
        <f>'Aggregates (2025-26 prices)'!G22-#REF!</f>
        <v>#REF!</v>
      </c>
      <c r="BQ25" s="28" t="e">
        <f>'Aggregates (2025-26 prices)'!H22-#REF!</f>
        <v>#REF!</v>
      </c>
      <c r="BR25" s="28" t="e">
        <f>'Aggregates (2025-26 prices)'!I22-#REF!</f>
        <v>#REF!</v>
      </c>
      <c r="BS25" s="28"/>
      <c r="BT25" s="28" t="e">
        <f>'Aggregates (2025-26 prices)'!K22-#REF!</f>
        <v>#VALUE!</v>
      </c>
      <c r="BU25" s="28" t="e">
        <f>'Aggregates (2025-26 prices)'!#REF!-#REF!</f>
        <v>#REF!</v>
      </c>
      <c r="BV25" s="28" t="e">
        <f>'Aggregates (2025-26 prices)'!L22-#REF!</f>
        <v>#REF!</v>
      </c>
      <c r="BW25" s="28" t="e">
        <f>'Aggregates (2025-26 prices)'!M22-#REF!</f>
        <v>#VALUE!</v>
      </c>
      <c r="BX25" s="28" t="e">
        <f>'Aggregates (2025-26 prices)'!N22-#REF!</f>
        <v>#VALUE!</v>
      </c>
      <c r="BY25" s="28"/>
      <c r="BZ25" s="28" t="e">
        <f>'Aggregates (2025-26 prices)'!Q22-#REF!</f>
        <v>#REF!</v>
      </c>
      <c r="CA25" s="28" t="e">
        <f>'Aggregates (2025-26 prices)'!R22-#REF!</f>
        <v>#REF!</v>
      </c>
      <c r="CB25" s="28"/>
      <c r="CC25" s="28" t="e">
        <f>'Aggregates (2025-26 prices)'!T22-#REF!</f>
        <v>#REF!</v>
      </c>
      <c r="CD25" s="28" t="e">
        <f>'Aggregates (2025-26 prices)'!U22-#REF!</f>
        <v>#REF!</v>
      </c>
      <c r="CE25" s="28" t="e">
        <f>'Aggregates (2025-26 prices)'!V22-#REF!</f>
        <v>#REF!</v>
      </c>
      <c r="CF25" s="28"/>
      <c r="CG25" s="28" t="e">
        <f>'Aggregates (2025-26 prices)'!X22-#REF!</f>
        <v>#REF!</v>
      </c>
      <c r="CH25" s="28" t="e">
        <f>'Aggregates (2025-26 prices)'!AA22-#REF!</f>
        <v>#REF!</v>
      </c>
      <c r="CI25" s="28" t="e">
        <f>'Aggregates (2025-26 prices)'!AB22-#REF!</f>
        <v>#VALUE!</v>
      </c>
      <c r="CJ25" s="28" t="e">
        <f>'Aggregates (2025-26 prices)'!AC22-#REF!</f>
        <v>#VALUE!</v>
      </c>
      <c r="CK25" s="28"/>
      <c r="CL25" s="28" t="e">
        <f>'Aggregates (2025-26 prices)'!AE22-#REF!</f>
        <v>#REF!</v>
      </c>
    </row>
    <row r="26" spans="1:90" s="20" customFormat="1">
      <c r="B26" s="29" t="s">
        <v>89</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44"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1" t="s">
        <v>91</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3" t="s">
        <v>98</v>
      </c>
      <c r="BL26" s="28" t="e">
        <f>'Aggregates (2025-26 prices)'!C23-#REF!</f>
        <v>#REF!</v>
      </c>
      <c r="BM26" s="28" t="e">
        <f>'Aggregates (2025-26 prices)'!D23-#REF!</f>
        <v>#REF!</v>
      </c>
      <c r="BN26" s="28" t="e">
        <f>'Aggregates (2025-26 prices)'!E23-#REF!</f>
        <v>#REF!</v>
      </c>
      <c r="BO26" s="28" t="e">
        <f>'Aggregates (2025-26 prices)'!F23-#REF!</f>
        <v>#REF!</v>
      </c>
      <c r="BP26" s="28" t="e">
        <f>'Aggregates (2025-26 prices)'!G23-#REF!</f>
        <v>#REF!</v>
      </c>
      <c r="BQ26" s="28" t="e">
        <f>'Aggregates (2025-26 prices)'!H23-#REF!</f>
        <v>#REF!</v>
      </c>
      <c r="BR26" s="28" t="e">
        <f>'Aggregates (2025-26 prices)'!I23-#REF!</f>
        <v>#REF!</v>
      </c>
      <c r="BS26" s="28"/>
      <c r="BT26" s="28" t="e">
        <f>'Aggregates (2025-26 prices)'!K23-#REF!</f>
        <v>#VALUE!</v>
      </c>
      <c r="BU26" s="28" t="e">
        <f>'Aggregates (2025-26 prices)'!#REF!-#REF!</f>
        <v>#REF!</v>
      </c>
      <c r="BV26" s="28" t="e">
        <f>'Aggregates (2025-26 prices)'!L23-#REF!</f>
        <v>#REF!</v>
      </c>
      <c r="BW26" s="28" t="e">
        <f>'Aggregates (2025-26 prices)'!M23-#REF!</f>
        <v>#VALUE!</v>
      </c>
      <c r="BX26" s="28" t="e">
        <f>'Aggregates (2025-26 prices)'!N23-#REF!</f>
        <v>#VALUE!</v>
      </c>
      <c r="BY26" s="28"/>
      <c r="BZ26" s="28" t="e">
        <f>'Aggregates (2025-26 prices)'!Q23-#REF!</f>
        <v>#REF!</v>
      </c>
      <c r="CA26" s="28" t="e">
        <f>'Aggregates (2025-26 prices)'!R23-#REF!</f>
        <v>#REF!</v>
      </c>
      <c r="CB26" s="28"/>
      <c r="CC26" s="28" t="e">
        <f>'Aggregates (2025-26 prices)'!T23-#REF!</f>
        <v>#REF!</v>
      </c>
      <c r="CD26" s="28" t="e">
        <f>'Aggregates (2025-26 prices)'!U23-#REF!</f>
        <v>#REF!</v>
      </c>
      <c r="CE26" s="28" t="e">
        <f>'Aggregates (2025-26 prices)'!V23-#REF!</f>
        <v>#REF!</v>
      </c>
      <c r="CF26" s="28"/>
      <c r="CG26" s="28" t="e">
        <f>'Aggregates (2025-26 prices)'!X23-#REF!</f>
        <v>#REF!</v>
      </c>
      <c r="CH26" s="28" t="e">
        <f>'Aggregates (2025-26 prices)'!AA23-#REF!</f>
        <v>#REF!</v>
      </c>
      <c r="CI26" s="28" t="e">
        <f>'Aggregates (2025-26 prices)'!AB23-#REF!</f>
        <v>#VALUE!</v>
      </c>
      <c r="CJ26" s="28" t="e">
        <f>'Aggregates (2025-26 prices)'!AC23-#REF!</f>
        <v>#VALUE!</v>
      </c>
      <c r="CK26" s="28"/>
      <c r="CL26" s="28" t="e">
        <f>'Aggregates (2025-26 prices)'!AE23-#REF!</f>
        <v>#REF!</v>
      </c>
    </row>
    <row r="27" spans="1:90" s="30" customFormat="1" ht="15.75" customHeight="1">
      <c r="B27" s="31" t="s">
        <v>90</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44"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1" t="s">
        <v>92</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3" t="s">
        <v>99</v>
      </c>
      <c r="BL27" s="28" t="e">
        <f>'Aggregates (2025-26 prices)'!C24-#REF!</f>
        <v>#REF!</v>
      </c>
      <c r="BM27" s="28" t="e">
        <f>'Aggregates (2025-26 prices)'!D24-#REF!</f>
        <v>#REF!</v>
      </c>
      <c r="BN27" s="28" t="e">
        <f>'Aggregates (2025-26 prices)'!E24-#REF!</f>
        <v>#REF!</v>
      </c>
      <c r="BO27" s="28" t="e">
        <f>'Aggregates (2025-26 prices)'!F24-#REF!</f>
        <v>#REF!</v>
      </c>
      <c r="BP27" s="28" t="e">
        <f>'Aggregates (2025-26 prices)'!G24-#REF!</f>
        <v>#REF!</v>
      </c>
      <c r="BQ27" s="28" t="e">
        <f>'Aggregates (2025-26 prices)'!H24-#REF!</f>
        <v>#REF!</v>
      </c>
      <c r="BR27" s="28" t="e">
        <f>'Aggregates (2025-26 prices)'!I24-#REF!</f>
        <v>#REF!</v>
      </c>
      <c r="BS27" s="28"/>
      <c r="BT27" s="28" t="e">
        <f>'Aggregates (2025-26 prices)'!K24-#REF!</f>
        <v>#VALUE!</v>
      </c>
      <c r="BU27" s="28" t="e">
        <f>'Aggregates (2025-26 prices)'!#REF!-#REF!</f>
        <v>#REF!</v>
      </c>
      <c r="BV27" s="28" t="e">
        <f>'Aggregates (2025-26 prices)'!L24-#REF!</f>
        <v>#REF!</v>
      </c>
      <c r="BW27" s="28" t="e">
        <f>'Aggregates (2025-26 prices)'!M24-#REF!</f>
        <v>#VALUE!</v>
      </c>
      <c r="BX27" s="28" t="e">
        <f>'Aggregates (2025-26 prices)'!N24-#REF!</f>
        <v>#VALUE!</v>
      </c>
      <c r="BY27" s="28"/>
      <c r="BZ27" s="28" t="e">
        <f>'Aggregates (2025-26 prices)'!Q24-#REF!</f>
        <v>#REF!</v>
      </c>
      <c r="CA27" s="28" t="e">
        <f>'Aggregates (2025-26 prices)'!R24-#REF!</f>
        <v>#REF!</v>
      </c>
      <c r="CB27" s="28"/>
      <c r="CC27" s="28" t="e">
        <f>'Aggregates (2025-26 prices)'!T24-#REF!</f>
        <v>#REF!</v>
      </c>
      <c r="CD27" s="28" t="e">
        <f>'Aggregates (2025-26 prices)'!U24-#REF!</f>
        <v>#REF!</v>
      </c>
      <c r="CE27" s="28" t="e">
        <f>'Aggregates (2025-26 prices)'!V24-#REF!</f>
        <v>#REF!</v>
      </c>
      <c r="CF27" s="28"/>
      <c r="CG27" s="28" t="e">
        <f>'Aggregates (2025-26 prices)'!X24-#REF!</f>
        <v>#REF!</v>
      </c>
      <c r="CH27" s="28" t="e">
        <f>'Aggregates (2025-26 prices)'!AA24-#REF!</f>
        <v>#REF!</v>
      </c>
      <c r="CI27" s="28" t="e">
        <f>'Aggregates (2025-26 prices)'!AB24-#REF!</f>
        <v>#VALUE!</v>
      </c>
      <c r="CJ27" s="28" t="e">
        <f>'Aggregates (2025-26 prices)'!AC24-#REF!</f>
        <v>#REF!</v>
      </c>
      <c r="CK27" s="28"/>
      <c r="CL27" s="28" t="e">
        <f>'Aggregates (2025-26 prices)'!AE24-#REF!</f>
        <v>#REF!</v>
      </c>
    </row>
    <row r="28" spans="1:90" s="30" customFormat="1" ht="15.75" customHeight="1">
      <c r="B28" s="31" t="s">
        <v>91</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44"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1" t="s">
        <v>93</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3" t="s">
        <v>100</v>
      </c>
      <c r="BL28" s="28" t="e">
        <f>'Aggregates (2025-26 prices)'!C25-#REF!</f>
        <v>#REF!</v>
      </c>
      <c r="BM28" s="28" t="e">
        <f>'Aggregates (2025-26 prices)'!D25-#REF!</f>
        <v>#REF!</v>
      </c>
      <c r="BN28" s="28" t="e">
        <f>'Aggregates (2025-26 prices)'!E25-#REF!</f>
        <v>#REF!</v>
      </c>
      <c r="BO28" s="28" t="e">
        <f>'Aggregates (2025-26 prices)'!F25-#REF!</f>
        <v>#REF!</v>
      </c>
      <c r="BP28" s="28" t="e">
        <f>'Aggregates (2025-26 prices)'!G25-#REF!</f>
        <v>#REF!</v>
      </c>
      <c r="BQ28" s="28" t="e">
        <f>'Aggregates (2025-26 prices)'!H25-#REF!</f>
        <v>#REF!</v>
      </c>
      <c r="BR28" s="28" t="e">
        <f>'Aggregates (2025-26 prices)'!I25-#REF!</f>
        <v>#REF!</v>
      </c>
      <c r="BS28" s="28"/>
      <c r="BT28" s="28" t="e">
        <f>'Aggregates (2025-26 prices)'!K25-#REF!</f>
        <v>#REF!</v>
      </c>
      <c r="BU28" s="28" t="e">
        <f>'Aggregates (2025-26 prices)'!#REF!-#REF!</f>
        <v>#REF!</v>
      </c>
      <c r="BV28" s="28" t="e">
        <f>'Aggregates (2025-26 prices)'!L25-#REF!</f>
        <v>#REF!</v>
      </c>
      <c r="BW28" s="28" t="e">
        <f>'Aggregates (2025-26 prices)'!M25-#REF!</f>
        <v>#REF!</v>
      </c>
      <c r="BX28" s="28" t="e">
        <f>'Aggregates (2025-26 prices)'!N25-#REF!</f>
        <v>#REF!</v>
      </c>
      <c r="BY28" s="28"/>
      <c r="BZ28" s="28" t="e">
        <f>'Aggregates (2025-26 prices)'!Q25-#REF!</f>
        <v>#REF!</v>
      </c>
      <c r="CA28" s="28" t="e">
        <f>'Aggregates (2025-26 prices)'!R25-#REF!</f>
        <v>#REF!</v>
      </c>
      <c r="CB28" s="28"/>
      <c r="CC28" s="28" t="e">
        <f>'Aggregates (2025-26 prices)'!T25-#REF!</f>
        <v>#REF!</v>
      </c>
      <c r="CD28" s="28" t="e">
        <f>'Aggregates (2025-26 prices)'!U25-#REF!</f>
        <v>#REF!</v>
      </c>
      <c r="CE28" s="28" t="e">
        <f>'Aggregates (2025-26 prices)'!V25-#REF!</f>
        <v>#REF!</v>
      </c>
      <c r="CF28" s="28"/>
      <c r="CG28" s="28" t="e">
        <f>'Aggregates (2025-26 prices)'!X25-#REF!</f>
        <v>#REF!</v>
      </c>
      <c r="CH28" s="28" t="e">
        <f>'Aggregates (2025-26 prices)'!AA25-#REF!</f>
        <v>#REF!</v>
      </c>
      <c r="CI28" s="28" t="e">
        <f>'Aggregates (2025-26 prices)'!AB25-#REF!</f>
        <v>#REF!</v>
      </c>
      <c r="CJ28" s="28" t="e">
        <f>'Aggregates (2025-26 prices)'!AC25-#REF!</f>
        <v>#REF!</v>
      </c>
      <c r="CK28" s="28"/>
      <c r="CL28" s="28" t="e">
        <f>'Aggregates (2025-26 prices)'!AE25-#REF!</f>
        <v>#REF!</v>
      </c>
    </row>
    <row r="29" spans="1:90" s="30" customFormat="1" ht="15.75" customHeight="1">
      <c r="B29" s="31" t="s">
        <v>92</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44"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1" t="s">
        <v>94</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3" t="s">
        <v>101</v>
      </c>
      <c r="BL29" s="28" t="e">
        <f>'Aggregates (2025-26 prices)'!C26-#REF!</f>
        <v>#REF!</v>
      </c>
      <c r="BM29" s="28" t="e">
        <f>'Aggregates (2025-26 prices)'!D26-#REF!</f>
        <v>#REF!</v>
      </c>
      <c r="BN29" s="28" t="e">
        <f>'Aggregates (2025-26 prices)'!E26-#REF!</f>
        <v>#REF!</v>
      </c>
      <c r="BO29" s="28" t="e">
        <f>'Aggregates (2025-26 prices)'!F26-#REF!</f>
        <v>#REF!</v>
      </c>
      <c r="BP29" s="28" t="e">
        <f>'Aggregates (2025-26 prices)'!G26-#REF!</f>
        <v>#REF!</v>
      </c>
      <c r="BQ29" s="28" t="e">
        <f>'Aggregates (2025-26 prices)'!H26-#REF!</f>
        <v>#REF!</v>
      </c>
      <c r="BR29" s="28" t="e">
        <f>'Aggregates (2025-26 prices)'!I26-#REF!</f>
        <v>#REF!</v>
      </c>
      <c r="BS29" s="28"/>
      <c r="BT29" s="28" t="e">
        <f>'Aggregates (2025-26 prices)'!K26-#REF!</f>
        <v>#REF!</v>
      </c>
      <c r="BU29" s="28" t="e">
        <f>'Aggregates (2025-26 prices)'!#REF!-#REF!</f>
        <v>#REF!</v>
      </c>
      <c r="BV29" s="28" t="e">
        <f>'Aggregates (2025-26 prices)'!L26-#REF!</f>
        <v>#REF!</v>
      </c>
      <c r="BW29" s="28" t="e">
        <f>'Aggregates (2025-26 prices)'!M26-#REF!</f>
        <v>#REF!</v>
      </c>
      <c r="BX29" s="28" t="e">
        <f>'Aggregates (2025-26 prices)'!N26-#REF!</f>
        <v>#REF!</v>
      </c>
      <c r="BY29" s="28"/>
      <c r="BZ29" s="28" t="e">
        <f>'Aggregates (2025-26 prices)'!Q26-#REF!</f>
        <v>#REF!</v>
      </c>
      <c r="CA29" s="28" t="e">
        <f>'Aggregates (2025-26 prices)'!R26-#REF!</f>
        <v>#REF!</v>
      </c>
      <c r="CB29" s="28"/>
      <c r="CC29" s="28" t="e">
        <f>'Aggregates (2025-26 prices)'!T26-#REF!</f>
        <v>#REF!</v>
      </c>
      <c r="CD29" s="28" t="e">
        <f>'Aggregates (2025-26 prices)'!U26-#REF!</f>
        <v>#REF!</v>
      </c>
      <c r="CE29" s="28" t="e">
        <f>'Aggregates (2025-26 prices)'!V26-#REF!</f>
        <v>#REF!</v>
      </c>
      <c r="CF29" s="28"/>
      <c r="CG29" s="28" t="e">
        <f>'Aggregates (2025-26 prices)'!X26-#REF!</f>
        <v>#REF!</v>
      </c>
      <c r="CH29" s="28" t="e">
        <f>'Aggregates (2025-26 prices)'!AA26-#REF!</f>
        <v>#REF!</v>
      </c>
      <c r="CI29" s="28" t="e">
        <f>'Aggregates (2025-26 prices)'!AB26-#REF!</f>
        <v>#REF!</v>
      </c>
      <c r="CJ29" s="28" t="e">
        <f>'Aggregates (2025-26 prices)'!AC26-#REF!</f>
        <v>#REF!</v>
      </c>
      <c r="CK29" s="28"/>
      <c r="CL29" s="28" t="e">
        <f>'Aggregates (2025-26 prices)'!AE26-#REF!</f>
        <v>#REF!</v>
      </c>
    </row>
    <row r="30" spans="1:90" s="30" customFormat="1" ht="15.75" customHeight="1">
      <c r="B30" s="31" t="s">
        <v>93</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44"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3" t="s">
        <v>95</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3" t="s">
        <v>102</v>
      </c>
      <c r="BL30" s="28" t="e">
        <f>'Aggregates (2025-26 prices)'!C27-#REF!</f>
        <v>#REF!</v>
      </c>
      <c r="BM30" s="28" t="e">
        <f>'Aggregates (2025-26 prices)'!D27-#REF!</f>
        <v>#REF!</v>
      </c>
      <c r="BN30" s="28" t="e">
        <f>'Aggregates (2025-26 prices)'!E27-#REF!</f>
        <v>#REF!</v>
      </c>
      <c r="BO30" s="28" t="e">
        <f>'Aggregates (2025-26 prices)'!F27-#REF!</f>
        <v>#REF!</v>
      </c>
      <c r="BP30" s="28" t="e">
        <f>'Aggregates (2025-26 prices)'!G27-#REF!</f>
        <v>#REF!</v>
      </c>
      <c r="BQ30" s="28" t="e">
        <f>'Aggregates (2025-26 prices)'!H27-#REF!</f>
        <v>#REF!</v>
      </c>
      <c r="BR30" s="28" t="e">
        <f>'Aggregates (2025-26 prices)'!I27-#REF!</f>
        <v>#REF!</v>
      </c>
      <c r="BS30" s="28"/>
      <c r="BT30" s="28" t="e">
        <f>'Aggregates (2025-26 prices)'!K27-#REF!</f>
        <v>#REF!</v>
      </c>
      <c r="BU30" s="28" t="e">
        <f>'Aggregates (2025-26 prices)'!#REF!-#REF!</f>
        <v>#REF!</v>
      </c>
      <c r="BV30" s="28" t="e">
        <f>'Aggregates (2025-26 prices)'!L27-#REF!</f>
        <v>#REF!</v>
      </c>
      <c r="BW30" s="28" t="e">
        <f>'Aggregates (2025-26 prices)'!M27-#REF!</f>
        <v>#REF!</v>
      </c>
      <c r="BX30" s="28" t="e">
        <f>'Aggregates (2025-26 prices)'!N27-#REF!</f>
        <v>#REF!</v>
      </c>
      <c r="BY30" s="28"/>
      <c r="BZ30" s="28" t="e">
        <f>'Aggregates (2025-26 prices)'!Q27-#REF!</f>
        <v>#REF!</v>
      </c>
      <c r="CA30" s="28" t="e">
        <f>'Aggregates (2025-26 prices)'!R27-#REF!</f>
        <v>#REF!</v>
      </c>
      <c r="CB30" s="28"/>
      <c r="CC30" s="28" t="e">
        <f>'Aggregates (2025-26 prices)'!T27-#REF!</f>
        <v>#REF!</v>
      </c>
      <c r="CD30" s="28" t="e">
        <f>'Aggregates (2025-26 prices)'!U27-#REF!</f>
        <v>#REF!</v>
      </c>
      <c r="CE30" s="28" t="e">
        <f>'Aggregates (2025-26 prices)'!V27-#REF!</f>
        <v>#REF!</v>
      </c>
      <c r="CF30" s="28"/>
      <c r="CG30" s="28" t="e">
        <f>'Aggregates (2025-26 prices)'!X27-#REF!</f>
        <v>#REF!</v>
      </c>
      <c r="CH30" s="28" t="e">
        <f>'Aggregates (2025-26 prices)'!AA27-#REF!</f>
        <v>#REF!</v>
      </c>
      <c r="CI30" s="28" t="e">
        <f>'Aggregates (2025-26 prices)'!AB27-#REF!</f>
        <v>#REF!</v>
      </c>
      <c r="CJ30" s="28" t="e">
        <f>'Aggregates (2025-26 prices)'!AC27-#REF!</f>
        <v>#REF!</v>
      </c>
      <c r="CK30" s="28"/>
      <c r="CL30" s="28" t="e">
        <f>'Aggregates (2025-26 prices)'!AE27-#REF!</f>
        <v>#REF!</v>
      </c>
    </row>
    <row r="31" spans="1:90" s="30" customFormat="1" ht="15.75" customHeight="1">
      <c r="B31" s="31" t="s">
        <v>94</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44"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3" t="s">
        <v>96</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3" t="s">
        <v>103</v>
      </c>
      <c r="BL31" s="28" t="e">
        <f>'Aggregates (2025-26 prices)'!C28-#REF!</f>
        <v>#REF!</v>
      </c>
      <c r="BM31" s="28" t="e">
        <f>'Aggregates (2025-26 prices)'!D28-#REF!</f>
        <v>#REF!</v>
      </c>
      <c r="BN31" s="28" t="e">
        <f>'Aggregates (2025-26 prices)'!E28-#REF!</f>
        <v>#REF!</v>
      </c>
      <c r="BO31" s="28" t="e">
        <f>'Aggregates (2025-26 prices)'!F28-#REF!</f>
        <v>#REF!</v>
      </c>
      <c r="BP31" s="28" t="e">
        <f>'Aggregates (2025-26 prices)'!G28-#REF!</f>
        <v>#REF!</v>
      </c>
      <c r="BQ31" s="28" t="e">
        <f>'Aggregates (2025-26 prices)'!H28-#REF!</f>
        <v>#REF!</v>
      </c>
      <c r="BR31" s="28" t="e">
        <f>'Aggregates (2025-26 prices)'!I28-#REF!</f>
        <v>#REF!</v>
      </c>
      <c r="BS31" s="28"/>
      <c r="BT31" s="28" t="e">
        <f>'Aggregates (2025-26 prices)'!K28-#REF!</f>
        <v>#REF!</v>
      </c>
      <c r="BU31" s="28" t="e">
        <f>'Aggregates (2025-26 prices)'!#REF!-#REF!</f>
        <v>#REF!</v>
      </c>
      <c r="BV31" s="28" t="e">
        <f>'Aggregates (2025-26 prices)'!L28-#REF!</f>
        <v>#REF!</v>
      </c>
      <c r="BW31" s="28" t="e">
        <f>'Aggregates (2025-26 prices)'!M28-#REF!</f>
        <v>#REF!</v>
      </c>
      <c r="BX31" s="28" t="e">
        <f>'Aggregates (2025-26 prices)'!N28-#REF!</f>
        <v>#REF!</v>
      </c>
      <c r="BY31" s="28"/>
      <c r="BZ31" s="28" t="e">
        <f>'Aggregates (2025-26 prices)'!Q28-#REF!</f>
        <v>#REF!</v>
      </c>
      <c r="CA31" s="28" t="e">
        <f>'Aggregates (2025-26 prices)'!R28-#REF!</f>
        <v>#REF!</v>
      </c>
      <c r="CB31" s="28"/>
      <c r="CC31" s="28" t="e">
        <f>'Aggregates (2025-26 prices)'!T28-#REF!</f>
        <v>#REF!</v>
      </c>
      <c r="CD31" s="28" t="e">
        <f>'Aggregates (2025-26 prices)'!U28-#REF!</f>
        <v>#REF!</v>
      </c>
      <c r="CE31" s="28" t="e">
        <f>'Aggregates (2025-26 prices)'!V28-#REF!</f>
        <v>#REF!</v>
      </c>
      <c r="CF31" s="28"/>
      <c r="CG31" s="28" t="e">
        <f>'Aggregates (2025-26 prices)'!X28-#REF!</f>
        <v>#REF!</v>
      </c>
      <c r="CH31" s="28" t="e">
        <f>'Aggregates (2025-26 prices)'!AA28-#REF!</f>
        <v>#REF!</v>
      </c>
      <c r="CI31" s="28" t="e">
        <f>'Aggregates (2025-26 prices)'!AB28-#REF!</f>
        <v>#REF!</v>
      </c>
      <c r="CJ31" s="28" t="e">
        <f>'Aggregates (2025-26 prices)'!AC28-#REF!</f>
        <v>#REF!</v>
      </c>
      <c r="CK31" s="28"/>
      <c r="CL31" s="28" t="e">
        <f>'Aggregates (2025-26 prices)'!AE28-#REF!</f>
        <v>#REF!</v>
      </c>
    </row>
    <row r="32" spans="1:90">
      <c r="A32" s="32"/>
      <c r="B32" s="33" t="s">
        <v>95</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44"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3" t="s">
        <v>97</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3" t="s">
        <v>104</v>
      </c>
      <c r="BL32" s="28" t="e">
        <f>'Aggregates (2025-26 prices)'!C29-#REF!</f>
        <v>#REF!</v>
      </c>
      <c r="BM32" s="28" t="e">
        <f>'Aggregates (2025-26 prices)'!D29-#REF!</f>
        <v>#REF!</v>
      </c>
      <c r="BN32" s="28" t="e">
        <f>'Aggregates (2025-26 prices)'!E29-#REF!</f>
        <v>#REF!</v>
      </c>
      <c r="BO32" s="28" t="e">
        <f>'Aggregates (2025-26 prices)'!F29-#REF!</f>
        <v>#REF!</v>
      </c>
      <c r="BP32" s="28" t="e">
        <f>'Aggregates (2025-26 prices)'!G29-#REF!</f>
        <v>#REF!</v>
      </c>
      <c r="BQ32" s="28" t="e">
        <f>'Aggregates (2025-26 prices)'!H29-#REF!</f>
        <v>#REF!</v>
      </c>
      <c r="BR32" s="28" t="e">
        <f>'Aggregates (2025-26 prices)'!I29-#REF!</f>
        <v>#REF!</v>
      </c>
      <c r="BS32" s="28"/>
      <c r="BT32" s="28" t="e">
        <f>'Aggregates (2025-26 prices)'!K29-#REF!</f>
        <v>#REF!</v>
      </c>
      <c r="BU32" s="28" t="e">
        <f>'Aggregates (2025-26 prices)'!#REF!-#REF!</f>
        <v>#REF!</v>
      </c>
      <c r="BV32" s="28" t="e">
        <f>'Aggregates (2025-26 prices)'!L29-#REF!</f>
        <v>#REF!</v>
      </c>
      <c r="BW32" s="28" t="e">
        <f>'Aggregates (2025-26 prices)'!M29-#REF!</f>
        <v>#REF!</v>
      </c>
      <c r="BX32" s="28" t="e">
        <f>'Aggregates (2025-26 prices)'!N29-#REF!</f>
        <v>#REF!</v>
      </c>
      <c r="BY32" s="28"/>
      <c r="BZ32" s="28" t="e">
        <f>'Aggregates (2025-26 prices)'!Q29-#REF!</f>
        <v>#REF!</v>
      </c>
      <c r="CA32" s="28" t="e">
        <f>'Aggregates (2025-26 prices)'!R29-#REF!</f>
        <v>#REF!</v>
      </c>
      <c r="CB32" s="28"/>
      <c r="CC32" s="28" t="e">
        <f>'Aggregates (2025-26 prices)'!T29-#REF!</f>
        <v>#REF!</v>
      </c>
      <c r="CD32" s="28" t="e">
        <f>'Aggregates (2025-26 prices)'!U29-#REF!</f>
        <v>#REF!</v>
      </c>
      <c r="CE32" s="28" t="e">
        <f>'Aggregates (2025-26 prices)'!V29-#REF!</f>
        <v>#REF!</v>
      </c>
      <c r="CF32" s="28"/>
      <c r="CG32" s="28" t="e">
        <f>'Aggregates (2025-26 prices)'!X29-#REF!</f>
        <v>#REF!</v>
      </c>
      <c r="CH32" s="28" t="e">
        <f>'Aggregates (2025-26 prices)'!AA29-#REF!</f>
        <v>#REF!</v>
      </c>
      <c r="CI32" s="28" t="e">
        <f>'Aggregates (2025-26 prices)'!AB29-#REF!</f>
        <v>#REF!</v>
      </c>
      <c r="CJ32" s="28" t="e">
        <f>'Aggregates (2025-26 prices)'!AC29-#REF!</f>
        <v>#REF!</v>
      </c>
      <c r="CK32" s="28"/>
      <c r="CL32" s="28" t="e">
        <f>'Aggregates (2025-26 prices)'!AE29-#REF!</f>
        <v>#REF!</v>
      </c>
    </row>
    <row r="33" spans="1:90">
      <c r="A33" s="32"/>
      <c r="B33" s="33" t="s">
        <v>96</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44"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3" t="s">
        <v>98</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3" t="s">
        <v>105</v>
      </c>
      <c r="BL33" s="28" t="e">
        <f>'Aggregates (2025-26 prices)'!C30-#REF!</f>
        <v>#REF!</v>
      </c>
      <c r="BM33" s="28" t="e">
        <f>'Aggregates (2025-26 prices)'!D30-#REF!</f>
        <v>#REF!</v>
      </c>
      <c r="BN33" s="28" t="e">
        <f>'Aggregates (2025-26 prices)'!E30-#REF!</f>
        <v>#REF!</v>
      </c>
      <c r="BO33" s="28" t="e">
        <f>'Aggregates (2025-26 prices)'!F30-#REF!</f>
        <v>#REF!</v>
      </c>
      <c r="BP33" s="28" t="e">
        <f>'Aggregates (2025-26 prices)'!G30-#REF!</f>
        <v>#REF!</v>
      </c>
      <c r="BQ33" s="28" t="e">
        <f>'Aggregates (2025-26 prices)'!H30-#REF!</f>
        <v>#REF!</v>
      </c>
      <c r="BR33" s="28" t="e">
        <f>'Aggregates (2025-26 prices)'!I30-#REF!</f>
        <v>#REF!</v>
      </c>
      <c r="BS33" s="28"/>
      <c r="BT33" s="28" t="e">
        <f>'Aggregates (2025-26 prices)'!K30-#REF!</f>
        <v>#REF!</v>
      </c>
      <c r="BU33" s="28" t="e">
        <f>'Aggregates (2025-26 prices)'!#REF!-#REF!</f>
        <v>#REF!</v>
      </c>
      <c r="BV33" s="28" t="e">
        <f>'Aggregates (2025-26 prices)'!L30-#REF!</f>
        <v>#REF!</v>
      </c>
      <c r="BW33" s="28" t="e">
        <f>'Aggregates (2025-26 prices)'!M30-#REF!</f>
        <v>#REF!</v>
      </c>
      <c r="BX33" s="28" t="e">
        <f>'Aggregates (2025-26 prices)'!N30-#REF!</f>
        <v>#REF!</v>
      </c>
      <c r="BY33" s="28"/>
      <c r="BZ33" s="28" t="e">
        <f>'Aggregates (2025-26 prices)'!Q30-#REF!</f>
        <v>#REF!</v>
      </c>
      <c r="CA33" s="28" t="e">
        <f>'Aggregates (2025-26 prices)'!R30-#REF!</f>
        <v>#REF!</v>
      </c>
      <c r="CB33" s="28"/>
      <c r="CC33" s="28" t="e">
        <f>'Aggregates (2025-26 prices)'!T30-#REF!</f>
        <v>#REF!</v>
      </c>
      <c r="CD33" s="28" t="e">
        <f>'Aggregates (2025-26 prices)'!U30-#REF!</f>
        <v>#REF!</v>
      </c>
      <c r="CE33" s="28" t="e">
        <f>'Aggregates (2025-26 prices)'!V30-#REF!</f>
        <v>#REF!</v>
      </c>
      <c r="CF33" s="28"/>
      <c r="CG33" s="28" t="e">
        <f>'Aggregates (2025-26 prices)'!X30-#REF!</f>
        <v>#REF!</v>
      </c>
      <c r="CH33" s="28" t="e">
        <f>'Aggregates (2025-26 prices)'!AA30-#REF!</f>
        <v>#REF!</v>
      </c>
      <c r="CI33" s="28" t="e">
        <f>'Aggregates (2025-26 prices)'!AB30-#REF!</f>
        <v>#REF!</v>
      </c>
      <c r="CJ33" s="28" t="e">
        <f>'Aggregates (2025-26 prices)'!AC30-#REF!</f>
        <v>#REF!</v>
      </c>
      <c r="CK33" s="28"/>
      <c r="CL33" s="28" t="e">
        <f>'Aggregates (2025-26 prices)'!AE30-#REF!</f>
        <v>#REF!</v>
      </c>
    </row>
    <row r="34" spans="1:90">
      <c r="A34" s="32"/>
      <c r="B34" s="33" t="s">
        <v>97</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44"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3" t="s">
        <v>99</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3" t="s">
        <v>106</v>
      </c>
      <c r="BL34" s="28" t="e">
        <f>'Aggregates (2025-26 prices)'!C31-#REF!</f>
        <v>#REF!</v>
      </c>
      <c r="BM34" s="28" t="e">
        <f>'Aggregates (2025-26 prices)'!D31-#REF!</f>
        <v>#REF!</v>
      </c>
      <c r="BN34" s="28" t="e">
        <f>'Aggregates (2025-26 prices)'!E31-#REF!</f>
        <v>#REF!</v>
      </c>
      <c r="BO34" s="28" t="e">
        <f>'Aggregates (2025-26 prices)'!F31-#REF!</f>
        <v>#REF!</v>
      </c>
      <c r="BP34" s="28" t="e">
        <f>'Aggregates (2025-26 prices)'!G31-#REF!</f>
        <v>#REF!</v>
      </c>
      <c r="BQ34" s="28" t="e">
        <f>'Aggregates (2025-26 prices)'!H31-#REF!</f>
        <v>#REF!</v>
      </c>
      <c r="BR34" s="28" t="e">
        <f>'Aggregates (2025-26 prices)'!I31-#REF!</f>
        <v>#REF!</v>
      </c>
      <c r="BS34" s="28"/>
      <c r="BT34" s="28" t="e">
        <f>'Aggregates (2025-26 prices)'!K31-#REF!</f>
        <v>#REF!</v>
      </c>
      <c r="BU34" s="28" t="e">
        <f>'Aggregates (2025-26 prices)'!#REF!-#REF!</f>
        <v>#REF!</v>
      </c>
      <c r="BV34" s="28" t="e">
        <f>'Aggregates (2025-26 prices)'!L31-#REF!</f>
        <v>#REF!</v>
      </c>
      <c r="BW34" s="28" t="e">
        <f>'Aggregates (2025-26 prices)'!M31-#REF!</f>
        <v>#REF!</v>
      </c>
      <c r="BX34" s="28" t="e">
        <f>'Aggregates (2025-26 prices)'!N31-#REF!</f>
        <v>#REF!</v>
      </c>
      <c r="BY34" s="28"/>
      <c r="BZ34" s="28" t="e">
        <f>'Aggregates (2025-26 prices)'!Q31-#REF!</f>
        <v>#REF!</v>
      </c>
      <c r="CA34" s="28" t="e">
        <f>'Aggregates (2025-26 prices)'!R31-#REF!</f>
        <v>#REF!</v>
      </c>
      <c r="CB34" s="28"/>
      <c r="CC34" s="28" t="e">
        <f>'Aggregates (2025-26 prices)'!T31-#REF!</f>
        <v>#REF!</v>
      </c>
      <c r="CD34" s="28" t="e">
        <f>'Aggregates (2025-26 prices)'!U31-#REF!</f>
        <v>#REF!</v>
      </c>
      <c r="CE34" s="28" t="e">
        <f>'Aggregates (2025-26 prices)'!V31-#REF!</f>
        <v>#REF!</v>
      </c>
      <c r="CF34" s="28"/>
      <c r="CG34" s="28" t="e">
        <f>'Aggregates (2025-26 prices)'!X31-#REF!</f>
        <v>#REF!</v>
      </c>
      <c r="CH34" s="28" t="e">
        <f>'Aggregates (2025-26 prices)'!AA31-#REF!</f>
        <v>#REF!</v>
      </c>
      <c r="CI34" s="28" t="e">
        <f>'Aggregates (2025-26 prices)'!AB31-#REF!</f>
        <v>#REF!</v>
      </c>
      <c r="CJ34" s="28" t="e">
        <f>'Aggregates (2025-26 prices)'!AC31-#REF!</f>
        <v>#REF!</v>
      </c>
      <c r="CK34" s="28"/>
      <c r="CL34" s="28" t="e">
        <f>'Aggregates (2025-26 prices)'!AE31-#REF!</f>
        <v>#REF!</v>
      </c>
    </row>
    <row r="35" spans="1:90">
      <c r="A35" s="32"/>
      <c r="B35" s="33" t="s">
        <v>98</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44"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3" t="s">
        <v>100</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3" t="s">
        <v>107</v>
      </c>
      <c r="BL35" s="28" t="e">
        <f>'Aggregates (2025-26 prices)'!C32-#REF!</f>
        <v>#REF!</v>
      </c>
      <c r="BM35" s="28" t="e">
        <f>'Aggregates (2025-26 prices)'!D32-#REF!</f>
        <v>#REF!</v>
      </c>
      <c r="BN35" s="28" t="e">
        <f>'Aggregates (2025-26 prices)'!E32-#REF!</f>
        <v>#REF!</v>
      </c>
      <c r="BO35" s="28" t="e">
        <f>'Aggregates (2025-26 prices)'!F32-#REF!</f>
        <v>#REF!</v>
      </c>
      <c r="BP35" s="28" t="e">
        <f>'Aggregates (2025-26 prices)'!G32-#REF!</f>
        <v>#REF!</v>
      </c>
      <c r="BQ35" s="28" t="e">
        <f>'Aggregates (2025-26 prices)'!H32-#REF!</f>
        <v>#REF!</v>
      </c>
      <c r="BR35" s="28" t="e">
        <f>'Aggregates (2025-26 prices)'!I32-#REF!</f>
        <v>#REF!</v>
      </c>
      <c r="BS35" s="28"/>
      <c r="BT35" s="28" t="e">
        <f>'Aggregates (2025-26 prices)'!K32-#REF!</f>
        <v>#REF!</v>
      </c>
      <c r="BU35" s="28" t="e">
        <f>'Aggregates (2025-26 prices)'!#REF!-#REF!</f>
        <v>#REF!</v>
      </c>
      <c r="BV35" s="28" t="e">
        <f>'Aggregates (2025-26 prices)'!L32-#REF!</f>
        <v>#REF!</v>
      </c>
      <c r="BW35" s="28" t="e">
        <f>'Aggregates (2025-26 prices)'!M32-#REF!</f>
        <v>#REF!</v>
      </c>
      <c r="BX35" s="28" t="e">
        <f>'Aggregates (2025-26 prices)'!N32-#REF!</f>
        <v>#REF!</v>
      </c>
      <c r="BY35" s="28"/>
      <c r="BZ35" s="28" t="e">
        <f>'Aggregates (2025-26 prices)'!Q32-#REF!</f>
        <v>#REF!</v>
      </c>
      <c r="CA35" s="28" t="e">
        <f>'Aggregates (2025-26 prices)'!R32-#REF!</f>
        <v>#REF!</v>
      </c>
      <c r="CB35" s="28"/>
      <c r="CC35" s="28" t="e">
        <f>'Aggregates (2025-26 prices)'!T32-#REF!</f>
        <v>#REF!</v>
      </c>
      <c r="CD35" s="28" t="e">
        <f>'Aggregates (2025-26 prices)'!U32-#REF!</f>
        <v>#REF!</v>
      </c>
      <c r="CE35" s="28" t="e">
        <f>'Aggregates (2025-26 prices)'!V32-#REF!</f>
        <v>#REF!</v>
      </c>
      <c r="CF35" s="28"/>
      <c r="CG35" s="28" t="e">
        <f>'Aggregates (2025-26 prices)'!X32-#REF!</f>
        <v>#REF!</v>
      </c>
      <c r="CH35" s="28" t="e">
        <f>'Aggregates (2025-26 prices)'!AA32-#REF!</f>
        <v>#REF!</v>
      </c>
      <c r="CI35" s="28" t="e">
        <f>'Aggregates (2025-26 prices)'!AB32-#REF!</f>
        <v>#REF!</v>
      </c>
      <c r="CJ35" s="28" t="e">
        <f>'Aggregates (2025-26 prices)'!AC32-#REF!</f>
        <v>#REF!</v>
      </c>
      <c r="CK35" s="28"/>
      <c r="CL35" s="28" t="e">
        <f>'Aggregates (2025-26 prices)'!AE32-#REF!</f>
        <v>#REF!</v>
      </c>
    </row>
    <row r="36" spans="1:90">
      <c r="B36" s="33" t="s">
        <v>99</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44"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3" t="s">
        <v>101</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3" t="s">
        <v>108</v>
      </c>
      <c r="BL36" s="28" t="e">
        <f>'Aggregates (2025-26 prices)'!C33-#REF!</f>
        <v>#REF!</v>
      </c>
      <c r="BM36" s="28" t="e">
        <f>'Aggregates (2025-26 prices)'!D33-#REF!</f>
        <v>#REF!</v>
      </c>
      <c r="BN36" s="28" t="e">
        <f>'Aggregates (2025-26 prices)'!E33-#REF!</f>
        <v>#REF!</v>
      </c>
      <c r="BO36" s="28" t="e">
        <f>'Aggregates (2025-26 prices)'!F33-#REF!</f>
        <v>#REF!</v>
      </c>
      <c r="BP36" s="28" t="e">
        <f>'Aggregates (2025-26 prices)'!G33-#REF!</f>
        <v>#REF!</v>
      </c>
      <c r="BQ36" s="28" t="e">
        <f>'Aggregates (2025-26 prices)'!H33-#REF!</f>
        <v>#REF!</v>
      </c>
      <c r="BR36" s="28" t="e">
        <f>'Aggregates (2025-26 prices)'!I33-#REF!</f>
        <v>#REF!</v>
      </c>
      <c r="BS36" s="28"/>
      <c r="BT36" s="28" t="e">
        <f>'Aggregates (2025-26 prices)'!K33-#REF!</f>
        <v>#REF!</v>
      </c>
      <c r="BU36" s="28" t="e">
        <f>'Aggregates (2025-26 prices)'!#REF!-#REF!</f>
        <v>#REF!</v>
      </c>
      <c r="BV36" s="28" t="e">
        <f>'Aggregates (2025-26 prices)'!L33-#REF!</f>
        <v>#REF!</v>
      </c>
      <c r="BW36" s="28" t="e">
        <f>'Aggregates (2025-26 prices)'!M33-#REF!</f>
        <v>#REF!</v>
      </c>
      <c r="BX36" s="28" t="e">
        <f>'Aggregates (2025-26 prices)'!N33-#REF!</f>
        <v>#REF!</v>
      </c>
      <c r="BY36" s="28"/>
      <c r="BZ36" s="28" t="e">
        <f>'Aggregates (2025-26 prices)'!Q33-#REF!</f>
        <v>#REF!</v>
      </c>
      <c r="CA36" s="28" t="e">
        <f>'Aggregates (2025-26 prices)'!R33-#REF!</f>
        <v>#REF!</v>
      </c>
      <c r="CB36" s="28"/>
      <c r="CC36" s="28" t="e">
        <f>'Aggregates (2025-26 prices)'!T33-#REF!</f>
        <v>#REF!</v>
      </c>
      <c r="CD36" s="28" t="e">
        <f>'Aggregates (2025-26 prices)'!U33-#REF!</f>
        <v>#REF!</v>
      </c>
      <c r="CE36" s="28" t="e">
        <f>'Aggregates (2025-26 prices)'!V33-#REF!</f>
        <v>#REF!</v>
      </c>
      <c r="CF36" s="28"/>
      <c r="CG36" s="28" t="e">
        <f>'Aggregates (2025-26 prices)'!X33-#REF!</f>
        <v>#REF!</v>
      </c>
      <c r="CH36" s="28" t="e">
        <f>'Aggregates (2025-26 prices)'!AA33-#REF!</f>
        <v>#REF!</v>
      </c>
      <c r="CI36" s="28" t="e">
        <f>'Aggregates (2025-26 prices)'!AB33-#REF!</f>
        <v>#REF!</v>
      </c>
      <c r="CJ36" s="28" t="e">
        <f>'Aggregates (2025-26 prices)'!AC33-#REF!</f>
        <v>#REF!</v>
      </c>
      <c r="CK36" s="28"/>
      <c r="CL36" s="28" t="e">
        <f>'Aggregates (2025-26 prices)'!AE33-#REF!</f>
        <v>#REF!</v>
      </c>
    </row>
    <row r="37" spans="1:90">
      <c r="B37" s="33" t="s">
        <v>100</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3" t="s">
        <v>102</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3" t="s">
        <v>109</v>
      </c>
      <c r="BL37" s="28" t="e">
        <f>'Aggregates (2025-26 prices)'!C34-#REF!</f>
        <v>#REF!</v>
      </c>
      <c r="BM37" s="28" t="e">
        <f>'Aggregates (2025-26 prices)'!D34-#REF!</f>
        <v>#REF!</v>
      </c>
      <c r="BN37" s="28" t="e">
        <f>'Aggregates (2025-26 prices)'!E34-#REF!</f>
        <v>#REF!</v>
      </c>
      <c r="BO37" s="28" t="e">
        <f>'Aggregates (2025-26 prices)'!F34-#REF!</f>
        <v>#REF!</v>
      </c>
      <c r="BP37" s="28" t="e">
        <f>'Aggregates (2025-26 prices)'!G34-#REF!</f>
        <v>#REF!</v>
      </c>
      <c r="BQ37" s="28" t="e">
        <f>'Aggregates (2025-26 prices)'!H34-#REF!</f>
        <v>#REF!</v>
      </c>
      <c r="BR37" s="28" t="e">
        <f>'Aggregates (2025-26 prices)'!I34-#REF!</f>
        <v>#REF!</v>
      </c>
      <c r="BS37" s="28"/>
      <c r="BT37" s="28" t="e">
        <f>'Aggregates (2025-26 prices)'!K34-#REF!</f>
        <v>#REF!</v>
      </c>
      <c r="BU37" s="28" t="e">
        <f>'Aggregates (2025-26 prices)'!#REF!-#REF!</f>
        <v>#REF!</v>
      </c>
      <c r="BV37" s="28" t="e">
        <f>'Aggregates (2025-26 prices)'!L34-#REF!</f>
        <v>#REF!</v>
      </c>
      <c r="BW37" s="28" t="e">
        <f>'Aggregates (2025-26 prices)'!M34-#REF!</f>
        <v>#REF!</v>
      </c>
      <c r="BX37" s="28" t="e">
        <f>'Aggregates (2025-26 prices)'!N34-#REF!</f>
        <v>#REF!</v>
      </c>
      <c r="BY37" s="28"/>
      <c r="BZ37" s="28" t="e">
        <f>'Aggregates (2025-26 prices)'!Q34-#REF!</f>
        <v>#REF!</v>
      </c>
      <c r="CA37" s="28" t="e">
        <f>'Aggregates (2025-26 prices)'!R34-#REF!</f>
        <v>#REF!</v>
      </c>
      <c r="CB37" s="28"/>
      <c r="CC37" s="28" t="e">
        <f>'Aggregates (2025-26 prices)'!T34-#REF!</f>
        <v>#REF!</v>
      </c>
      <c r="CD37" s="28" t="e">
        <f>'Aggregates (2025-26 prices)'!U34-#REF!</f>
        <v>#REF!</v>
      </c>
      <c r="CE37" s="28" t="e">
        <f>'Aggregates (2025-26 prices)'!V34-#REF!</f>
        <v>#REF!</v>
      </c>
      <c r="CF37" s="28"/>
      <c r="CG37" s="28" t="e">
        <f>'Aggregates (2025-26 prices)'!X34-#REF!</f>
        <v>#REF!</v>
      </c>
      <c r="CH37" s="28" t="e">
        <f>'Aggregates (2025-26 prices)'!AA34-#REF!</f>
        <v>#REF!</v>
      </c>
      <c r="CI37" s="28" t="e">
        <f>'Aggregates (2025-26 prices)'!AB34-#REF!</f>
        <v>#REF!</v>
      </c>
      <c r="CJ37" s="28" t="e">
        <f>'Aggregates (2025-26 prices)'!AC34-#REF!</f>
        <v>#REF!</v>
      </c>
      <c r="CK37" s="28"/>
      <c r="CL37" s="28" t="e">
        <f>'Aggregates (2025-26 prices)'!AE34-#REF!</f>
        <v>#REF!</v>
      </c>
    </row>
    <row r="38" spans="1:90">
      <c r="B38" s="33" t="s">
        <v>101</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3" t="s">
        <v>103</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3" t="s">
        <v>110</v>
      </c>
      <c r="BL38" s="28" t="e">
        <f>'Aggregates (2025-26 prices)'!C35-#REF!</f>
        <v>#REF!</v>
      </c>
      <c r="BM38" s="28" t="e">
        <f>'Aggregates (2025-26 prices)'!D35-#REF!</f>
        <v>#REF!</v>
      </c>
      <c r="BN38" s="28" t="e">
        <f>'Aggregates (2025-26 prices)'!E35-#REF!</f>
        <v>#REF!</v>
      </c>
      <c r="BO38" s="28" t="e">
        <f>'Aggregates (2025-26 prices)'!F35-#REF!</f>
        <v>#REF!</v>
      </c>
      <c r="BP38" s="28" t="e">
        <f>'Aggregates (2025-26 prices)'!G35-#REF!</f>
        <v>#REF!</v>
      </c>
      <c r="BQ38" s="28" t="e">
        <f>'Aggregates (2025-26 prices)'!H35-#REF!</f>
        <v>#REF!</v>
      </c>
      <c r="BR38" s="28" t="e">
        <f>'Aggregates (2025-26 prices)'!I35-#REF!</f>
        <v>#REF!</v>
      </c>
      <c r="BS38" s="28"/>
      <c r="BT38" s="28" t="e">
        <f>'Aggregates (2025-26 prices)'!K35-#REF!</f>
        <v>#REF!</v>
      </c>
      <c r="BU38" s="28" t="e">
        <f>'Aggregates (2025-26 prices)'!#REF!-#REF!</f>
        <v>#REF!</v>
      </c>
      <c r="BV38" s="28" t="e">
        <f>'Aggregates (2025-26 prices)'!L35-#REF!</f>
        <v>#REF!</v>
      </c>
      <c r="BW38" s="28" t="e">
        <f>'Aggregates (2025-26 prices)'!M35-#REF!</f>
        <v>#REF!</v>
      </c>
      <c r="BX38" s="28" t="e">
        <f>'Aggregates (2025-26 prices)'!N35-#REF!</f>
        <v>#REF!</v>
      </c>
      <c r="BY38" s="28"/>
      <c r="BZ38" s="28" t="e">
        <f>'Aggregates (2025-26 prices)'!Q35-#REF!</f>
        <v>#REF!</v>
      </c>
      <c r="CA38" s="28" t="e">
        <f>'Aggregates (2025-26 prices)'!R35-#REF!</f>
        <v>#REF!</v>
      </c>
      <c r="CB38" s="28"/>
      <c r="CC38" s="28" t="e">
        <f>'Aggregates (2025-26 prices)'!T35-#REF!</f>
        <v>#REF!</v>
      </c>
      <c r="CD38" s="28" t="e">
        <f>'Aggregates (2025-26 prices)'!U35-#REF!</f>
        <v>#REF!</v>
      </c>
      <c r="CE38" s="28" t="e">
        <f>'Aggregates (2025-26 prices)'!V35-#REF!</f>
        <v>#REF!</v>
      </c>
      <c r="CF38" s="28"/>
      <c r="CG38" s="28" t="e">
        <f>'Aggregates (2025-26 prices)'!X35-#REF!</f>
        <v>#REF!</v>
      </c>
      <c r="CH38" s="28" t="e">
        <f>'Aggregates (2025-26 prices)'!AA35-#REF!</f>
        <v>#REF!</v>
      </c>
      <c r="CI38" s="28" t="e">
        <f>'Aggregates (2025-26 prices)'!AB35-#REF!</f>
        <v>#REF!</v>
      </c>
      <c r="CJ38" s="28" t="e">
        <f>'Aggregates (2025-26 prices)'!AC35-#REF!</f>
        <v>#REF!</v>
      </c>
      <c r="CK38" s="28"/>
      <c r="CL38" s="28" t="e">
        <f>'Aggregates (2025-26 prices)'!AE35-#REF!</f>
        <v>#REF!</v>
      </c>
    </row>
    <row r="39" spans="1:90">
      <c r="B39" s="33" t="s">
        <v>102</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3" t="s">
        <v>104</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3" t="s">
        <v>111</v>
      </c>
      <c r="BL39" s="28" t="e">
        <f>'Aggregates (2025-26 prices)'!C36-#REF!</f>
        <v>#REF!</v>
      </c>
      <c r="BM39" s="28" t="e">
        <f>'Aggregates (2025-26 prices)'!D36-#REF!</f>
        <v>#REF!</v>
      </c>
      <c r="BN39" s="28" t="e">
        <f>'Aggregates (2025-26 prices)'!E36-#REF!</f>
        <v>#REF!</v>
      </c>
      <c r="BO39" s="28" t="e">
        <f>'Aggregates (2025-26 prices)'!F36-#REF!</f>
        <v>#REF!</v>
      </c>
      <c r="BP39" s="28" t="e">
        <f>'Aggregates (2025-26 prices)'!G36-#REF!</f>
        <v>#REF!</v>
      </c>
      <c r="BQ39" s="28" t="e">
        <f>'Aggregates (2025-26 prices)'!H36-#REF!</f>
        <v>#REF!</v>
      </c>
      <c r="BR39" s="28" t="e">
        <f>'Aggregates (2025-26 prices)'!I36-#REF!</f>
        <v>#REF!</v>
      </c>
      <c r="BS39" s="28"/>
      <c r="BT39" s="28" t="e">
        <f>'Aggregates (2025-26 prices)'!K36-#REF!</f>
        <v>#REF!</v>
      </c>
      <c r="BU39" s="28" t="e">
        <f>'Aggregates (2025-26 prices)'!#REF!-#REF!</f>
        <v>#REF!</v>
      </c>
      <c r="BV39" s="28" t="e">
        <f>'Aggregates (2025-26 prices)'!L36-#REF!</f>
        <v>#REF!</v>
      </c>
      <c r="BW39" s="28" t="e">
        <f>'Aggregates (2025-26 prices)'!M36-#REF!</f>
        <v>#REF!</v>
      </c>
      <c r="BX39" s="28" t="e">
        <f>'Aggregates (2025-26 prices)'!N36-#REF!</f>
        <v>#REF!</v>
      </c>
      <c r="BY39" s="28"/>
      <c r="BZ39" s="28" t="e">
        <f>'Aggregates (2025-26 prices)'!Q36-#REF!</f>
        <v>#REF!</v>
      </c>
      <c r="CA39" s="28" t="e">
        <f>'Aggregates (2025-26 prices)'!R36-#REF!</f>
        <v>#REF!</v>
      </c>
      <c r="CB39" s="28"/>
      <c r="CC39" s="28" t="e">
        <f>'Aggregates (2025-26 prices)'!T36-#REF!</f>
        <v>#REF!</v>
      </c>
      <c r="CD39" s="28" t="e">
        <f>'Aggregates (2025-26 prices)'!U36-#REF!</f>
        <v>#REF!</v>
      </c>
      <c r="CE39" s="28" t="e">
        <f>'Aggregates (2025-26 prices)'!V36-#REF!</f>
        <v>#REF!</v>
      </c>
      <c r="CF39" s="28"/>
      <c r="CG39" s="28" t="e">
        <f>'Aggregates (2025-26 prices)'!X36-#REF!</f>
        <v>#REF!</v>
      </c>
      <c r="CH39" s="28" t="e">
        <f>'Aggregates (2025-26 prices)'!AA36-#REF!</f>
        <v>#REF!</v>
      </c>
      <c r="CI39" s="28" t="e">
        <f>'Aggregates (2025-26 prices)'!AB36-#REF!</f>
        <v>#REF!</v>
      </c>
      <c r="CJ39" s="28" t="e">
        <f>'Aggregates (2025-26 prices)'!AC36-#REF!</f>
        <v>#REF!</v>
      </c>
      <c r="CK39" s="28"/>
      <c r="CL39" s="28" t="e">
        <f>'Aggregates (2025-26 prices)'!AE36-#REF!</f>
        <v>#REF!</v>
      </c>
    </row>
    <row r="40" spans="1:90">
      <c r="B40" s="33" t="s">
        <v>103</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3" t="s">
        <v>105</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3" t="s">
        <v>112</v>
      </c>
      <c r="BL40" s="28" t="e">
        <f>'Aggregates (2025-26 prices)'!C37-#REF!</f>
        <v>#REF!</v>
      </c>
      <c r="BM40" s="28" t="e">
        <f>'Aggregates (2025-26 prices)'!D37-#REF!</f>
        <v>#REF!</v>
      </c>
      <c r="BN40" s="28" t="e">
        <f>'Aggregates (2025-26 prices)'!E37-#REF!</f>
        <v>#REF!</v>
      </c>
      <c r="BO40" s="28" t="e">
        <f>'Aggregates (2025-26 prices)'!F37-#REF!</f>
        <v>#REF!</v>
      </c>
      <c r="BP40" s="28" t="e">
        <f>'Aggregates (2025-26 prices)'!G37-#REF!</f>
        <v>#REF!</v>
      </c>
      <c r="BQ40" s="28" t="e">
        <f>'Aggregates (2025-26 prices)'!H37-#REF!</f>
        <v>#REF!</v>
      </c>
      <c r="BR40" s="28" t="e">
        <f>'Aggregates (2025-26 prices)'!I37-#REF!</f>
        <v>#REF!</v>
      </c>
      <c r="BS40" s="28"/>
      <c r="BT40" s="28" t="e">
        <f>'Aggregates (2025-26 prices)'!K37-#REF!</f>
        <v>#REF!</v>
      </c>
      <c r="BU40" s="28" t="e">
        <f>'Aggregates (2025-26 prices)'!#REF!-#REF!</f>
        <v>#REF!</v>
      </c>
      <c r="BV40" s="28" t="e">
        <f>'Aggregates (2025-26 prices)'!L37-#REF!</f>
        <v>#REF!</v>
      </c>
      <c r="BW40" s="28" t="e">
        <f>'Aggregates (2025-26 prices)'!M37-#REF!</f>
        <v>#REF!</v>
      </c>
      <c r="BX40" s="28" t="e">
        <f>'Aggregates (2025-26 prices)'!N37-#REF!</f>
        <v>#REF!</v>
      </c>
      <c r="BY40" s="28"/>
      <c r="BZ40" s="28" t="e">
        <f>'Aggregates (2025-26 prices)'!Q37-#REF!</f>
        <v>#REF!</v>
      </c>
      <c r="CA40" s="28" t="e">
        <f>'Aggregates (2025-26 prices)'!R37-#REF!</f>
        <v>#REF!</v>
      </c>
      <c r="CB40" s="28"/>
      <c r="CC40" s="28" t="e">
        <f>'Aggregates (2025-26 prices)'!T37-#REF!</f>
        <v>#REF!</v>
      </c>
      <c r="CD40" s="28" t="e">
        <f>'Aggregates (2025-26 prices)'!U37-#REF!</f>
        <v>#REF!</v>
      </c>
      <c r="CE40" s="28" t="e">
        <f>'Aggregates (2025-26 prices)'!V37-#REF!</f>
        <v>#REF!</v>
      </c>
      <c r="CF40" s="28"/>
      <c r="CG40" s="28" t="e">
        <f>'Aggregates (2025-26 prices)'!X37-#REF!</f>
        <v>#REF!</v>
      </c>
      <c r="CH40" s="28" t="e">
        <f>'Aggregates (2025-26 prices)'!AA37-#REF!</f>
        <v>#REF!</v>
      </c>
      <c r="CI40" s="28" t="e">
        <f>'Aggregates (2025-26 prices)'!AB37-#REF!</f>
        <v>#REF!</v>
      </c>
      <c r="CJ40" s="28" t="e">
        <f>'Aggregates (2025-26 prices)'!AC37-#REF!</f>
        <v>#REF!</v>
      </c>
      <c r="CK40" s="28"/>
      <c r="CL40" s="28" t="e">
        <f>'Aggregates (2025-26 prices)'!AE37-#REF!</f>
        <v>#REF!</v>
      </c>
    </row>
    <row r="41" spans="1:90">
      <c r="B41" s="33" t="s">
        <v>104</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3" t="s">
        <v>106</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3" t="s">
        <v>113</v>
      </c>
      <c r="BL41" s="28" t="e">
        <f>'Aggregates (2025-26 prices)'!C38-#REF!</f>
        <v>#REF!</v>
      </c>
      <c r="BM41" s="28" t="e">
        <f>'Aggregates (2025-26 prices)'!D38-#REF!</f>
        <v>#REF!</v>
      </c>
      <c r="BN41" s="28" t="e">
        <f>'Aggregates (2025-26 prices)'!E38-#REF!</f>
        <v>#REF!</v>
      </c>
      <c r="BO41" s="28" t="e">
        <f>'Aggregates (2025-26 prices)'!F38-#REF!</f>
        <v>#REF!</v>
      </c>
      <c r="BP41" s="28" t="e">
        <f>'Aggregates (2025-26 prices)'!G38-#REF!</f>
        <v>#REF!</v>
      </c>
      <c r="BQ41" s="28" t="e">
        <f>'Aggregates (2025-26 prices)'!H38-#REF!</f>
        <v>#REF!</v>
      </c>
      <c r="BR41" s="28" t="e">
        <f>'Aggregates (2025-26 prices)'!I38-#REF!</f>
        <v>#REF!</v>
      </c>
      <c r="BS41" s="28"/>
      <c r="BT41" s="28" t="e">
        <f>'Aggregates (2025-26 prices)'!K38-#REF!</f>
        <v>#REF!</v>
      </c>
      <c r="BU41" s="28" t="e">
        <f>'Aggregates (2025-26 prices)'!#REF!-#REF!</f>
        <v>#REF!</v>
      </c>
      <c r="BV41" s="28" t="e">
        <f>'Aggregates (2025-26 prices)'!L38-#REF!</f>
        <v>#REF!</v>
      </c>
      <c r="BW41" s="28" t="e">
        <f>'Aggregates (2025-26 prices)'!M38-#REF!</f>
        <v>#REF!</v>
      </c>
      <c r="BX41" s="28" t="e">
        <f>'Aggregates (2025-26 prices)'!N38-#REF!</f>
        <v>#REF!</v>
      </c>
      <c r="BY41" s="28"/>
      <c r="BZ41" s="28" t="e">
        <f>'Aggregates (2025-26 prices)'!Q38-#REF!</f>
        <v>#REF!</v>
      </c>
      <c r="CA41" s="28" t="e">
        <f>'Aggregates (2025-26 prices)'!R38-#REF!</f>
        <v>#REF!</v>
      </c>
      <c r="CB41" s="28"/>
      <c r="CC41" s="28" t="e">
        <f>'Aggregates (2025-26 prices)'!T38-#REF!</f>
        <v>#REF!</v>
      </c>
      <c r="CD41" s="28" t="e">
        <f>'Aggregates (2025-26 prices)'!U38-#REF!</f>
        <v>#REF!</v>
      </c>
      <c r="CE41" s="28" t="e">
        <f>'Aggregates (2025-26 prices)'!V38-#REF!</f>
        <v>#REF!</v>
      </c>
      <c r="CF41" s="28"/>
      <c r="CG41" s="28" t="e">
        <f>'Aggregates (2025-26 prices)'!X38-#REF!</f>
        <v>#REF!</v>
      </c>
      <c r="CH41" s="28" t="e">
        <f>'Aggregates (2025-26 prices)'!AA38-#REF!</f>
        <v>#REF!</v>
      </c>
      <c r="CI41" s="28" t="e">
        <f>'Aggregates (2025-26 prices)'!AB38-#REF!</f>
        <v>#REF!</v>
      </c>
      <c r="CJ41" s="28" t="e">
        <f>'Aggregates (2025-26 prices)'!AC38-#REF!</f>
        <v>#REF!</v>
      </c>
      <c r="CK41" s="28"/>
      <c r="CL41" s="28" t="e">
        <f>'Aggregates (2025-26 prices)'!AE38-#REF!</f>
        <v>#REF!</v>
      </c>
    </row>
    <row r="42" spans="1:90">
      <c r="B42" s="33" t="s">
        <v>105</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3" t="s">
        <v>107</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3" t="s">
        <v>114</v>
      </c>
      <c r="BL42" s="28" t="e">
        <f>'Aggregates (2025-26 prices)'!C39-#REF!</f>
        <v>#REF!</v>
      </c>
      <c r="BM42" s="28" t="e">
        <f>'Aggregates (2025-26 prices)'!D39-#REF!</f>
        <v>#REF!</v>
      </c>
      <c r="BN42" s="28" t="e">
        <f>'Aggregates (2025-26 prices)'!E39-#REF!</f>
        <v>#REF!</v>
      </c>
      <c r="BO42" s="28" t="e">
        <f>'Aggregates (2025-26 prices)'!F39-#REF!</f>
        <v>#REF!</v>
      </c>
      <c r="BP42" s="28" t="e">
        <f>'Aggregates (2025-26 prices)'!G39-#REF!</f>
        <v>#REF!</v>
      </c>
      <c r="BQ42" s="28" t="e">
        <f>'Aggregates (2025-26 prices)'!H39-#REF!</f>
        <v>#REF!</v>
      </c>
      <c r="BR42" s="28" t="e">
        <f>'Aggregates (2025-26 prices)'!I39-#REF!</f>
        <v>#REF!</v>
      </c>
      <c r="BS42" s="28"/>
      <c r="BT42" s="28" t="e">
        <f>'Aggregates (2025-26 prices)'!K39-#REF!</f>
        <v>#REF!</v>
      </c>
      <c r="BU42" s="28" t="e">
        <f>'Aggregates (2025-26 prices)'!#REF!-#REF!</f>
        <v>#REF!</v>
      </c>
      <c r="BV42" s="28" t="e">
        <f>'Aggregates (2025-26 prices)'!L39-#REF!</f>
        <v>#REF!</v>
      </c>
      <c r="BW42" s="28" t="e">
        <f>'Aggregates (2025-26 prices)'!M39-#REF!</f>
        <v>#REF!</v>
      </c>
      <c r="BX42" s="28" t="e">
        <f>'Aggregates (2025-26 prices)'!N39-#REF!</f>
        <v>#REF!</v>
      </c>
      <c r="BY42" s="28"/>
      <c r="BZ42" s="28" t="e">
        <f>'Aggregates (2025-26 prices)'!Q39-#REF!</f>
        <v>#REF!</v>
      </c>
      <c r="CA42" s="28" t="e">
        <f>'Aggregates (2025-26 prices)'!R39-#REF!</f>
        <v>#REF!</v>
      </c>
      <c r="CB42" s="28"/>
      <c r="CC42" s="28" t="e">
        <f>'Aggregates (2025-26 prices)'!T39-#REF!</f>
        <v>#REF!</v>
      </c>
      <c r="CD42" s="28" t="e">
        <f>'Aggregates (2025-26 prices)'!U39-#REF!</f>
        <v>#REF!</v>
      </c>
      <c r="CE42" s="28" t="e">
        <f>'Aggregates (2025-26 prices)'!V39-#REF!</f>
        <v>#REF!</v>
      </c>
      <c r="CF42" s="28"/>
      <c r="CG42" s="28" t="e">
        <f>'Aggregates (2025-26 prices)'!X39-#REF!</f>
        <v>#REF!</v>
      </c>
      <c r="CH42" s="28" t="e">
        <f>'Aggregates (2025-26 prices)'!AA39-#REF!</f>
        <v>#REF!</v>
      </c>
      <c r="CI42" s="28" t="e">
        <f>'Aggregates (2025-26 prices)'!AB39-#REF!</f>
        <v>#REF!</v>
      </c>
      <c r="CJ42" s="28" t="e">
        <f>'Aggregates (2025-26 prices)'!AC39-#REF!</f>
        <v>#REF!</v>
      </c>
      <c r="CK42" s="28"/>
      <c r="CL42" s="28" t="e">
        <f>'Aggregates (2025-26 prices)'!AE39-#REF!</f>
        <v>#REF!</v>
      </c>
    </row>
    <row r="43" spans="1:90">
      <c r="B43" s="33" t="s">
        <v>106</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3" t="s">
        <v>108</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3" t="s">
        <v>115</v>
      </c>
      <c r="BL43" s="28" t="e">
        <f>'Aggregates (2025-26 prices)'!C40-#REF!</f>
        <v>#REF!</v>
      </c>
      <c r="BM43" s="28" t="e">
        <f>'Aggregates (2025-26 prices)'!D40-#REF!</f>
        <v>#REF!</v>
      </c>
      <c r="BN43" s="28" t="e">
        <f>'Aggregates (2025-26 prices)'!E40-#REF!</f>
        <v>#REF!</v>
      </c>
      <c r="BO43" s="28" t="e">
        <f>'Aggregates (2025-26 prices)'!F40-#REF!</f>
        <v>#REF!</v>
      </c>
      <c r="BP43" s="28" t="e">
        <f>'Aggregates (2025-26 prices)'!G40-#REF!</f>
        <v>#REF!</v>
      </c>
      <c r="BQ43" s="28" t="e">
        <f>'Aggregates (2025-26 prices)'!H40-#REF!</f>
        <v>#REF!</v>
      </c>
      <c r="BR43" s="28" t="e">
        <f>'Aggregates (2025-26 prices)'!I40-#REF!</f>
        <v>#REF!</v>
      </c>
      <c r="BS43" s="28"/>
      <c r="BT43" s="28" t="e">
        <f>'Aggregates (2025-26 prices)'!K40-#REF!</f>
        <v>#REF!</v>
      </c>
      <c r="BU43" s="28" t="e">
        <f>'Aggregates (2025-26 prices)'!#REF!-#REF!</f>
        <v>#REF!</v>
      </c>
      <c r="BV43" s="28" t="e">
        <f>'Aggregates (2025-26 prices)'!L40-#REF!</f>
        <v>#REF!</v>
      </c>
      <c r="BW43" s="28" t="e">
        <f>'Aggregates (2025-26 prices)'!M40-#REF!</f>
        <v>#REF!</v>
      </c>
      <c r="BX43" s="28" t="e">
        <f>'Aggregates (2025-26 prices)'!N40-#REF!</f>
        <v>#REF!</v>
      </c>
      <c r="BY43" s="28"/>
      <c r="BZ43" s="28" t="e">
        <f>'Aggregates (2025-26 prices)'!Q40-#REF!</f>
        <v>#REF!</v>
      </c>
      <c r="CA43" s="28" t="e">
        <f>'Aggregates (2025-26 prices)'!R40-#REF!</f>
        <v>#REF!</v>
      </c>
      <c r="CB43" s="28"/>
      <c r="CC43" s="28" t="e">
        <f>'Aggregates (2025-26 prices)'!T40-#REF!</f>
        <v>#REF!</v>
      </c>
      <c r="CD43" s="28" t="e">
        <f>'Aggregates (2025-26 prices)'!U40-#REF!</f>
        <v>#REF!</v>
      </c>
      <c r="CE43" s="28" t="e">
        <f>'Aggregates (2025-26 prices)'!V40-#REF!</f>
        <v>#REF!</v>
      </c>
      <c r="CF43" s="28"/>
      <c r="CG43" s="28" t="e">
        <f>'Aggregates (2025-26 prices)'!X40-#REF!</f>
        <v>#REF!</v>
      </c>
      <c r="CH43" s="28" t="e">
        <f>'Aggregates (2025-26 prices)'!AA40-#REF!</f>
        <v>#REF!</v>
      </c>
      <c r="CI43" s="28" t="e">
        <f>'Aggregates (2025-26 prices)'!AB40-#REF!</f>
        <v>#REF!</v>
      </c>
      <c r="CJ43" s="28" t="e">
        <f>'Aggregates (2025-26 prices)'!AC40-#REF!</f>
        <v>#REF!</v>
      </c>
      <c r="CK43" s="28"/>
      <c r="CL43" s="28" t="e">
        <f>'Aggregates (2025-26 prices)'!AE40-#REF!</f>
        <v>#REF!</v>
      </c>
    </row>
    <row r="44" spans="1:90">
      <c r="B44" s="33" t="s">
        <v>107</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3" t="s">
        <v>109</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3" t="s">
        <v>116</v>
      </c>
      <c r="BL44" s="28" t="e">
        <f>'Aggregates (2025-26 prices)'!C41-#REF!</f>
        <v>#REF!</v>
      </c>
      <c r="BM44" s="28" t="e">
        <f>'Aggregates (2025-26 prices)'!D41-#REF!</f>
        <v>#REF!</v>
      </c>
      <c r="BN44" s="28" t="e">
        <f>'Aggregates (2025-26 prices)'!E41-#REF!</f>
        <v>#REF!</v>
      </c>
      <c r="BO44" s="28" t="e">
        <f>'Aggregates (2025-26 prices)'!F41-#REF!</f>
        <v>#REF!</v>
      </c>
      <c r="BP44" s="28" t="e">
        <f>'Aggregates (2025-26 prices)'!G41-#REF!</f>
        <v>#REF!</v>
      </c>
      <c r="BQ44" s="28" t="e">
        <f>'Aggregates (2025-26 prices)'!H41-#REF!</f>
        <v>#REF!</v>
      </c>
      <c r="BR44" s="28" t="e">
        <f>'Aggregates (2025-26 prices)'!I41-#REF!</f>
        <v>#REF!</v>
      </c>
      <c r="BS44" s="28"/>
      <c r="BT44" s="28" t="e">
        <f>'Aggregates (2025-26 prices)'!K41-#REF!</f>
        <v>#REF!</v>
      </c>
      <c r="BU44" s="28" t="e">
        <f>'Aggregates (2025-26 prices)'!#REF!-#REF!</f>
        <v>#REF!</v>
      </c>
      <c r="BV44" s="28" t="e">
        <f>'Aggregates (2025-26 prices)'!L41-#REF!</f>
        <v>#REF!</v>
      </c>
      <c r="BW44" s="28" t="e">
        <f>'Aggregates (2025-26 prices)'!M41-#REF!</f>
        <v>#REF!</v>
      </c>
      <c r="BX44" s="28" t="e">
        <f>'Aggregates (2025-26 prices)'!N41-#REF!</f>
        <v>#REF!</v>
      </c>
      <c r="BY44" s="28"/>
      <c r="BZ44" s="28" t="e">
        <f>'Aggregates (2025-26 prices)'!Q41-#REF!</f>
        <v>#REF!</v>
      </c>
      <c r="CA44" s="28" t="e">
        <f>'Aggregates (2025-26 prices)'!R41-#REF!</f>
        <v>#REF!</v>
      </c>
      <c r="CB44" s="28"/>
      <c r="CC44" s="28" t="e">
        <f>'Aggregates (2025-26 prices)'!T41-#REF!</f>
        <v>#REF!</v>
      </c>
      <c r="CD44" s="28" t="e">
        <f>'Aggregates (2025-26 prices)'!U41-#REF!</f>
        <v>#REF!</v>
      </c>
      <c r="CE44" s="28" t="e">
        <f>'Aggregates (2025-26 prices)'!V41-#REF!</f>
        <v>#REF!</v>
      </c>
      <c r="CF44" s="28"/>
      <c r="CG44" s="28" t="e">
        <f>'Aggregates (2025-26 prices)'!X41-#REF!</f>
        <v>#REF!</v>
      </c>
      <c r="CH44" s="28" t="e">
        <f>'Aggregates (2025-26 prices)'!AA41-#REF!</f>
        <v>#REF!</v>
      </c>
      <c r="CI44" s="28" t="e">
        <f>'Aggregates (2025-26 prices)'!AB41-#REF!</f>
        <v>#REF!</v>
      </c>
      <c r="CJ44" s="28" t="e">
        <f>'Aggregates (2025-26 prices)'!AC41-#REF!</f>
        <v>#REF!</v>
      </c>
      <c r="CK44" s="28"/>
      <c r="CL44" s="28" t="e">
        <f>'Aggregates (2025-26 prices)'!AE41-#REF!</f>
        <v>#REF!</v>
      </c>
    </row>
    <row r="45" spans="1:90">
      <c r="B45" s="33" t="s">
        <v>108</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3" t="s">
        <v>110</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3" t="s">
        <v>117</v>
      </c>
      <c r="BL45" s="28" t="e">
        <f>'Aggregates (2025-26 prices)'!C42-#REF!</f>
        <v>#REF!</v>
      </c>
      <c r="BM45" s="28" t="e">
        <f>'Aggregates (2025-26 prices)'!D42-#REF!</f>
        <v>#REF!</v>
      </c>
      <c r="BN45" s="28" t="e">
        <f>'Aggregates (2025-26 prices)'!E42-#REF!</f>
        <v>#REF!</v>
      </c>
      <c r="BO45" s="28" t="e">
        <f>'Aggregates (2025-26 prices)'!F42-#REF!</f>
        <v>#REF!</v>
      </c>
      <c r="BP45" s="28" t="e">
        <f>'Aggregates (2025-26 prices)'!G42-#REF!</f>
        <v>#REF!</v>
      </c>
      <c r="BQ45" s="28" t="e">
        <f>'Aggregates (2025-26 prices)'!H42-#REF!</f>
        <v>#REF!</v>
      </c>
      <c r="BR45" s="28" t="e">
        <f>'Aggregates (2025-26 prices)'!I42-#REF!</f>
        <v>#REF!</v>
      </c>
      <c r="BS45" s="28"/>
      <c r="BT45" s="28" t="e">
        <f>'Aggregates (2025-26 prices)'!K42-#REF!</f>
        <v>#REF!</v>
      </c>
      <c r="BU45" s="28" t="e">
        <f>'Aggregates (2025-26 prices)'!#REF!-#REF!</f>
        <v>#REF!</v>
      </c>
      <c r="BV45" s="28" t="e">
        <f>'Aggregates (2025-26 prices)'!L42-#REF!</f>
        <v>#REF!</v>
      </c>
      <c r="BW45" s="28" t="e">
        <f>'Aggregates (2025-26 prices)'!M42-#REF!</f>
        <v>#REF!</v>
      </c>
      <c r="BX45" s="28" t="e">
        <f>'Aggregates (2025-26 prices)'!N42-#REF!</f>
        <v>#REF!</v>
      </c>
      <c r="BY45" s="28"/>
      <c r="BZ45" s="28" t="e">
        <f>'Aggregates (2025-26 prices)'!Q42-#REF!</f>
        <v>#REF!</v>
      </c>
      <c r="CA45" s="28" t="e">
        <f>'Aggregates (2025-26 prices)'!R42-#REF!</f>
        <v>#REF!</v>
      </c>
      <c r="CB45" s="28"/>
      <c r="CC45" s="28" t="e">
        <f>'Aggregates (2025-26 prices)'!T42-#REF!</f>
        <v>#REF!</v>
      </c>
      <c r="CD45" s="28" t="e">
        <f>'Aggregates (2025-26 prices)'!U42-#REF!</f>
        <v>#REF!</v>
      </c>
      <c r="CE45" s="28" t="e">
        <f>'Aggregates (2025-26 prices)'!V42-#REF!</f>
        <v>#REF!</v>
      </c>
      <c r="CF45" s="28"/>
      <c r="CG45" s="28" t="e">
        <f>'Aggregates (2025-26 prices)'!X42-#REF!</f>
        <v>#REF!</v>
      </c>
      <c r="CH45" s="28" t="e">
        <f>'Aggregates (2025-26 prices)'!AA42-#REF!</f>
        <v>#REF!</v>
      </c>
      <c r="CI45" s="28" t="e">
        <f>'Aggregates (2025-26 prices)'!AB42-#REF!</f>
        <v>#REF!</v>
      </c>
      <c r="CJ45" s="28" t="e">
        <f>'Aggregates (2025-26 prices)'!AC42-#REF!</f>
        <v>#REF!</v>
      </c>
      <c r="CK45" s="28"/>
      <c r="CL45" s="28" t="e">
        <f>'Aggregates (2025-26 prices)'!AE42-#REF!</f>
        <v>#REF!</v>
      </c>
    </row>
    <row r="46" spans="1:90">
      <c r="B46" s="33" t="s">
        <v>109</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3" t="s">
        <v>111</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3" t="s">
        <v>118</v>
      </c>
      <c r="BL46" s="28" t="e">
        <f>'Aggregates (2025-26 prices)'!C43-#REF!</f>
        <v>#REF!</v>
      </c>
      <c r="BM46" s="28" t="e">
        <f>'Aggregates (2025-26 prices)'!D43-#REF!</f>
        <v>#REF!</v>
      </c>
      <c r="BN46" s="28" t="e">
        <f>'Aggregates (2025-26 prices)'!E43-#REF!</f>
        <v>#REF!</v>
      </c>
      <c r="BO46" s="28" t="e">
        <f>'Aggregates (2025-26 prices)'!F43-#REF!</f>
        <v>#REF!</v>
      </c>
      <c r="BP46" s="28" t="e">
        <f>'Aggregates (2025-26 prices)'!G43-#REF!</f>
        <v>#REF!</v>
      </c>
      <c r="BQ46" s="28" t="e">
        <f>'Aggregates (2025-26 prices)'!H43-#REF!</f>
        <v>#REF!</v>
      </c>
      <c r="BR46" s="28" t="e">
        <f>'Aggregates (2025-26 prices)'!I43-#REF!</f>
        <v>#REF!</v>
      </c>
      <c r="BS46" s="28"/>
      <c r="BT46" s="28" t="e">
        <f>'Aggregates (2025-26 prices)'!K43-#REF!</f>
        <v>#REF!</v>
      </c>
      <c r="BU46" s="28" t="e">
        <f>'Aggregates (2025-26 prices)'!#REF!-#REF!</f>
        <v>#REF!</v>
      </c>
      <c r="BV46" s="28" t="e">
        <f>'Aggregates (2025-26 prices)'!L43-#REF!</f>
        <v>#REF!</v>
      </c>
      <c r="BW46" s="28" t="e">
        <f>'Aggregates (2025-26 prices)'!M43-#REF!</f>
        <v>#REF!</v>
      </c>
      <c r="BX46" s="28" t="e">
        <f>'Aggregates (2025-26 prices)'!N43-#REF!</f>
        <v>#REF!</v>
      </c>
      <c r="BY46" s="28"/>
      <c r="BZ46" s="28" t="e">
        <f>'Aggregates (2025-26 prices)'!Q43-#REF!</f>
        <v>#REF!</v>
      </c>
      <c r="CA46" s="28" t="e">
        <f>'Aggregates (2025-26 prices)'!R43-#REF!</f>
        <v>#REF!</v>
      </c>
      <c r="CB46" s="28"/>
      <c r="CC46" s="28" t="e">
        <f>'Aggregates (2025-26 prices)'!T43-#REF!</f>
        <v>#REF!</v>
      </c>
      <c r="CD46" s="28" t="e">
        <f>'Aggregates (2025-26 prices)'!U43-#REF!</f>
        <v>#REF!</v>
      </c>
      <c r="CE46" s="28" t="e">
        <f>'Aggregates (2025-26 prices)'!V43-#REF!</f>
        <v>#REF!</v>
      </c>
      <c r="CF46" s="28"/>
      <c r="CG46" s="28" t="e">
        <f>'Aggregates (2025-26 prices)'!X43-#REF!</f>
        <v>#REF!</v>
      </c>
      <c r="CH46" s="28" t="e">
        <f>'Aggregates (2025-26 prices)'!AA43-#REF!</f>
        <v>#REF!</v>
      </c>
      <c r="CI46" s="28" t="e">
        <f>'Aggregates (2025-26 prices)'!AB43-#REF!</f>
        <v>#REF!</v>
      </c>
      <c r="CJ46" s="28" t="e">
        <f>'Aggregates (2025-26 prices)'!AC43-#REF!</f>
        <v>#REF!</v>
      </c>
      <c r="CK46" s="28"/>
      <c r="CL46" s="28" t="e">
        <f>'Aggregates (2025-26 prices)'!AE43-#REF!</f>
        <v>#REF!</v>
      </c>
    </row>
    <row r="47" spans="1:90">
      <c r="B47" s="33" t="s">
        <v>110</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3" t="s">
        <v>112</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3" t="s">
        <v>119</v>
      </c>
      <c r="BL47" s="28" t="e">
        <f>'Aggregates (2025-26 prices)'!C44-#REF!</f>
        <v>#REF!</v>
      </c>
      <c r="BM47" s="28" t="e">
        <f>'Aggregates (2025-26 prices)'!D44-#REF!</f>
        <v>#REF!</v>
      </c>
      <c r="BN47" s="28" t="e">
        <f>'Aggregates (2025-26 prices)'!E44-#REF!</f>
        <v>#REF!</v>
      </c>
      <c r="BO47" s="28" t="e">
        <f>'Aggregates (2025-26 prices)'!F44-#REF!</f>
        <v>#REF!</v>
      </c>
      <c r="BP47" s="28" t="e">
        <f>'Aggregates (2025-26 prices)'!G44-#REF!</f>
        <v>#REF!</v>
      </c>
      <c r="BQ47" s="28" t="e">
        <f>'Aggregates (2025-26 prices)'!H44-#REF!</f>
        <v>#REF!</v>
      </c>
      <c r="BR47" s="28" t="e">
        <f>'Aggregates (2025-26 prices)'!I44-#REF!</f>
        <v>#REF!</v>
      </c>
      <c r="BS47" s="28"/>
      <c r="BT47" s="28" t="e">
        <f>'Aggregates (2025-26 prices)'!K44-#REF!</f>
        <v>#REF!</v>
      </c>
      <c r="BU47" s="28" t="e">
        <f>'Aggregates (2025-26 prices)'!#REF!-#REF!</f>
        <v>#REF!</v>
      </c>
      <c r="BV47" s="28" t="e">
        <f>'Aggregates (2025-26 prices)'!L44-#REF!</f>
        <v>#REF!</v>
      </c>
      <c r="BW47" s="28" t="e">
        <f>'Aggregates (2025-26 prices)'!M44-#REF!</f>
        <v>#REF!</v>
      </c>
      <c r="BX47" s="28" t="e">
        <f>'Aggregates (2025-26 prices)'!N44-#REF!</f>
        <v>#REF!</v>
      </c>
      <c r="BY47" s="28"/>
      <c r="BZ47" s="28" t="e">
        <f>'Aggregates (2025-26 prices)'!Q44-#REF!</f>
        <v>#REF!</v>
      </c>
      <c r="CA47" s="28" t="e">
        <f>'Aggregates (2025-26 prices)'!R44-#REF!</f>
        <v>#REF!</v>
      </c>
      <c r="CB47" s="28"/>
      <c r="CC47" s="28" t="e">
        <f>'Aggregates (2025-26 prices)'!T44-#REF!</f>
        <v>#REF!</v>
      </c>
      <c r="CD47" s="28" t="e">
        <f>'Aggregates (2025-26 prices)'!U44-#REF!</f>
        <v>#REF!</v>
      </c>
      <c r="CE47" s="28" t="e">
        <f>'Aggregates (2025-26 prices)'!V44-#REF!</f>
        <v>#REF!</v>
      </c>
      <c r="CF47" s="28"/>
      <c r="CG47" s="28" t="e">
        <f>'Aggregates (2025-26 prices)'!X44-#REF!</f>
        <v>#REF!</v>
      </c>
      <c r="CH47" s="28" t="e">
        <f>'Aggregates (2025-26 prices)'!AA44-#REF!</f>
        <v>#REF!</v>
      </c>
      <c r="CI47" s="28" t="e">
        <f>'Aggregates (2025-26 prices)'!AB44-#REF!</f>
        <v>#REF!</v>
      </c>
      <c r="CJ47" s="28" t="e">
        <f>'Aggregates (2025-26 prices)'!AC44-#REF!</f>
        <v>#REF!</v>
      </c>
      <c r="CK47" s="28"/>
      <c r="CL47" s="28" t="e">
        <f>'Aggregates (2025-26 prices)'!AE44-#REF!</f>
        <v>#REF!</v>
      </c>
    </row>
    <row r="48" spans="1:90">
      <c r="B48" s="33" t="s">
        <v>111</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3" t="s">
        <v>113</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3" t="s">
        <v>120</v>
      </c>
      <c r="BL48" s="28" t="e">
        <f>'Aggregates (2025-26 prices)'!C45-#REF!</f>
        <v>#REF!</v>
      </c>
      <c r="BM48" s="28" t="e">
        <f>'Aggregates (2025-26 prices)'!D45-#REF!</f>
        <v>#REF!</v>
      </c>
      <c r="BN48" s="28" t="e">
        <f>'Aggregates (2025-26 prices)'!E45-#REF!</f>
        <v>#REF!</v>
      </c>
      <c r="BO48" s="28" t="e">
        <f>'Aggregates (2025-26 prices)'!F45-#REF!</f>
        <v>#REF!</v>
      </c>
      <c r="BP48" s="28" t="e">
        <f>'Aggregates (2025-26 prices)'!G45-#REF!</f>
        <v>#REF!</v>
      </c>
      <c r="BQ48" s="28" t="e">
        <f>'Aggregates (2025-26 prices)'!H45-#REF!</f>
        <v>#REF!</v>
      </c>
      <c r="BR48" s="28" t="e">
        <f>'Aggregates (2025-26 prices)'!I45-#REF!</f>
        <v>#REF!</v>
      </c>
      <c r="BS48" s="28"/>
      <c r="BT48" s="28" t="e">
        <f>'Aggregates (2025-26 prices)'!K45-#REF!</f>
        <v>#REF!</v>
      </c>
      <c r="BU48" s="28" t="e">
        <f>'Aggregates (2025-26 prices)'!#REF!-#REF!</f>
        <v>#REF!</v>
      </c>
      <c r="BV48" s="28" t="e">
        <f>'Aggregates (2025-26 prices)'!L45-#REF!</f>
        <v>#REF!</v>
      </c>
      <c r="BW48" s="28" t="e">
        <f>'Aggregates (2025-26 prices)'!M45-#REF!</f>
        <v>#REF!</v>
      </c>
      <c r="BX48" s="28" t="e">
        <f>'Aggregates (2025-26 prices)'!N45-#REF!</f>
        <v>#REF!</v>
      </c>
      <c r="BY48" s="28"/>
      <c r="BZ48" s="28" t="e">
        <f>'Aggregates (2025-26 prices)'!Q45-#REF!</f>
        <v>#REF!</v>
      </c>
      <c r="CA48" s="28" t="e">
        <f>'Aggregates (2025-26 prices)'!R45-#REF!</f>
        <v>#REF!</v>
      </c>
      <c r="CB48" s="28"/>
      <c r="CC48" s="28" t="e">
        <f>'Aggregates (2025-26 prices)'!T45-#REF!</f>
        <v>#REF!</v>
      </c>
      <c r="CD48" s="28" t="e">
        <f>'Aggregates (2025-26 prices)'!U45-#REF!</f>
        <v>#REF!</v>
      </c>
      <c r="CE48" s="28" t="e">
        <f>'Aggregates (2025-26 prices)'!V45-#REF!</f>
        <v>#REF!</v>
      </c>
      <c r="CF48" s="28"/>
      <c r="CG48" s="28" t="e">
        <f>'Aggregates (2025-26 prices)'!X45-#REF!</f>
        <v>#REF!</v>
      </c>
      <c r="CH48" s="28" t="e">
        <f>'Aggregates (2025-26 prices)'!AA45-#REF!</f>
        <v>#REF!</v>
      </c>
      <c r="CI48" s="28" t="e">
        <f>'Aggregates (2025-26 prices)'!AB45-#REF!</f>
        <v>#REF!</v>
      </c>
      <c r="CJ48" s="28" t="e">
        <f>'Aggregates (2025-26 prices)'!AC45-#REF!</f>
        <v>#REF!</v>
      </c>
      <c r="CK48" s="28"/>
      <c r="CL48" s="28" t="e">
        <f>'Aggregates (2025-26 prices)'!AE45-#REF!</f>
        <v>#REF!</v>
      </c>
    </row>
    <row r="49" spans="2:90">
      <c r="B49" s="33" t="s">
        <v>112</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3" t="s">
        <v>114</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3" t="s">
        <v>121</v>
      </c>
      <c r="BL49" s="28" t="e">
        <f>'Aggregates (2025-26 prices)'!C46-#REF!</f>
        <v>#REF!</v>
      </c>
      <c r="BM49" s="28" t="e">
        <f>'Aggregates (2025-26 prices)'!D46-#REF!</f>
        <v>#REF!</v>
      </c>
      <c r="BN49" s="28" t="e">
        <f>'Aggregates (2025-26 prices)'!E46-#REF!</f>
        <v>#REF!</v>
      </c>
      <c r="BO49" s="28" t="e">
        <f>'Aggregates (2025-26 prices)'!F46-#REF!</f>
        <v>#REF!</v>
      </c>
      <c r="BP49" s="28" t="e">
        <f>'Aggregates (2025-26 prices)'!G46-#REF!</f>
        <v>#REF!</v>
      </c>
      <c r="BQ49" s="28" t="e">
        <f>'Aggregates (2025-26 prices)'!H46-#REF!</f>
        <v>#REF!</v>
      </c>
      <c r="BR49" s="28" t="e">
        <f>'Aggregates (2025-26 prices)'!I46-#REF!</f>
        <v>#REF!</v>
      </c>
      <c r="BS49" s="28"/>
      <c r="BT49" s="28" t="e">
        <f>'Aggregates (2025-26 prices)'!K46-#REF!</f>
        <v>#REF!</v>
      </c>
      <c r="BU49" s="28" t="e">
        <f>'Aggregates (2025-26 prices)'!#REF!-#REF!</f>
        <v>#REF!</v>
      </c>
      <c r="BV49" s="28" t="e">
        <f>'Aggregates (2025-26 prices)'!L46-#REF!</f>
        <v>#REF!</v>
      </c>
      <c r="BW49" s="28" t="e">
        <f>'Aggregates (2025-26 prices)'!M46-#REF!</f>
        <v>#REF!</v>
      </c>
      <c r="BX49" s="28" t="e">
        <f>'Aggregates (2025-26 prices)'!N46-#REF!</f>
        <v>#REF!</v>
      </c>
      <c r="BY49" s="28"/>
      <c r="BZ49" s="28" t="e">
        <f>'Aggregates (2025-26 prices)'!Q46-#REF!</f>
        <v>#REF!</v>
      </c>
      <c r="CA49" s="28" t="e">
        <f>'Aggregates (2025-26 prices)'!R46-#REF!</f>
        <v>#REF!</v>
      </c>
      <c r="CB49" s="28"/>
      <c r="CC49" s="28" t="e">
        <f>'Aggregates (2025-26 prices)'!T46-#REF!</f>
        <v>#REF!</v>
      </c>
      <c r="CD49" s="28" t="e">
        <f>'Aggregates (2025-26 prices)'!U46-#REF!</f>
        <v>#REF!</v>
      </c>
      <c r="CE49" s="28" t="e">
        <f>'Aggregates (2025-26 prices)'!V46-#REF!</f>
        <v>#REF!</v>
      </c>
      <c r="CF49" s="28"/>
      <c r="CG49" s="28" t="e">
        <f>'Aggregates (2025-26 prices)'!X46-#REF!</f>
        <v>#REF!</v>
      </c>
      <c r="CH49" s="28" t="e">
        <f>'Aggregates (2025-26 prices)'!AA46-#REF!</f>
        <v>#REF!</v>
      </c>
      <c r="CI49" s="28" t="e">
        <f>'Aggregates (2025-26 prices)'!AB46-#REF!</f>
        <v>#REF!</v>
      </c>
      <c r="CJ49" s="28" t="e">
        <f>'Aggregates (2025-26 prices)'!AC46-#REF!</f>
        <v>#REF!</v>
      </c>
      <c r="CK49" s="28"/>
      <c r="CL49" s="28" t="e">
        <f>'Aggregates (2025-26 prices)'!AE46-#REF!</f>
        <v>#REF!</v>
      </c>
    </row>
    <row r="50" spans="2:90">
      <c r="B50" s="33" t="s">
        <v>113</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3" t="s">
        <v>115</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3" t="s">
        <v>122</v>
      </c>
      <c r="BL50" s="28" t="e">
        <f>'Aggregates (2025-26 prices)'!C47-#REF!</f>
        <v>#REF!</v>
      </c>
      <c r="BM50" s="28" t="e">
        <f>'Aggregates (2025-26 prices)'!D47-#REF!</f>
        <v>#REF!</v>
      </c>
      <c r="BN50" s="28" t="e">
        <f>'Aggregates (2025-26 prices)'!E47-#REF!</f>
        <v>#REF!</v>
      </c>
      <c r="BO50" s="28" t="e">
        <f>'Aggregates (2025-26 prices)'!F47-#REF!</f>
        <v>#REF!</v>
      </c>
      <c r="BP50" s="28" t="e">
        <f>'Aggregates (2025-26 prices)'!G47-#REF!</f>
        <v>#REF!</v>
      </c>
      <c r="BQ50" s="28" t="e">
        <f>'Aggregates (2025-26 prices)'!H47-#REF!</f>
        <v>#REF!</v>
      </c>
      <c r="BR50" s="28" t="e">
        <f>'Aggregates (2025-26 prices)'!I47-#REF!</f>
        <v>#REF!</v>
      </c>
      <c r="BS50" s="28"/>
      <c r="BT50" s="28" t="e">
        <f>'Aggregates (2025-26 prices)'!K47-#REF!</f>
        <v>#REF!</v>
      </c>
      <c r="BU50" s="28" t="e">
        <f>'Aggregates (2025-26 prices)'!#REF!-#REF!</f>
        <v>#REF!</v>
      </c>
      <c r="BV50" s="28" t="e">
        <f>'Aggregates (2025-26 prices)'!L47-#REF!</f>
        <v>#REF!</v>
      </c>
      <c r="BW50" s="28" t="e">
        <f>'Aggregates (2025-26 prices)'!M47-#REF!</f>
        <v>#REF!</v>
      </c>
      <c r="BX50" s="28" t="e">
        <f>'Aggregates (2025-26 prices)'!N47-#REF!</f>
        <v>#REF!</v>
      </c>
      <c r="BY50" s="28"/>
      <c r="BZ50" s="28" t="e">
        <f>'Aggregates (2025-26 prices)'!Q47-#REF!</f>
        <v>#REF!</v>
      </c>
      <c r="CA50" s="28" t="e">
        <f>'Aggregates (2025-26 prices)'!R47-#REF!</f>
        <v>#REF!</v>
      </c>
      <c r="CB50" s="28"/>
      <c r="CC50" s="28" t="e">
        <f>'Aggregates (2025-26 prices)'!T47-#REF!</f>
        <v>#REF!</v>
      </c>
      <c r="CD50" s="28" t="e">
        <f>'Aggregates (2025-26 prices)'!U47-#REF!</f>
        <v>#REF!</v>
      </c>
      <c r="CE50" s="28" t="e">
        <f>'Aggregates (2025-26 prices)'!V47-#REF!</f>
        <v>#REF!</v>
      </c>
      <c r="CF50" s="28"/>
      <c r="CG50" s="28" t="e">
        <f>'Aggregates (2025-26 prices)'!X47-#REF!</f>
        <v>#REF!</v>
      </c>
      <c r="CH50" s="28" t="e">
        <f>'Aggregates (2025-26 prices)'!AA47-#REF!</f>
        <v>#REF!</v>
      </c>
      <c r="CI50" s="28" t="e">
        <f>'Aggregates (2025-26 prices)'!AB47-#REF!</f>
        <v>#REF!</v>
      </c>
      <c r="CJ50" s="28" t="e">
        <f>'Aggregates (2025-26 prices)'!AC47-#REF!</f>
        <v>#REF!</v>
      </c>
      <c r="CK50" s="28"/>
      <c r="CL50" s="28" t="e">
        <f>'Aggregates (2025-26 prices)'!AE47-#REF!</f>
        <v>#REF!</v>
      </c>
    </row>
    <row r="51" spans="2:90" ht="15" customHeight="1">
      <c r="B51" s="33" t="s">
        <v>114</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3" t="s">
        <v>116</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3" t="s">
        <v>123</v>
      </c>
      <c r="BL51" s="28" t="e">
        <f>'Aggregates (2025-26 prices)'!C48-#REF!</f>
        <v>#REF!</v>
      </c>
      <c r="BM51" s="28" t="e">
        <f>'Aggregates (2025-26 prices)'!D48-#REF!</f>
        <v>#REF!</v>
      </c>
      <c r="BN51" s="28" t="e">
        <f>'Aggregates (2025-26 prices)'!E48-#REF!</f>
        <v>#REF!</v>
      </c>
      <c r="BO51" s="28" t="e">
        <f>'Aggregates (2025-26 prices)'!F48-#REF!</f>
        <v>#REF!</v>
      </c>
      <c r="BP51" s="28" t="e">
        <f>'Aggregates (2025-26 prices)'!G48-#REF!</f>
        <v>#REF!</v>
      </c>
      <c r="BQ51" s="28" t="e">
        <f>'Aggregates (2025-26 prices)'!H48-#REF!</f>
        <v>#REF!</v>
      </c>
      <c r="BR51" s="28" t="e">
        <f>'Aggregates (2025-26 prices)'!I48-#REF!</f>
        <v>#REF!</v>
      </c>
      <c r="BS51" s="28"/>
      <c r="BT51" s="28" t="e">
        <f>'Aggregates (2025-26 prices)'!K48-#REF!</f>
        <v>#REF!</v>
      </c>
      <c r="BU51" s="28" t="e">
        <f>'Aggregates (2025-26 prices)'!#REF!-#REF!</f>
        <v>#REF!</v>
      </c>
      <c r="BV51" s="28" t="e">
        <f>'Aggregates (2025-26 prices)'!L48-#REF!</f>
        <v>#REF!</v>
      </c>
      <c r="BW51" s="28" t="e">
        <f>'Aggregates (2025-26 prices)'!M48-#REF!</f>
        <v>#REF!</v>
      </c>
      <c r="BX51" s="28" t="e">
        <f>'Aggregates (2025-26 prices)'!N48-#REF!</f>
        <v>#REF!</v>
      </c>
      <c r="BY51" s="28"/>
      <c r="BZ51" s="28" t="e">
        <f>'Aggregates (2025-26 prices)'!Q48-#REF!</f>
        <v>#REF!</v>
      </c>
      <c r="CA51" s="28" t="e">
        <f>'Aggregates (2025-26 prices)'!R48-#REF!</f>
        <v>#REF!</v>
      </c>
      <c r="CB51" s="28"/>
      <c r="CC51" s="28" t="e">
        <f>'Aggregates (2025-26 prices)'!T48-#REF!</f>
        <v>#REF!</v>
      </c>
      <c r="CD51" s="28" t="e">
        <f>'Aggregates (2025-26 prices)'!U48-#REF!</f>
        <v>#REF!</v>
      </c>
      <c r="CE51" s="28" t="e">
        <f>'Aggregates (2025-26 prices)'!V48-#REF!</f>
        <v>#REF!</v>
      </c>
      <c r="CF51" s="28"/>
      <c r="CG51" s="28" t="e">
        <f>'Aggregates (2025-26 prices)'!X48-#REF!</f>
        <v>#REF!</v>
      </c>
      <c r="CH51" s="28" t="e">
        <f>'Aggregates (2025-26 prices)'!AA48-#REF!</f>
        <v>#REF!</v>
      </c>
      <c r="CI51" s="28" t="e">
        <f>'Aggregates (2025-26 prices)'!AB48-#REF!</f>
        <v>#REF!</v>
      </c>
      <c r="CJ51" s="28" t="e">
        <f>'Aggregates (2025-26 prices)'!AC48-#REF!</f>
        <v>#REF!</v>
      </c>
      <c r="CK51" s="28"/>
      <c r="CL51" s="28" t="e">
        <f>'Aggregates (2025-26 prices)'!AE48-#REF!</f>
        <v>#REF!</v>
      </c>
    </row>
    <row r="52" spans="2:90">
      <c r="B52" s="33" t="s">
        <v>115</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3" t="s">
        <v>117</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3" t="s">
        <v>124</v>
      </c>
      <c r="BL52" s="28" t="e">
        <f>'Aggregates (2025-26 prices)'!C49-#REF!</f>
        <v>#REF!</v>
      </c>
      <c r="BM52" s="28" t="e">
        <f>'Aggregates (2025-26 prices)'!D49-#REF!</f>
        <v>#REF!</v>
      </c>
      <c r="BN52" s="28" t="e">
        <f>'Aggregates (2025-26 prices)'!E49-#REF!</f>
        <v>#REF!</v>
      </c>
      <c r="BO52" s="28" t="e">
        <f>'Aggregates (2025-26 prices)'!F49-#REF!</f>
        <v>#REF!</v>
      </c>
      <c r="BP52" s="28" t="e">
        <f>'Aggregates (2025-26 prices)'!G49-#REF!</f>
        <v>#REF!</v>
      </c>
      <c r="BQ52" s="28" t="e">
        <f>'Aggregates (2025-26 prices)'!H49-#REF!</f>
        <v>#REF!</v>
      </c>
      <c r="BR52" s="28" t="e">
        <f>'Aggregates (2025-26 prices)'!I49-#REF!</f>
        <v>#REF!</v>
      </c>
      <c r="BS52" s="28"/>
      <c r="BT52" s="28" t="e">
        <f>'Aggregates (2025-26 prices)'!K49-#REF!</f>
        <v>#REF!</v>
      </c>
      <c r="BU52" s="28" t="e">
        <f>'Aggregates (2025-26 prices)'!#REF!-#REF!</f>
        <v>#REF!</v>
      </c>
      <c r="BV52" s="28" t="e">
        <f>'Aggregates (2025-26 prices)'!L49-#REF!</f>
        <v>#REF!</v>
      </c>
      <c r="BW52" s="28" t="e">
        <f>'Aggregates (2025-26 prices)'!M49-#REF!</f>
        <v>#REF!</v>
      </c>
      <c r="BX52" s="28" t="e">
        <f>'Aggregates (2025-26 prices)'!N49-#REF!</f>
        <v>#REF!</v>
      </c>
      <c r="BY52" s="28"/>
      <c r="BZ52" s="28" t="e">
        <f>'Aggregates (2025-26 prices)'!Q49-#REF!</f>
        <v>#REF!</v>
      </c>
      <c r="CA52" s="28" t="e">
        <f>'Aggregates (2025-26 prices)'!R49-#REF!</f>
        <v>#REF!</v>
      </c>
      <c r="CB52" s="28"/>
      <c r="CC52" s="28" t="e">
        <f>'Aggregates (2025-26 prices)'!T49-#REF!</f>
        <v>#REF!</v>
      </c>
      <c r="CD52" s="28" t="e">
        <f>'Aggregates (2025-26 prices)'!U49-#REF!</f>
        <v>#REF!</v>
      </c>
      <c r="CE52" s="28" t="e">
        <f>'Aggregates (2025-26 prices)'!V49-#REF!</f>
        <v>#REF!</v>
      </c>
      <c r="CF52" s="28"/>
      <c r="CG52" s="28" t="e">
        <f>'Aggregates (2025-26 prices)'!X49-#REF!</f>
        <v>#REF!</v>
      </c>
      <c r="CH52" s="28" t="e">
        <f>'Aggregates (2025-26 prices)'!AA49-#REF!</f>
        <v>#REF!</v>
      </c>
      <c r="CI52" s="28" t="e">
        <f>'Aggregates (2025-26 prices)'!AB49-#REF!</f>
        <v>#REF!</v>
      </c>
      <c r="CJ52" s="28" t="e">
        <f>'Aggregates (2025-26 prices)'!AC49-#REF!</f>
        <v>#REF!</v>
      </c>
      <c r="CK52" s="28"/>
      <c r="CL52" s="28" t="e">
        <f>'Aggregates (2025-26 prices)'!AE49-#REF!</f>
        <v>#REF!</v>
      </c>
    </row>
    <row r="53" spans="2:90">
      <c r="B53" s="33" t="s">
        <v>116</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3" t="s">
        <v>118</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3" t="s">
        <v>125</v>
      </c>
      <c r="BL53" s="28" t="e">
        <f>'Aggregates (2025-26 prices)'!C50-#REF!</f>
        <v>#REF!</v>
      </c>
      <c r="BM53" s="28" t="e">
        <f>'Aggregates (2025-26 prices)'!D50-#REF!</f>
        <v>#REF!</v>
      </c>
      <c r="BN53" s="28" t="e">
        <f>'Aggregates (2025-26 prices)'!E50-#REF!</f>
        <v>#REF!</v>
      </c>
      <c r="BO53" s="28" t="e">
        <f>'Aggregates (2025-26 prices)'!F50-#REF!</f>
        <v>#REF!</v>
      </c>
      <c r="BP53" s="28" t="e">
        <f>'Aggregates (2025-26 prices)'!G50-#REF!</f>
        <v>#REF!</v>
      </c>
      <c r="BQ53" s="28" t="e">
        <f>'Aggregates (2025-26 prices)'!H50-#REF!</f>
        <v>#REF!</v>
      </c>
      <c r="BR53" s="28" t="e">
        <f>'Aggregates (2025-26 prices)'!I50-#REF!</f>
        <v>#REF!</v>
      </c>
      <c r="BS53" s="28"/>
      <c r="BT53" s="28" t="e">
        <f>'Aggregates (2025-26 prices)'!K50-#REF!</f>
        <v>#REF!</v>
      </c>
      <c r="BU53" s="28" t="e">
        <f>'Aggregates (2025-26 prices)'!#REF!-#REF!</f>
        <v>#REF!</v>
      </c>
      <c r="BV53" s="28" t="e">
        <f>'Aggregates (2025-26 prices)'!L50-#REF!</f>
        <v>#REF!</v>
      </c>
      <c r="BW53" s="28" t="e">
        <f>'Aggregates (2025-26 prices)'!M50-#REF!</f>
        <v>#REF!</v>
      </c>
      <c r="BX53" s="28" t="e">
        <f>'Aggregates (2025-26 prices)'!N50-#REF!</f>
        <v>#REF!</v>
      </c>
      <c r="BY53" s="28"/>
      <c r="BZ53" s="28" t="e">
        <f>'Aggregates (2025-26 prices)'!Q50-#REF!</f>
        <v>#REF!</v>
      </c>
      <c r="CA53" s="28" t="e">
        <f>'Aggregates (2025-26 prices)'!R50-#REF!</f>
        <v>#REF!</v>
      </c>
      <c r="CB53" s="28"/>
      <c r="CC53" s="28" t="e">
        <f>'Aggregates (2025-26 prices)'!T50-#REF!</f>
        <v>#REF!</v>
      </c>
      <c r="CD53" s="28" t="e">
        <f>'Aggregates (2025-26 prices)'!U50-#REF!</f>
        <v>#REF!</v>
      </c>
      <c r="CE53" s="28" t="e">
        <f>'Aggregates (2025-26 prices)'!V50-#REF!</f>
        <v>#REF!</v>
      </c>
      <c r="CF53" s="28"/>
      <c r="CG53" s="28" t="e">
        <f>'Aggregates (2025-26 prices)'!X50-#REF!</f>
        <v>#REF!</v>
      </c>
      <c r="CH53" s="28" t="e">
        <f>'Aggregates (2025-26 prices)'!AA50-#REF!</f>
        <v>#REF!</v>
      </c>
      <c r="CI53" s="28" t="e">
        <f>'Aggregates (2025-26 prices)'!AB50-#REF!</f>
        <v>#REF!</v>
      </c>
      <c r="CJ53" s="28" t="e">
        <f>'Aggregates (2025-26 prices)'!AC50-#REF!</f>
        <v>#REF!</v>
      </c>
      <c r="CK53" s="28"/>
      <c r="CL53" s="28" t="e">
        <f>'Aggregates (2025-26 prices)'!AE50-#REF!</f>
        <v>#REF!</v>
      </c>
    </row>
    <row r="54" spans="2:90">
      <c r="B54" s="33" t="s">
        <v>117</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3" t="s">
        <v>119</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3" t="s">
        <v>126</v>
      </c>
      <c r="BL54" s="28" t="e">
        <f>'Aggregates (2025-26 prices)'!C51-#REF!</f>
        <v>#REF!</v>
      </c>
      <c r="BM54" s="28" t="e">
        <f>'Aggregates (2025-26 prices)'!D51-#REF!</f>
        <v>#REF!</v>
      </c>
      <c r="BN54" s="28" t="e">
        <f>'Aggregates (2025-26 prices)'!E51-#REF!</f>
        <v>#REF!</v>
      </c>
      <c r="BO54" s="28" t="e">
        <f>'Aggregates (2025-26 prices)'!F51-#REF!</f>
        <v>#REF!</v>
      </c>
      <c r="BP54" s="28" t="e">
        <f>'Aggregates (2025-26 prices)'!G51-#REF!</f>
        <v>#REF!</v>
      </c>
      <c r="BQ54" s="28" t="e">
        <f>'Aggregates (2025-26 prices)'!H51-#REF!</f>
        <v>#REF!</v>
      </c>
      <c r="BR54" s="28" t="e">
        <f>'Aggregates (2025-26 prices)'!I51-#REF!</f>
        <v>#REF!</v>
      </c>
      <c r="BS54" s="28"/>
      <c r="BT54" s="28" t="e">
        <f>'Aggregates (2025-26 prices)'!K51-#REF!</f>
        <v>#REF!</v>
      </c>
      <c r="BU54" s="28" t="e">
        <f>'Aggregates (2025-26 prices)'!#REF!-#REF!</f>
        <v>#REF!</v>
      </c>
      <c r="BV54" s="28" t="e">
        <f>'Aggregates (2025-26 prices)'!L51-#REF!</f>
        <v>#REF!</v>
      </c>
      <c r="BW54" s="28" t="e">
        <f>'Aggregates (2025-26 prices)'!M51-#REF!</f>
        <v>#REF!</v>
      </c>
      <c r="BX54" s="28" t="e">
        <f>'Aggregates (2025-26 prices)'!N51-#REF!</f>
        <v>#REF!</v>
      </c>
      <c r="BY54" s="28"/>
      <c r="BZ54" s="28" t="e">
        <f>'Aggregates (2025-26 prices)'!Q51-#REF!</f>
        <v>#REF!</v>
      </c>
      <c r="CA54" s="28" t="e">
        <f>'Aggregates (2025-26 prices)'!R51-#REF!</f>
        <v>#REF!</v>
      </c>
      <c r="CB54" s="28"/>
      <c r="CC54" s="28" t="e">
        <f>'Aggregates (2025-26 prices)'!T51-#REF!</f>
        <v>#REF!</v>
      </c>
      <c r="CD54" s="28" t="e">
        <f>'Aggregates (2025-26 prices)'!U51-#REF!</f>
        <v>#REF!</v>
      </c>
      <c r="CE54" s="28" t="e">
        <f>'Aggregates (2025-26 prices)'!V51-#REF!</f>
        <v>#REF!</v>
      </c>
      <c r="CF54" s="28"/>
      <c r="CG54" s="28" t="e">
        <f>'Aggregates (2025-26 prices)'!X51-#REF!</f>
        <v>#REF!</v>
      </c>
      <c r="CH54" s="28" t="e">
        <f>'Aggregates (2025-26 prices)'!AA51-#REF!</f>
        <v>#REF!</v>
      </c>
      <c r="CI54" s="28" t="e">
        <f>'Aggregates (2025-26 prices)'!AB51-#REF!</f>
        <v>#REF!</v>
      </c>
      <c r="CJ54" s="28" t="e">
        <f>'Aggregates (2025-26 prices)'!AC51-#REF!</f>
        <v>#REF!</v>
      </c>
      <c r="CK54" s="28"/>
      <c r="CL54" s="28" t="e">
        <f>'Aggregates (2025-26 prices)'!AE51-#REF!</f>
        <v>#REF!</v>
      </c>
    </row>
    <row r="55" spans="2:90">
      <c r="B55" s="33" t="s">
        <v>118</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3" t="s">
        <v>120</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3" t="s">
        <v>127</v>
      </c>
      <c r="BL55" s="28" t="e">
        <f>'Aggregates (2025-26 prices)'!C52-#REF!</f>
        <v>#REF!</v>
      </c>
      <c r="BM55" s="28" t="e">
        <f>'Aggregates (2025-26 prices)'!D52-#REF!</f>
        <v>#REF!</v>
      </c>
      <c r="BN55" s="28" t="e">
        <f>'Aggregates (2025-26 prices)'!E52-#REF!</f>
        <v>#REF!</v>
      </c>
      <c r="BO55" s="28" t="e">
        <f>'Aggregates (2025-26 prices)'!F52-#REF!</f>
        <v>#REF!</v>
      </c>
      <c r="BP55" s="28" t="e">
        <f>'Aggregates (2025-26 prices)'!G52-#REF!</f>
        <v>#REF!</v>
      </c>
      <c r="BQ55" s="28" t="e">
        <f>'Aggregates (2025-26 prices)'!H52-#REF!</f>
        <v>#REF!</v>
      </c>
      <c r="BR55" s="28" t="e">
        <f>'Aggregates (2025-26 prices)'!I52-#REF!</f>
        <v>#REF!</v>
      </c>
      <c r="BS55" s="28"/>
      <c r="BT55" s="28" t="e">
        <f>'Aggregates (2025-26 prices)'!K52-#REF!</f>
        <v>#REF!</v>
      </c>
      <c r="BU55" s="28" t="e">
        <f>'Aggregates (2025-26 prices)'!#REF!-#REF!</f>
        <v>#REF!</v>
      </c>
      <c r="BV55" s="28" t="e">
        <f>'Aggregates (2025-26 prices)'!L52-#REF!</f>
        <v>#REF!</v>
      </c>
      <c r="BW55" s="28" t="e">
        <f>'Aggregates (2025-26 prices)'!M52-#REF!</f>
        <v>#REF!</v>
      </c>
      <c r="BX55" s="28" t="e">
        <f>'Aggregates (2025-26 prices)'!N52-#REF!</f>
        <v>#REF!</v>
      </c>
      <c r="BY55" s="28"/>
      <c r="BZ55" s="28" t="e">
        <f>'Aggregates (2025-26 prices)'!Q52-#REF!</f>
        <v>#REF!</v>
      </c>
      <c r="CA55" s="28" t="e">
        <f>'Aggregates (2025-26 prices)'!R52-#REF!</f>
        <v>#REF!</v>
      </c>
      <c r="CB55" s="28"/>
      <c r="CC55" s="28" t="e">
        <f>'Aggregates (2025-26 prices)'!T52-#REF!</f>
        <v>#REF!</v>
      </c>
      <c r="CD55" s="28" t="e">
        <f>'Aggregates (2025-26 prices)'!U52-#REF!</f>
        <v>#REF!</v>
      </c>
      <c r="CE55" s="28" t="e">
        <f>'Aggregates (2025-26 prices)'!V52-#REF!</f>
        <v>#REF!</v>
      </c>
      <c r="CF55" s="28"/>
      <c r="CG55" s="28" t="e">
        <f>'Aggregates (2025-26 prices)'!X52-#REF!</f>
        <v>#REF!</v>
      </c>
      <c r="CH55" s="28" t="e">
        <f>'Aggregates (2025-26 prices)'!AA52-#REF!</f>
        <v>#REF!</v>
      </c>
      <c r="CI55" s="28" t="e">
        <f>'Aggregates (2025-26 prices)'!AB52-#REF!</f>
        <v>#REF!</v>
      </c>
      <c r="CJ55" s="28" t="e">
        <f>'Aggregates (2025-26 prices)'!AC52-#REF!</f>
        <v>#REF!</v>
      </c>
      <c r="CK55" s="28"/>
      <c r="CL55" s="28" t="e">
        <f>'Aggregates (2025-26 prices)'!AE52-#REF!</f>
        <v>#REF!</v>
      </c>
    </row>
    <row r="56" spans="2:90" s="67" customFormat="1">
      <c r="B56" s="66" t="s">
        <v>119</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3" t="s">
        <v>121</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3" t="s">
        <v>128</v>
      </c>
      <c r="BL56" s="28" t="e">
        <f>'Aggregates (2025-26 prices)'!C53-#REF!</f>
        <v>#REF!</v>
      </c>
      <c r="BM56" s="28" t="e">
        <f>'Aggregates (2025-26 prices)'!D53-#REF!</f>
        <v>#REF!</v>
      </c>
      <c r="BN56" s="28" t="e">
        <f>'Aggregates (2025-26 prices)'!E53-#REF!</f>
        <v>#REF!</v>
      </c>
      <c r="BO56" s="28" t="e">
        <f>'Aggregates (2025-26 prices)'!F53-#REF!</f>
        <v>#REF!</v>
      </c>
      <c r="BP56" s="28" t="e">
        <f>'Aggregates (2025-26 prices)'!G53-#REF!</f>
        <v>#REF!</v>
      </c>
      <c r="BQ56" s="28" t="e">
        <f>'Aggregates (2025-26 prices)'!H53-#REF!</f>
        <v>#REF!</v>
      </c>
      <c r="BR56" s="28" t="e">
        <f>'Aggregates (2025-26 prices)'!I53-#REF!</f>
        <v>#REF!</v>
      </c>
      <c r="BS56" s="28"/>
      <c r="BT56" s="28" t="e">
        <f>'Aggregates (2025-26 prices)'!K53-#REF!</f>
        <v>#REF!</v>
      </c>
      <c r="BU56" s="28" t="e">
        <f>'Aggregates (2025-26 prices)'!#REF!-#REF!</f>
        <v>#REF!</v>
      </c>
      <c r="BV56" s="28" t="e">
        <f>'Aggregates (2025-26 prices)'!L53-#REF!</f>
        <v>#REF!</v>
      </c>
      <c r="BW56" s="28" t="e">
        <f>'Aggregates (2025-26 prices)'!M53-#REF!</f>
        <v>#REF!</v>
      </c>
      <c r="BX56" s="28" t="e">
        <f>'Aggregates (2025-26 prices)'!N53-#REF!</f>
        <v>#REF!</v>
      </c>
      <c r="BY56" s="28"/>
      <c r="BZ56" s="28" t="e">
        <f>'Aggregates (2025-26 prices)'!Q53-#REF!</f>
        <v>#REF!</v>
      </c>
      <c r="CA56" s="28" t="e">
        <f>'Aggregates (2025-26 prices)'!R53-#REF!</f>
        <v>#REF!</v>
      </c>
      <c r="CB56" s="28"/>
      <c r="CC56" s="28" t="e">
        <f>'Aggregates (2025-26 prices)'!T53-#REF!</f>
        <v>#REF!</v>
      </c>
      <c r="CD56" s="28" t="e">
        <f>'Aggregates (2025-26 prices)'!U53-#REF!</f>
        <v>#REF!</v>
      </c>
      <c r="CE56" s="28" t="e">
        <f>'Aggregates (2025-26 prices)'!V53-#REF!</f>
        <v>#REF!</v>
      </c>
      <c r="CF56" s="28"/>
      <c r="CG56" s="28" t="e">
        <f>'Aggregates (2025-26 prices)'!X53-#REF!</f>
        <v>#REF!</v>
      </c>
      <c r="CH56" s="28" t="e">
        <f>'Aggregates (2025-26 prices)'!AA53-#REF!</f>
        <v>#REF!</v>
      </c>
      <c r="CI56" s="28" t="e">
        <f>'Aggregates (2025-26 prices)'!AB53-#REF!</f>
        <v>#REF!</v>
      </c>
      <c r="CJ56" s="28" t="e">
        <f>'Aggregates (2025-26 prices)'!AC53-#REF!</f>
        <v>#REF!</v>
      </c>
      <c r="CK56" s="28"/>
      <c r="CL56" s="28" t="e">
        <f>'Aggregates (2025-26 prices)'!AE53-#REF!</f>
        <v>#REF!</v>
      </c>
    </row>
    <row r="57" spans="2:90" s="67" customFormat="1">
      <c r="B57" s="66" t="s">
        <v>120</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3" t="s">
        <v>122</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3" t="s">
        <v>129</v>
      </c>
      <c r="BL57" s="28" t="e">
        <f>'Aggregates (2025-26 prices)'!C54-#REF!</f>
        <v>#REF!</v>
      </c>
      <c r="BM57" s="28" t="e">
        <f>'Aggregates (2025-26 prices)'!D54-#REF!</f>
        <v>#REF!</v>
      </c>
      <c r="BN57" s="28" t="e">
        <f>'Aggregates (2025-26 prices)'!E54-#REF!</f>
        <v>#REF!</v>
      </c>
      <c r="BO57" s="28" t="e">
        <f>'Aggregates (2025-26 prices)'!F54-#REF!</f>
        <v>#REF!</v>
      </c>
      <c r="BP57" s="28" t="e">
        <f>'Aggregates (2025-26 prices)'!G54-#REF!</f>
        <v>#REF!</v>
      </c>
      <c r="BQ57" s="28" t="e">
        <f>'Aggregates (2025-26 prices)'!H54-#REF!</f>
        <v>#REF!</v>
      </c>
      <c r="BR57" s="28" t="e">
        <f>'Aggregates (2025-26 prices)'!I54-#REF!</f>
        <v>#REF!</v>
      </c>
      <c r="BS57" s="28"/>
      <c r="BT57" s="28" t="e">
        <f>'Aggregates (2025-26 prices)'!K54-#REF!</f>
        <v>#REF!</v>
      </c>
      <c r="BU57" s="28" t="e">
        <f>'Aggregates (2025-26 prices)'!#REF!-#REF!</f>
        <v>#REF!</v>
      </c>
      <c r="BV57" s="28" t="e">
        <f>'Aggregates (2025-26 prices)'!L54-#REF!</f>
        <v>#REF!</v>
      </c>
      <c r="BW57" s="28" t="e">
        <f>'Aggregates (2025-26 prices)'!M54-#REF!</f>
        <v>#REF!</v>
      </c>
      <c r="BX57" s="28" t="e">
        <f>'Aggregates (2025-26 prices)'!N54-#REF!</f>
        <v>#REF!</v>
      </c>
      <c r="BY57" s="28"/>
      <c r="BZ57" s="28" t="e">
        <f>'Aggregates (2025-26 prices)'!Q54-#REF!</f>
        <v>#REF!</v>
      </c>
      <c r="CA57" s="28" t="e">
        <f>'Aggregates (2025-26 prices)'!R54-#REF!</f>
        <v>#REF!</v>
      </c>
      <c r="CB57" s="28"/>
      <c r="CC57" s="28" t="e">
        <f>'Aggregates (2025-26 prices)'!T54-#REF!</f>
        <v>#REF!</v>
      </c>
      <c r="CD57" s="28" t="e">
        <f>'Aggregates (2025-26 prices)'!U54-#REF!</f>
        <v>#REF!</v>
      </c>
      <c r="CE57" s="28" t="e">
        <f>'Aggregates (2025-26 prices)'!V54-#REF!</f>
        <v>#REF!</v>
      </c>
      <c r="CF57" s="28"/>
      <c r="CG57" s="28" t="e">
        <f>'Aggregates (2025-26 prices)'!X54-#REF!</f>
        <v>#REF!</v>
      </c>
      <c r="CH57" s="28" t="e">
        <f>'Aggregates (2025-26 prices)'!AA54-#REF!</f>
        <v>#REF!</v>
      </c>
      <c r="CI57" s="28" t="e">
        <f>'Aggregates (2025-26 prices)'!AB54-#REF!</f>
        <v>#REF!</v>
      </c>
      <c r="CJ57" s="28" t="e">
        <f>'Aggregates (2025-26 prices)'!AC54-#REF!</f>
        <v>#REF!</v>
      </c>
      <c r="CK57" s="28"/>
      <c r="CL57" s="28" t="e">
        <f>'Aggregates (2025-26 prices)'!AE54-#REF!</f>
        <v>#REF!</v>
      </c>
    </row>
    <row r="58" spans="2:90" s="67" customFormat="1">
      <c r="B58" s="66" t="s">
        <v>121</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3" t="s">
        <v>123</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3" t="s">
        <v>130</v>
      </c>
      <c r="BL58" s="28" t="e">
        <f>'Aggregates (2025-26 prices)'!C55-#REF!</f>
        <v>#REF!</v>
      </c>
      <c r="BM58" s="28" t="e">
        <f>'Aggregates (2025-26 prices)'!D55-#REF!</f>
        <v>#REF!</v>
      </c>
      <c r="BN58" s="28" t="e">
        <f>'Aggregates (2025-26 prices)'!E55-#REF!</f>
        <v>#REF!</v>
      </c>
      <c r="BO58" s="28" t="e">
        <f>'Aggregates (2025-26 prices)'!F55-#REF!</f>
        <v>#REF!</v>
      </c>
      <c r="BP58" s="28" t="e">
        <f>'Aggregates (2025-26 prices)'!G55-#REF!</f>
        <v>#REF!</v>
      </c>
      <c r="BQ58" s="28" t="e">
        <f>'Aggregates (2025-26 prices)'!H55-#REF!</f>
        <v>#REF!</v>
      </c>
      <c r="BR58" s="28" t="e">
        <f>'Aggregates (2025-26 prices)'!I55-#REF!</f>
        <v>#REF!</v>
      </c>
      <c r="BS58" s="28"/>
      <c r="BT58" s="28" t="e">
        <f>'Aggregates (2025-26 prices)'!K55-#REF!</f>
        <v>#REF!</v>
      </c>
      <c r="BU58" s="28" t="e">
        <f>'Aggregates (2025-26 prices)'!#REF!-#REF!</f>
        <v>#REF!</v>
      </c>
      <c r="BV58" s="28" t="e">
        <f>'Aggregates (2025-26 prices)'!L55-#REF!</f>
        <v>#REF!</v>
      </c>
      <c r="BW58" s="28" t="e">
        <f>'Aggregates (2025-26 prices)'!M55-#REF!</f>
        <v>#REF!</v>
      </c>
      <c r="BX58" s="28" t="e">
        <f>'Aggregates (2025-26 prices)'!N55-#REF!</f>
        <v>#REF!</v>
      </c>
      <c r="BY58" s="28"/>
      <c r="BZ58" s="28" t="e">
        <f>'Aggregates (2025-26 prices)'!Q55-#REF!</f>
        <v>#REF!</v>
      </c>
      <c r="CA58" s="28" t="e">
        <f>'Aggregates (2025-26 prices)'!R55-#REF!</f>
        <v>#REF!</v>
      </c>
      <c r="CB58" s="28"/>
      <c r="CC58" s="28" t="e">
        <f>'Aggregates (2025-26 prices)'!T55-#REF!</f>
        <v>#REF!</v>
      </c>
      <c r="CD58" s="28" t="e">
        <f>'Aggregates (2025-26 prices)'!U55-#REF!</f>
        <v>#REF!</v>
      </c>
      <c r="CE58" s="28" t="e">
        <f>'Aggregates (2025-26 prices)'!V55-#REF!</f>
        <v>#REF!</v>
      </c>
      <c r="CF58" s="28"/>
      <c r="CG58" s="28" t="e">
        <f>'Aggregates (2025-26 prices)'!X55-#REF!</f>
        <v>#REF!</v>
      </c>
      <c r="CH58" s="28" t="e">
        <f>'Aggregates (2025-26 prices)'!AA55-#REF!</f>
        <v>#REF!</v>
      </c>
      <c r="CI58" s="28" t="e">
        <f>'Aggregates (2025-26 prices)'!AB55-#REF!</f>
        <v>#REF!</v>
      </c>
      <c r="CJ58" s="28" t="e">
        <f>'Aggregates (2025-26 prices)'!AC55-#REF!</f>
        <v>#REF!</v>
      </c>
      <c r="CK58" s="28"/>
      <c r="CL58" s="28" t="e">
        <f>'Aggregates (2025-26 prices)'!AE55-#REF!</f>
        <v>#REF!</v>
      </c>
    </row>
    <row r="59" spans="2:90" s="67" customFormat="1">
      <c r="B59" s="66" t="s">
        <v>122</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3" t="s">
        <v>124</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3" t="s">
        <v>131</v>
      </c>
      <c r="BL59" s="28" t="e">
        <f>'Aggregates (2025-26 prices)'!C56-#REF!</f>
        <v>#REF!</v>
      </c>
      <c r="BM59" s="28" t="e">
        <f>'Aggregates (2025-26 prices)'!D56-#REF!</f>
        <v>#REF!</v>
      </c>
      <c r="BN59" s="28" t="e">
        <f>'Aggregates (2025-26 prices)'!E56-#REF!</f>
        <v>#REF!</v>
      </c>
      <c r="BO59" s="28" t="e">
        <f>'Aggregates (2025-26 prices)'!F56-#REF!</f>
        <v>#REF!</v>
      </c>
      <c r="BP59" s="28" t="e">
        <f>'Aggregates (2025-26 prices)'!G56-#REF!</f>
        <v>#REF!</v>
      </c>
      <c r="BQ59" s="28" t="e">
        <f>'Aggregates (2025-26 prices)'!H56-#REF!</f>
        <v>#REF!</v>
      </c>
      <c r="BR59" s="28" t="e">
        <f>'Aggregates (2025-26 prices)'!I56-#REF!</f>
        <v>#REF!</v>
      </c>
      <c r="BS59" s="28"/>
      <c r="BT59" s="28" t="e">
        <f>'Aggregates (2025-26 prices)'!K56-#REF!</f>
        <v>#REF!</v>
      </c>
      <c r="BU59" s="28" t="e">
        <f>'Aggregates (2025-26 prices)'!#REF!-#REF!</f>
        <v>#REF!</v>
      </c>
      <c r="BV59" s="28" t="e">
        <f>'Aggregates (2025-26 prices)'!L56-#REF!</f>
        <v>#REF!</v>
      </c>
      <c r="BW59" s="28" t="e">
        <f>'Aggregates (2025-26 prices)'!M56-#REF!</f>
        <v>#REF!</v>
      </c>
      <c r="BX59" s="28" t="e">
        <f>'Aggregates (2025-26 prices)'!N56-#REF!</f>
        <v>#REF!</v>
      </c>
      <c r="BY59" s="28"/>
      <c r="BZ59" s="28" t="e">
        <f>'Aggregates (2025-26 prices)'!Q56-#REF!</f>
        <v>#REF!</v>
      </c>
      <c r="CA59" s="28" t="e">
        <f>'Aggregates (2025-26 prices)'!R56-#REF!</f>
        <v>#REF!</v>
      </c>
      <c r="CB59" s="28"/>
      <c r="CC59" s="28" t="e">
        <f>'Aggregates (2025-26 prices)'!T56-#REF!</f>
        <v>#REF!</v>
      </c>
      <c r="CD59" s="28" t="e">
        <f>'Aggregates (2025-26 prices)'!U56-#REF!</f>
        <v>#REF!</v>
      </c>
      <c r="CE59" s="28" t="e">
        <f>'Aggregates (2025-26 prices)'!V56-#REF!</f>
        <v>#REF!</v>
      </c>
      <c r="CF59" s="28"/>
      <c r="CG59" s="28" t="e">
        <f>'Aggregates (2025-26 prices)'!X56-#REF!</f>
        <v>#REF!</v>
      </c>
      <c r="CH59" s="28" t="e">
        <f>'Aggregates (2025-26 prices)'!AA56-#REF!</f>
        <v>#REF!</v>
      </c>
      <c r="CI59" s="28" t="e">
        <f>'Aggregates (2025-26 prices)'!AB56-#REF!</f>
        <v>#REF!</v>
      </c>
      <c r="CJ59" s="28" t="e">
        <f>'Aggregates (2025-26 prices)'!AC56-#REF!</f>
        <v>#REF!</v>
      </c>
      <c r="CK59" s="28"/>
      <c r="CL59" s="28" t="e">
        <f>'Aggregates (2025-26 prices)'!AE56-#REF!</f>
        <v>#REF!</v>
      </c>
    </row>
    <row r="60" spans="2:90" s="67" customFormat="1">
      <c r="B60" s="66" t="s">
        <v>123</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3" t="s">
        <v>125</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3" t="s">
        <v>132</v>
      </c>
      <c r="BL60" s="28" t="e">
        <f>'Aggregates (2025-26 prices)'!C57-#REF!</f>
        <v>#REF!</v>
      </c>
      <c r="BM60" s="28" t="e">
        <f>'Aggregates (2025-26 prices)'!D57-#REF!</f>
        <v>#REF!</v>
      </c>
      <c r="BN60" s="28" t="e">
        <f>'Aggregates (2025-26 prices)'!E57-#REF!</f>
        <v>#REF!</v>
      </c>
      <c r="BO60" s="28" t="e">
        <f>'Aggregates (2025-26 prices)'!F57-#REF!</f>
        <v>#REF!</v>
      </c>
      <c r="BP60" s="28" t="e">
        <f>'Aggregates (2025-26 prices)'!G57-#REF!</f>
        <v>#REF!</v>
      </c>
      <c r="BQ60" s="28" t="e">
        <f>'Aggregates (2025-26 prices)'!H57-#REF!</f>
        <v>#REF!</v>
      </c>
      <c r="BR60" s="28" t="e">
        <f>'Aggregates (2025-26 prices)'!I57-#REF!</f>
        <v>#REF!</v>
      </c>
      <c r="BS60" s="28"/>
      <c r="BT60" s="28" t="e">
        <f>'Aggregates (2025-26 prices)'!K57-#REF!</f>
        <v>#REF!</v>
      </c>
      <c r="BU60" s="28" t="e">
        <f>'Aggregates (2025-26 prices)'!#REF!-#REF!</f>
        <v>#REF!</v>
      </c>
      <c r="BV60" s="28" t="e">
        <f>'Aggregates (2025-26 prices)'!L57-#REF!</f>
        <v>#REF!</v>
      </c>
      <c r="BW60" s="28" t="e">
        <f>'Aggregates (2025-26 prices)'!M57-#REF!</f>
        <v>#REF!</v>
      </c>
      <c r="BX60" s="28" t="e">
        <f>'Aggregates (2025-26 prices)'!N57-#REF!</f>
        <v>#REF!</v>
      </c>
      <c r="BY60" s="28"/>
      <c r="BZ60" s="28" t="e">
        <f>'Aggregates (2025-26 prices)'!Q57-#REF!</f>
        <v>#REF!</v>
      </c>
      <c r="CA60" s="28" t="e">
        <f>'Aggregates (2025-26 prices)'!R57-#REF!</f>
        <v>#REF!</v>
      </c>
      <c r="CB60" s="28"/>
      <c r="CC60" s="28" t="e">
        <f>'Aggregates (2025-26 prices)'!T57-#REF!</f>
        <v>#REF!</v>
      </c>
      <c r="CD60" s="28" t="e">
        <f>'Aggregates (2025-26 prices)'!U57-#REF!</f>
        <v>#REF!</v>
      </c>
      <c r="CE60" s="28" t="e">
        <f>'Aggregates (2025-26 prices)'!V57-#REF!</f>
        <v>#REF!</v>
      </c>
      <c r="CF60" s="28"/>
      <c r="CG60" s="28" t="e">
        <f>'Aggregates (2025-26 prices)'!X57-#REF!</f>
        <v>#REF!</v>
      </c>
      <c r="CH60" s="28" t="e">
        <f>'Aggregates (2025-26 prices)'!AA57-#REF!</f>
        <v>#REF!</v>
      </c>
      <c r="CI60" s="28" t="e">
        <f>'Aggregates (2025-26 prices)'!AB57-#REF!</f>
        <v>#REF!</v>
      </c>
      <c r="CJ60" s="28" t="e">
        <f>'Aggregates (2025-26 prices)'!AC57-#REF!</f>
        <v>#REF!</v>
      </c>
      <c r="CK60" s="28"/>
      <c r="CL60" s="28" t="e">
        <f>'Aggregates (2025-26 prices)'!AE57-#REF!</f>
        <v>#REF!</v>
      </c>
    </row>
    <row r="61" spans="2:90" s="67" customFormat="1">
      <c r="B61" s="66" t="s">
        <v>124</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3" t="s">
        <v>126</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3" t="s">
        <v>133</v>
      </c>
      <c r="BL61" s="28" t="e">
        <f>'Aggregates (2025-26 prices)'!C58-#REF!</f>
        <v>#REF!</v>
      </c>
      <c r="BM61" s="28" t="e">
        <f>'Aggregates (2025-26 prices)'!D58-#REF!</f>
        <v>#REF!</v>
      </c>
      <c r="BN61" s="28" t="e">
        <f>'Aggregates (2025-26 prices)'!E58-#REF!</f>
        <v>#REF!</v>
      </c>
      <c r="BO61" s="28" t="e">
        <f>'Aggregates (2025-26 prices)'!F58-#REF!</f>
        <v>#REF!</v>
      </c>
      <c r="BP61" s="28" t="e">
        <f>'Aggregates (2025-26 prices)'!G58-#REF!</f>
        <v>#REF!</v>
      </c>
      <c r="BQ61" s="28" t="e">
        <f>'Aggregates (2025-26 prices)'!H58-#REF!</f>
        <v>#REF!</v>
      </c>
      <c r="BR61" s="28" t="e">
        <f>'Aggregates (2025-26 prices)'!I58-#REF!</f>
        <v>#REF!</v>
      </c>
      <c r="BS61" s="28"/>
      <c r="BT61" s="28" t="e">
        <f>'Aggregates (2025-26 prices)'!K58-#REF!</f>
        <v>#REF!</v>
      </c>
      <c r="BU61" s="28" t="e">
        <f>'Aggregates (2025-26 prices)'!#REF!-#REF!</f>
        <v>#REF!</v>
      </c>
      <c r="BV61" s="28" t="e">
        <f>'Aggregates (2025-26 prices)'!L58-#REF!</f>
        <v>#REF!</v>
      </c>
      <c r="BW61" s="28" t="e">
        <f>'Aggregates (2025-26 prices)'!M58-#REF!</f>
        <v>#REF!</v>
      </c>
      <c r="BX61" s="28" t="e">
        <f>'Aggregates (2025-26 prices)'!N58-#REF!</f>
        <v>#REF!</v>
      </c>
      <c r="BY61" s="28"/>
      <c r="BZ61" s="28" t="e">
        <f>'Aggregates (2025-26 prices)'!Q58-#REF!</f>
        <v>#REF!</v>
      </c>
      <c r="CA61" s="28" t="e">
        <f>'Aggregates (2025-26 prices)'!R58-#REF!</f>
        <v>#REF!</v>
      </c>
      <c r="CB61" s="28"/>
      <c r="CC61" s="28" t="e">
        <f>'Aggregates (2025-26 prices)'!T58-#REF!</f>
        <v>#REF!</v>
      </c>
      <c r="CD61" s="28" t="e">
        <f>'Aggregates (2025-26 prices)'!U58-#REF!</f>
        <v>#REF!</v>
      </c>
      <c r="CE61" s="28" t="e">
        <f>'Aggregates (2025-26 prices)'!V58-#REF!</f>
        <v>#REF!</v>
      </c>
      <c r="CF61" s="28"/>
      <c r="CG61" s="28" t="e">
        <f>'Aggregates (2025-26 prices)'!X58-#REF!</f>
        <v>#REF!</v>
      </c>
      <c r="CH61" s="28" t="e">
        <f>'Aggregates (2025-26 prices)'!AA58-#REF!</f>
        <v>#REF!</v>
      </c>
      <c r="CI61" s="28" t="e">
        <f>'Aggregates (2025-26 prices)'!AB58-#REF!</f>
        <v>#REF!</v>
      </c>
      <c r="CJ61" s="28" t="e">
        <f>'Aggregates (2025-26 prices)'!AC58-#REF!</f>
        <v>#REF!</v>
      </c>
      <c r="CK61" s="28"/>
      <c r="CL61" s="28" t="e">
        <f>'Aggregates (2025-26 prices)'!AE58-#REF!</f>
        <v>#REF!</v>
      </c>
    </row>
    <row r="62" spans="2:90" s="67" customFormat="1">
      <c r="B62" s="66" t="s">
        <v>125</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3" t="s">
        <v>127</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3" t="s">
        <v>134</v>
      </c>
      <c r="BL62" s="28" t="e">
        <f>'Aggregates (2025-26 prices)'!C59-#REF!</f>
        <v>#REF!</v>
      </c>
      <c r="BM62" s="28" t="e">
        <f>'Aggregates (2025-26 prices)'!D59-#REF!</f>
        <v>#REF!</v>
      </c>
      <c r="BN62" s="28" t="e">
        <f>'Aggregates (2025-26 prices)'!E59-#REF!</f>
        <v>#REF!</v>
      </c>
      <c r="BO62" s="28" t="e">
        <f>'Aggregates (2025-26 prices)'!F59-#REF!</f>
        <v>#REF!</v>
      </c>
      <c r="BP62" s="28" t="e">
        <f>'Aggregates (2025-26 prices)'!G59-#REF!</f>
        <v>#REF!</v>
      </c>
      <c r="BQ62" s="28" t="e">
        <f>'Aggregates (2025-26 prices)'!H59-#REF!</f>
        <v>#REF!</v>
      </c>
      <c r="BR62" s="28" t="e">
        <f>'Aggregates (2025-26 prices)'!I59-#REF!</f>
        <v>#REF!</v>
      </c>
      <c r="BS62" s="28"/>
      <c r="BT62" s="28" t="e">
        <f>'Aggregates (2025-26 prices)'!K59-#REF!</f>
        <v>#REF!</v>
      </c>
      <c r="BU62" s="28" t="e">
        <f>'Aggregates (2025-26 prices)'!#REF!-#REF!</f>
        <v>#REF!</v>
      </c>
      <c r="BV62" s="28" t="e">
        <f>'Aggregates (2025-26 prices)'!L59-#REF!</f>
        <v>#REF!</v>
      </c>
      <c r="BW62" s="28" t="e">
        <f>'Aggregates (2025-26 prices)'!M59-#REF!</f>
        <v>#REF!</v>
      </c>
      <c r="BX62" s="28" t="e">
        <f>'Aggregates (2025-26 prices)'!N59-#REF!</f>
        <v>#REF!</v>
      </c>
      <c r="BY62" s="28"/>
      <c r="BZ62" s="28" t="e">
        <f>'Aggregates (2025-26 prices)'!Q59-#REF!</f>
        <v>#REF!</v>
      </c>
      <c r="CA62" s="28" t="e">
        <f>'Aggregates (2025-26 prices)'!R59-#REF!</f>
        <v>#REF!</v>
      </c>
      <c r="CB62" s="28"/>
      <c r="CC62" s="28" t="e">
        <f>'Aggregates (2025-26 prices)'!T59-#REF!</f>
        <v>#REF!</v>
      </c>
      <c r="CD62" s="28" t="e">
        <f>'Aggregates (2025-26 prices)'!U59-#REF!</f>
        <v>#REF!</v>
      </c>
      <c r="CE62" s="28" t="e">
        <f>'Aggregates (2025-26 prices)'!V59-#REF!</f>
        <v>#REF!</v>
      </c>
      <c r="CF62" s="28"/>
      <c r="CG62" s="28" t="e">
        <f>'Aggregates (2025-26 prices)'!X59-#REF!</f>
        <v>#REF!</v>
      </c>
      <c r="CH62" s="28" t="e">
        <f>'Aggregates (2025-26 prices)'!AA59-#REF!</f>
        <v>#REF!</v>
      </c>
      <c r="CI62" s="28" t="e">
        <f>'Aggregates (2025-26 prices)'!AB59-#REF!</f>
        <v>#REF!</v>
      </c>
      <c r="CJ62" s="28" t="e">
        <f>'Aggregates (2025-26 prices)'!AC59-#REF!</f>
        <v>#REF!</v>
      </c>
      <c r="CK62" s="28"/>
      <c r="CL62" s="28" t="e">
        <f>'Aggregates (2025-26 prices)'!AE59-#REF!</f>
        <v>#REF!</v>
      </c>
    </row>
    <row r="63" spans="2:90" s="67" customFormat="1">
      <c r="B63" s="66" t="s">
        <v>126</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3" t="s">
        <v>128</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3" t="s">
        <v>135</v>
      </c>
      <c r="BL63" s="28" t="e">
        <f>'Aggregates (2025-26 prices)'!C60-#REF!</f>
        <v>#REF!</v>
      </c>
      <c r="BM63" s="28" t="e">
        <f>'Aggregates (2025-26 prices)'!D60-#REF!</f>
        <v>#REF!</v>
      </c>
      <c r="BN63" s="28" t="e">
        <f>'Aggregates (2025-26 prices)'!E60-#REF!</f>
        <v>#REF!</v>
      </c>
      <c r="BO63" s="28" t="e">
        <f>'Aggregates (2025-26 prices)'!F60-#REF!</f>
        <v>#REF!</v>
      </c>
      <c r="BP63" s="28" t="e">
        <f>'Aggregates (2025-26 prices)'!G60-#REF!</f>
        <v>#REF!</v>
      </c>
      <c r="BQ63" s="28" t="e">
        <f>'Aggregates (2025-26 prices)'!H60-#REF!</f>
        <v>#REF!</v>
      </c>
      <c r="BR63" s="28" t="e">
        <f>'Aggregates (2025-26 prices)'!I60-#REF!</f>
        <v>#REF!</v>
      </c>
      <c r="BS63" s="28"/>
      <c r="BT63" s="28" t="e">
        <f>'Aggregates (2025-26 prices)'!K60-#REF!</f>
        <v>#REF!</v>
      </c>
      <c r="BU63" s="28" t="e">
        <f>'Aggregates (2025-26 prices)'!#REF!-#REF!</f>
        <v>#REF!</v>
      </c>
      <c r="BV63" s="28" t="e">
        <f>'Aggregates (2025-26 prices)'!L60-#REF!</f>
        <v>#REF!</v>
      </c>
      <c r="BW63" s="28" t="e">
        <f>'Aggregates (2025-26 prices)'!M60-#REF!</f>
        <v>#REF!</v>
      </c>
      <c r="BX63" s="28" t="e">
        <f>'Aggregates (2025-26 prices)'!N60-#REF!</f>
        <v>#REF!</v>
      </c>
      <c r="BY63" s="28"/>
      <c r="BZ63" s="28" t="e">
        <f>'Aggregates (2025-26 prices)'!Q60-#REF!</f>
        <v>#REF!</v>
      </c>
      <c r="CA63" s="28" t="e">
        <f>'Aggregates (2025-26 prices)'!R60-#REF!</f>
        <v>#REF!</v>
      </c>
      <c r="CB63" s="28"/>
      <c r="CC63" s="28" t="e">
        <f>'Aggregates (2025-26 prices)'!T60-#REF!</f>
        <v>#REF!</v>
      </c>
      <c r="CD63" s="28" t="e">
        <f>'Aggregates (2025-26 prices)'!U60-#REF!</f>
        <v>#REF!</v>
      </c>
      <c r="CE63" s="28" t="e">
        <f>'Aggregates (2025-26 prices)'!V60-#REF!</f>
        <v>#REF!</v>
      </c>
      <c r="CF63" s="28"/>
      <c r="CG63" s="28" t="e">
        <f>'Aggregates (2025-26 prices)'!X60-#REF!</f>
        <v>#REF!</v>
      </c>
      <c r="CH63" s="28" t="e">
        <f>'Aggregates (2025-26 prices)'!AA60-#REF!</f>
        <v>#REF!</v>
      </c>
      <c r="CI63" s="28" t="e">
        <f>'Aggregates (2025-26 prices)'!AB60-#REF!</f>
        <v>#REF!</v>
      </c>
      <c r="CJ63" s="28" t="e">
        <f>'Aggregates (2025-26 prices)'!AC60-#REF!</f>
        <v>#REF!</v>
      </c>
      <c r="CK63" s="28"/>
      <c r="CL63" s="28" t="e">
        <f>'Aggregates (2025-26 prices)'!AE60-#REF!</f>
        <v>#REF!</v>
      </c>
    </row>
    <row r="64" spans="2:90" s="67" customFormat="1">
      <c r="B64" s="66" t="s">
        <v>127</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3" t="s">
        <v>129</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3" t="s">
        <v>136</v>
      </c>
      <c r="BL64" s="28" t="e">
        <f>'Aggregates (2025-26 prices)'!C61-#REF!</f>
        <v>#REF!</v>
      </c>
      <c r="BM64" s="28" t="e">
        <f>'Aggregates (2025-26 prices)'!D61-#REF!</f>
        <v>#REF!</v>
      </c>
      <c r="BN64" s="28" t="e">
        <f>'Aggregates (2025-26 prices)'!E61-#REF!</f>
        <v>#REF!</v>
      </c>
      <c r="BO64" s="28" t="e">
        <f>'Aggregates (2025-26 prices)'!F61-#REF!</f>
        <v>#REF!</v>
      </c>
      <c r="BP64" s="28" t="e">
        <f>'Aggregates (2025-26 prices)'!G61-#REF!</f>
        <v>#REF!</v>
      </c>
      <c r="BQ64" s="28" t="e">
        <f>'Aggregates (2025-26 prices)'!H61-#REF!</f>
        <v>#REF!</v>
      </c>
      <c r="BR64" s="28" t="e">
        <f>'Aggregates (2025-26 prices)'!I61-#REF!</f>
        <v>#REF!</v>
      </c>
      <c r="BS64" s="28"/>
      <c r="BT64" s="28" t="e">
        <f>'Aggregates (2025-26 prices)'!K61-#REF!</f>
        <v>#REF!</v>
      </c>
      <c r="BU64" s="28" t="e">
        <f>'Aggregates (2025-26 prices)'!#REF!-#REF!</f>
        <v>#REF!</v>
      </c>
      <c r="BV64" s="28" t="e">
        <f>'Aggregates (2025-26 prices)'!L61-#REF!</f>
        <v>#REF!</v>
      </c>
      <c r="BW64" s="28" t="e">
        <f>'Aggregates (2025-26 prices)'!M61-#REF!</f>
        <v>#REF!</v>
      </c>
      <c r="BX64" s="28" t="e">
        <f>'Aggregates (2025-26 prices)'!N61-#REF!</f>
        <v>#REF!</v>
      </c>
      <c r="BY64" s="28"/>
      <c r="BZ64" s="28" t="e">
        <f>'Aggregates (2025-26 prices)'!Q61-#REF!</f>
        <v>#REF!</v>
      </c>
      <c r="CA64" s="28" t="e">
        <f>'Aggregates (2025-26 prices)'!R61-#REF!</f>
        <v>#REF!</v>
      </c>
      <c r="CB64" s="28"/>
      <c r="CC64" s="28" t="e">
        <f>'Aggregates (2025-26 prices)'!T61-#REF!</f>
        <v>#REF!</v>
      </c>
      <c r="CD64" s="28" t="e">
        <f>'Aggregates (2025-26 prices)'!U61-#REF!</f>
        <v>#REF!</v>
      </c>
      <c r="CE64" s="28" t="e">
        <f>'Aggregates (2025-26 prices)'!V61-#REF!</f>
        <v>#REF!</v>
      </c>
      <c r="CF64" s="28"/>
      <c r="CG64" s="28" t="e">
        <f>'Aggregates (2025-26 prices)'!X61-#REF!</f>
        <v>#REF!</v>
      </c>
      <c r="CH64" s="28" t="e">
        <f>'Aggregates (2025-26 prices)'!AA61-#REF!</f>
        <v>#REF!</v>
      </c>
      <c r="CI64" s="28" t="e">
        <f>'Aggregates (2025-26 prices)'!AB61-#REF!</f>
        <v>#REF!</v>
      </c>
      <c r="CJ64" s="28" t="e">
        <f>'Aggregates (2025-26 prices)'!AC61-#REF!</f>
        <v>#REF!</v>
      </c>
      <c r="CK64" s="28"/>
      <c r="CL64" s="28" t="e">
        <f>'Aggregates (2025-26 prices)'!AE61-#REF!</f>
        <v>#REF!</v>
      </c>
    </row>
    <row r="65" spans="1:90" s="67" customFormat="1">
      <c r="B65" s="66" t="s">
        <v>128</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3" t="s">
        <v>130</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3" t="s">
        <v>137</v>
      </c>
      <c r="BL65" s="28" t="e">
        <f>'Aggregates (2025-26 prices)'!C62-#REF!</f>
        <v>#REF!</v>
      </c>
      <c r="BM65" s="28" t="e">
        <f>'Aggregates (2025-26 prices)'!D62-#REF!</f>
        <v>#REF!</v>
      </c>
      <c r="BN65" s="28" t="e">
        <f>'Aggregates (2025-26 prices)'!E62-#REF!</f>
        <v>#REF!</v>
      </c>
      <c r="BO65" s="28" t="e">
        <f>'Aggregates (2025-26 prices)'!F62-#REF!</f>
        <v>#REF!</v>
      </c>
      <c r="BP65" s="28" t="e">
        <f>'Aggregates (2025-26 prices)'!G62-#REF!</f>
        <v>#REF!</v>
      </c>
      <c r="BQ65" s="28" t="e">
        <f>'Aggregates (2025-26 prices)'!H62-#REF!</f>
        <v>#REF!</v>
      </c>
      <c r="BR65" s="28" t="e">
        <f>'Aggregates (2025-26 prices)'!I62-#REF!</f>
        <v>#REF!</v>
      </c>
      <c r="BS65" s="28"/>
      <c r="BT65" s="28" t="e">
        <f>'Aggregates (2025-26 prices)'!K62-#REF!</f>
        <v>#REF!</v>
      </c>
      <c r="BU65" s="28" t="e">
        <f>'Aggregates (2025-26 prices)'!#REF!-#REF!</f>
        <v>#REF!</v>
      </c>
      <c r="BV65" s="28" t="e">
        <f>'Aggregates (2025-26 prices)'!L62-#REF!</f>
        <v>#REF!</v>
      </c>
      <c r="BW65" s="28" t="e">
        <f>'Aggregates (2025-26 prices)'!M62-#REF!</f>
        <v>#REF!</v>
      </c>
      <c r="BX65" s="28" t="e">
        <f>'Aggregates (2025-26 prices)'!N62-#REF!</f>
        <v>#REF!</v>
      </c>
      <c r="BY65" s="28"/>
      <c r="BZ65" s="28" t="e">
        <f>'Aggregates (2025-26 prices)'!Q62-#REF!</f>
        <v>#REF!</v>
      </c>
      <c r="CA65" s="28" t="e">
        <f>'Aggregates (2025-26 prices)'!R62-#REF!</f>
        <v>#REF!</v>
      </c>
      <c r="CB65" s="28"/>
      <c r="CC65" s="28" t="e">
        <f>'Aggregates (2025-26 prices)'!T62-#REF!</f>
        <v>#REF!</v>
      </c>
      <c r="CD65" s="28" t="e">
        <f>'Aggregates (2025-26 prices)'!U62-#REF!</f>
        <v>#REF!</v>
      </c>
      <c r="CE65" s="28" t="e">
        <f>'Aggregates (2025-26 prices)'!V62-#REF!</f>
        <v>#REF!</v>
      </c>
      <c r="CF65" s="28"/>
      <c r="CG65" s="28" t="e">
        <f>'Aggregates (2025-26 prices)'!X62-#REF!</f>
        <v>#REF!</v>
      </c>
      <c r="CH65" s="28" t="e">
        <f>'Aggregates (2025-26 prices)'!AA62-#REF!</f>
        <v>#REF!</v>
      </c>
      <c r="CI65" s="28" t="e">
        <f>'Aggregates (2025-26 prices)'!AB62-#REF!</f>
        <v>#REF!</v>
      </c>
      <c r="CJ65" s="28" t="e">
        <f>'Aggregates (2025-26 prices)'!AC62-#REF!</f>
        <v>#REF!</v>
      </c>
      <c r="CK65" s="28"/>
      <c r="CL65" s="28" t="e">
        <f>'Aggregates (2025-26 prices)'!AE62-#REF!</f>
        <v>#REF!</v>
      </c>
    </row>
    <row r="66" spans="1:90" s="67" customFormat="1">
      <c r="B66" s="66" t="s">
        <v>129</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3" t="s">
        <v>131</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74" t="s">
        <v>138</v>
      </c>
      <c r="BL66" s="28" t="e">
        <f>'Aggregates (2025-26 prices)'!C63-#REF!</f>
        <v>#REF!</v>
      </c>
      <c r="BM66" s="28" t="e">
        <f>'Aggregates (2025-26 prices)'!D63-#REF!</f>
        <v>#REF!</v>
      </c>
      <c r="BN66" s="28" t="e">
        <f>'Aggregates (2025-26 prices)'!E63-#REF!</f>
        <v>#REF!</v>
      </c>
      <c r="BO66" s="28" t="e">
        <f>'Aggregates (2025-26 prices)'!F63-#REF!</f>
        <v>#REF!</v>
      </c>
      <c r="BP66" s="28" t="e">
        <f>'Aggregates (2025-26 prices)'!G63-#REF!</f>
        <v>#REF!</v>
      </c>
      <c r="BQ66" s="28" t="e">
        <f>'Aggregates (2025-26 prices)'!H63-#REF!</f>
        <v>#REF!</v>
      </c>
      <c r="BR66" s="28" t="e">
        <f>'Aggregates (2025-26 prices)'!I63-#REF!</f>
        <v>#REF!</v>
      </c>
      <c r="BS66" s="28"/>
      <c r="BT66" s="28" t="e">
        <f>'Aggregates (2025-26 prices)'!K63-#REF!</f>
        <v>#REF!</v>
      </c>
      <c r="BU66" s="28" t="e">
        <f>'Aggregates (2025-26 prices)'!#REF!-#REF!</f>
        <v>#REF!</v>
      </c>
      <c r="BV66" s="28" t="e">
        <f>'Aggregates (2025-26 prices)'!L63-#REF!</f>
        <v>#REF!</v>
      </c>
      <c r="BW66" s="28" t="e">
        <f>'Aggregates (2025-26 prices)'!M63-#REF!</f>
        <v>#REF!</v>
      </c>
      <c r="BX66" s="28" t="e">
        <f>'Aggregates (2025-26 prices)'!N63-#REF!</f>
        <v>#REF!</v>
      </c>
      <c r="BY66" s="28"/>
      <c r="BZ66" s="28" t="e">
        <f>'Aggregates (2025-26 prices)'!Q63-#REF!</f>
        <v>#REF!</v>
      </c>
      <c r="CA66" s="28" t="e">
        <f>'Aggregates (2025-26 prices)'!R63-#REF!</f>
        <v>#REF!</v>
      </c>
      <c r="CB66" s="28"/>
      <c r="CC66" s="28" t="e">
        <f>'Aggregates (2025-26 prices)'!T63-#REF!</f>
        <v>#REF!</v>
      </c>
      <c r="CD66" s="28" t="e">
        <f>'Aggregates (2025-26 prices)'!U63-#REF!</f>
        <v>#REF!</v>
      </c>
      <c r="CE66" s="28" t="e">
        <f>'Aggregates (2025-26 prices)'!V63-#REF!</f>
        <v>#REF!</v>
      </c>
      <c r="CF66" s="28"/>
      <c r="CG66" s="28" t="e">
        <f>'Aggregates (2025-26 prices)'!X63-#REF!</f>
        <v>#REF!</v>
      </c>
      <c r="CH66" s="28" t="e">
        <f>'Aggregates (2025-26 prices)'!AA63-#REF!</f>
        <v>#REF!</v>
      </c>
      <c r="CI66" s="28" t="e">
        <f>'Aggregates (2025-26 prices)'!AB63-#REF!</f>
        <v>#REF!</v>
      </c>
      <c r="CJ66" s="28" t="e">
        <f>'Aggregates (2025-26 prices)'!AC63-#REF!</f>
        <v>#REF!</v>
      </c>
      <c r="CK66" s="28"/>
      <c r="CL66" s="28" t="e">
        <f>'Aggregates (2025-26 prices)'!AE63-#REF!</f>
        <v>#REF!</v>
      </c>
    </row>
    <row r="67" spans="1:90" s="67" customFormat="1">
      <c r="B67" s="66" t="s">
        <v>130</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3" t="s">
        <v>132</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106" t="s">
        <v>139</v>
      </c>
      <c r="BL67" s="28" t="e">
        <f>'Aggregates (2025-26 prices)'!C64-#REF!</f>
        <v>#REF!</v>
      </c>
      <c r="BM67" s="28" t="e">
        <f>'Aggregates (2025-26 prices)'!D64-#REF!</f>
        <v>#REF!</v>
      </c>
      <c r="BN67" s="28" t="e">
        <f>'Aggregates (2025-26 prices)'!E64-#REF!</f>
        <v>#REF!</v>
      </c>
      <c r="BO67" s="28" t="e">
        <f>'Aggregates (2025-26 prices)'!F64-#REF!</f>
        <v>#REF!</v>
      </c>
      <c r="BP67" s="28" t="e">
        <f>'Aggregates (2025-26 prices)'!G64-#REF!</f>
        <v>#REF!</v>
      </c>
      <c r="BQ67" s="28" t="e">
        <f>'Aggregates (2025-26 prices)'!H64-#REF!</f>
        <v>#REF!</v>
      </c>
      <c r="BR67" s="28" t="e">
        <f>'Aggregates (2025-26 prices)'!I64-#REF!</f>
        <v>#REF!</v>
      </c>
      <c r="BS67" s="28"/>
      <c r="BT67" s="28" t="e">
        <f>'Aggregates (2025-26 prices)'!K64-#REF!</f>
        <v>#REF!</v>
      </c>
      <c r="BU67" s="28" t="e">
        <f>'Aggregates (2025-26 prices)'!#REF!-#REF!</f>
        <v>#REF!</v>
      </c>
      <c r="BV67" s="28" t="e">
        <f>'Aggregates (2025-26 prices)'!L64-#REF!</f>
        <v>#REF!</v>
      </c>
      <c r="BW67" s="28" t="e">
        <f>'Aggregates (2025-26 prices)'!M64-#REF!</f>
        <v>#REF!</v>
      </c>
      <c r="BX67" s="28" t="e">
        <f>'Aggregates (2025-26 prices)'!N64-#REF!</f>
        <v>#REF!</v>
      </c>
      <c r="BY67" s="28"/>
      <c r="BZ67" s="28" t="e">
        <f>'Aggregates (2025-26 prices)'!Q64-#REF!</f>
        <v>#REF!</v>
      </c>
      <c r="CA67" s="28" t="e">
        <f>'Aggregates (2025-26 prices)'!R64-#REF!</f>
        <v>#REF!</v>
      </c>
      <c r="CB67" s="28"/>
      <c r="CC67" s="28" t="e">
        <f>'Aggregates (2025-26 prices)'!T64-#REF!</f>
        <v>#REF!</v>
      </c>
      <c r="CD67" s="28" t="e">
        <f>'Aggregates (2025-26 prices)'!U64-#REF!</f>
        <v>#REF!</v>
      </c>
      <c r="CE67" s="28" t="e">
        <f>'Aggregates (2025-26 prices)'!V64-#REF!</f>
        <v>#REF!</v>
      </c>
      <c r="CF67" s="28"/>
      <c r="CG67" s="28" t="e">
        <f>'Aggregates (2025-26 prices)'!X64-#REF!</f>
        <v>#REF!</v>
      </c>
      <c r="CH67" s="28" t="e">
        <f>'Aggregates (2025-26 prices)'!AA64-#REF!</f>
        <v>#REF!</v>
      </c>
      <c r="CI67" s="28" t="e">
        <f>'Aggregates (2025-26 prices)'!AB64-#REF!</f>
        <v>#REF!</v>
      </c>
      <c r="CJ67" s="28" t="e">
        <f>'Aggregates (2025-26 prices)'!AC64-#REF!</f>
        <v>#REF!</v>
      </c>
      <c r="CK67" s="28"/>
      <c r="CL67" s="28" t="e">
        <f>'Aggregates (2025-26 prices)'!AE64-#REF!</f>
        <v>#REF!</v>
      </c>
    </row>
    <row r="68" spans="1:90" s="67" customFormat="1">
      <c r="B68" s="66" t="s">
        <v>131</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3" t="s">
        <v>133</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106" t="s">
        <v>140</v>
      </c>
      <c r="BL68" s="28" t="e">
        <f>'Aggregates (2025-26 prices)'!C65-#REF!</f>
        <v>#REF!</v>
      </c>
      <c r="BM68" s="28" t="e">
        <f>'Aggregates (2025-26 prices)'!D65-#REF!</f>
        <v>#REF!</v>
      </c>
      <c r="BN68" s="28" t="e">
        <f>'Aggregates (2025-26 prices)'!E65-#REF!</f>
        <v>#REF!</v>
      </c>
      <c r="BO68" s="28" t="e">
        <f>'Aggregates (2025-26 prices)'!F65-#REF!</f>
        <v>#REF!</v>
      </c>
      <c r="BP68" s="28" t="e">
        <f>'Aggregates (2025-26 prices)'!G65-#REF!</f>
        <v>#REF!</v>
      </c>
      <c r="BQ68" s="28" t="e">
        <f>'Aggregates (2025-26 prices)'!H65-#REF!</f>
        <v>#REF!</v>
      </c>
      <c r="BR68" s="28" t="e">
        <f>'Aggregates (2025-26 prices)'!I65-#REF!</f>
        <v>#REF!</v>
      </c>
      <c r="BS68" s="28"/>
      <c r="BT68" s="28" t="e">
        <f>'Aggregates (2025-26 prices)'!K65-#REF!</f>
        <v>#REF!</v>
      </c>
      <c r="BU68" s="28" t="e">
        <f>'Aggregates (2025-26 prices)'!#REF!-#REF!</f>
        <v>#REF!</v>
      </c>
      <c r="BV68" s="28" t="e">
        <f>'Aggregates (2025-26 prices)'!L65-#REF!</f>
        <v>#REF!</v>
      </c>
      <c r="BW68" s="28" t="e">
        <f>'Aggregates (2025-26 prices)'!M65-#REF!</f>
        <v>#REF!</v>
      </c>
      <c r="BX68" s="28" t="e">
        <f>'Aggregates (2025-26 prices)'!N65-#REF!</f>
        <v>#REF!</v>
      </c>
      <c r="BY68" s="28"/>
      <c r="BZ68" s="28" t="e">
        <f>'Aggregates (2025-26 prices)'!Q65-#REF!</f>
        <v>#REF!</v>
      </c>
      <c r="CA68" s="28" t="e">
        <f>'Aggregates (2025-26 prices)'!R65-#REF!</f>
        <v>#REF!</v>
      </c>
      <c r="CB68" s="28"/>
      <c r="CC68" s="28" t="e">
        <f>'Aggregates (2025-26 prices)'!T65-#REF!</f>
        <v>#REF!</v>
      </c>
      <c r="CD68" s="28" t="e">
        <f>'Aggregates (2025-26 prices)'!U65-#REF!</f>
        <v>#REF!</v>
      </c>
      <c r="CE68" s="28" t="e">
        <f>'Aggregates (2025-26 prices)'!V65-#REF!</f>
        <v>#REF!</v>
      </c>
      <c r="CF68" s="28"/>
      <c r="CG68" s="28" t="e">
        <f>'Aggregates (2025-26 prices)'!X65-#REF!</f>
        <v>#REF!</v>
      </c>
      <c r="CH68" s="28" t="e">
        <f>'Aggregates (2025-26 prices)'!AA65-#REF!</f>
        <v>#REF!</v>
      </c>
      <c r="CI68" s="28" t="e">
        <f>'Aggregates (2025-26 prices)'!AB65-#REF!</f>
        <v>#REF!</v>
      </c>
      <c r="CJ68" s="28" t="e">
        <f>'Aggregates (2025-26 prices)'!AC65-#REF!</f>
        <v>#REF!</v>
      </c>
      <c r="CK68" s="28"/>
      <c r="CL68" s="28" t="e">
        <f>'Aggregates (2025-26 prices)'!AE65-#REF!</f>
        <v>#REF!</v>
      </c>
    </row>
    <row r="69" spans="1:90" s="67" customFormat="1">
      <c r="B69" s="66" t="s">
        <v>132</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3" t="s">
        <v>134</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16" t="s">
        <v>141</v>
      </c>
      <c r="BL69" s="28" t="e">
        <f>'Aggregates (2025-26 prices)'!C66-#REF!</f>
        <v>#REF!</v>
      </c>
      <c r="BM69" s="28" t="e">
        <f>'Aggregates (2025-26 prices)'!D66-#REF!</f>
        <v>#REF!</v>
      </c>
      <c r="BN69" s="28" t="e">
        <f>'Aggregates (2025-26 prices)'!E66-#REF!</f>
        <v>#REF!</v>
      </c>
      <c r="BO69" s="28" t="e">
        <f>'Aggregates (2025-26 prices)'!F66-#REF!</f>
        <v>#REF!</v>
      </c>
      <c r="BP69" s="28" t="e">
        <f>'Aggregates (2025-26 prices)'!G66-#REF!</f>
        <v>#REF!</v>
      </c>
      <c r="BQ69" s="28" t="e">
        <f>'Aggregates (2025-26 prices)'!H66-#REF!</f>
        <v>#REF!</v>
      </c>
      <c r="BR69" s="28" t="e">
        <f>'Aggregates (2025-26 prices)'!I66-#REF!</f>
        <v>#REF!</v>
      </c>
      <c r="BS69" s="28"/>
      <c r="BT69" s="28" t="e">
        <f>'Aggregates (2025-26 prices)'!K66-#REF!</f>
        <v>#REF!</v>
      </c>
      <c r="BU69" s="28" t="e">
        <f>'Aggregates (2025-26 prices)'!#REF!-#REF!</f>
        <v>#REF!</v>
      </c>
      <c r="BV69" s="28" t="e">
        <f>'Aggregates (2025-26 prices)'!L66-#REF!</f>
        <v>#REF!</v>
      </c>
      <c r="BW69" s="28" t="e">
        <f>'Aggregates (2025-26 prices)'!M66-#REF!</f>
        <v>#REF!</v>
      </c>
      <c r="BX69" s="28" t="e">
        <f>'Aggregates (2025-26 prices)'!N66-#REF!</f>
        <v>#REF!</v>
      </c>
      <c r="BY69" s="28"/>
      <c r="BZ69" s="28" t="e">
        <f>'Aggregates (2025-26 prices)'!Q66-#REF!</f>
        <v>#REF!</v>
      </c>
      <c r="CA69" s="28" t="e">
        <f>'Aggregates (2025-26 prices)'!R66-#REF!</f>
        <v>#REF!</v>
      </c>
      <c r="CB69" s="28"/>
      <c r="CC69" s="28" t="e">
        <f>'Aggregates (2025-26 prices)'!T66-#REF!</f>
        <v>#REF!</v>
      </c>
      <c r="CD69" s="28" t="e">
        <f>'Aggregates (2025-26 prices)'!U66-#REF!</f>
        <v>#REF!</v>
      </c>
      <c r="CE69" s="28" t="e">
        <f>'Aggregates (2025-26 prices)'!V66-#REF!</f>
        <v>#REF!</v>
      </c>
      <c r="CF69" s="28"/>
      <c r="CG69" s="28" t="e">
        <f>'Aggregates (2025-26 prices)'!X66-#REF!</f>
        <v>#REF!</v>
      </c>
      <c r="CH69" s="28" t="e">
        <f>'Aggregates (2025-26 prices)'!AA66-#REF!</f>
        <v>#REF!</v>
      </c>
      <c r="CI69" s="28" t="e">
        <f>'Aggregates (2025-26 prices)'!AB66-#REF!</f>
        <v>#REF!</v>
      </c>
      <c r="CJ69" s="28" t="e">
        <f>'Aggregates (2025-26 prices)'!AC66-#REF!</f>
        <v>#REF!</v>
      </c>
      <c r="CK69" s="28"/>
      <c r="CL69" s="28" t="e">
        <f>'Aggregates (2025-26 prices)'!AE66-#REF!</f>
        <v>#REF!</v>
      </c>
    </row>
    <row r="70" spans="1:90" s="67" customFormat="1">
      <c r="B70" s="66" t="s">
        <v>133</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3" t="s">
        <v>135</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3" t="s">
        <v>142</v>
      </c>
      <c r="BL70" s="28" t="e">
        <f>'Aggregates (2025-26 prices)'!C67-#REF!</f>
        <v>#REF!</v>
      </c>
      <c r="BM70" s="28" t="e">
        <f>'Aggregates (2025-26 prices)'!D67-#REF!</f>
        <v>#REF!</v>
      </c>
      <c r="BN70" s="28" t="e">
        <f>'Aggregates (2025-26 prices)'!E67-#REF!</f>
        <v>#REF!</v>
      </c>
      <c r="BO70" s="28" t="e">
        <f>'Aggregates (2025-26 prices)'!F67-#REF!</f>
        <v>#REF!</v>
      </c>
      <c r="BP70" s="28" t="e">
        <f>'Aggregates (2025-26 prices)'!G67-#REF!</f>
        <v>#REF!</v>
      </c>
      <c r="BQ70" s="28" t="e">
        <f>'Aggregates (2025-26 prices)'!H67-#REF!</f>
        <v>#REF!</v>
      </c>
      <c r="BR70" s="28" t="e">
        <f>'Aggregates (2025-26 prices)'!I67-#REF!</f>
        <v>#REF!</v>
      </c>
      <c r="BS70" s="28"/>
      <c r="BT70" s="28" t="e">
        <f>'Aggregates (2025-26 prices)'!K67-#REF!</f>
        <v>#REF!</v>
      </c>
      <c r="BU70" s="28" t="e">
        <f>'Aggregates (2025-26 prices)'!#REF!-#REF!</f>
        <v>#REF!</v>
      </c>
      <c r="BV70" s="28" t="e">
        <f>'Aggregates (2025-26 prices)'!L67-#REF!</f>
        <v>#REF!</v>
      </c>
      <c r="BW70" s="28" t="e">
        <f>'Aggregates (2025-26 prices)'!M67-#REF!</f>
        <v>#REF!</v>
      </c>
      <c r="BX70" s="28" t="e">
        <f>'Aggregates (2025-26 prices)'!N67-#REF!</f>
        <v>#REF!</v>
      </c>
      <c r="BY70" s="28"/>
      <c r="BZ70" s="28" t="e">
        <f>'Aggregates (2025-26 prices)'!Q67-#REF!</f>
        <v>#REF!</v>
      </c>
      <c r="CA70" s="28" t="e">
        <f>'Aggregates (2025-26 prices)'!R67-#REF!</f>
        <v>#REF!</v>
      </c>
      <c r="CB70" s="28"/>
      <c r="CC70" s="28" t="e">
        <f>'Aggregates (2025-26 prices)'!T67-#REF!</f>
        <v>#REF!</v>
      </c>
      <c r="CD70" s="28" t="e">
        <f>'Aggregates (2025-26 prices)'!U67-#REF!</f>
        <v>#REF!</v>
      </c>
      <c r="CE70" s="28" t="e">
        <f>'Aggregates (2025-26 prices)'!V67-#REF!</f>
        <v>#REF!</v>
      </c>
      <c r="CF70" s="28"/>
      <c r="CG70" s="28" t="e">
        <f>'Aggregates (2025-26 prices)'!X67-#REF!</f>
        <v>#REF!</v>
      </c>
      <c r="CH70" s="28" t="e">
        <f>'Aggregates (2025-26 prices)'!AA67-#REF!</f>
        <v>#REF!</v>
      </c>
      <c r="CI70" s="28" t="e">
        <f>'Aggregates (2025-26 prices)'!AB67-#REF!</f>
        <v>#REF!</v>
      </c>
      <c r="CJ70" s="28" t="e">
        <f>'Aggregates (2025-26 prices)'!AC67-#REF!</f>
        <v>#REF!</v>
      </c>
      <c r="CK70" s="28"/>
      <c r="CL70" s="28" t="e">
        <f>'Aggregates (2025-26 prices)'!AE67-#REF!</f>
        <v>#REF!</v>
      </c>
    </row>
    <row r="71" spans="1:90" s="67" customFormat="1">
      <c r="B71" s="66" t="s">
        <v>134</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3" t="s">
        <v>136</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66" t="s">
        <v>143</v>
      </c>
      <c r="BL71" s="28" t="e">
        <f>'Aggregates (2025-26 prices)'!C68-#REF!</f>
        <v>#REF!</v>
      </c>
      <c r="BM71" s="28" t="e">
        <f>'Aggregates (2025-26 prices)'!D68-#REF!</f>
        <v>#REF!</v>
      </c>
      <c r="BN71" s="28" t="e">
        <f>'Aggregates (2025-26 prices)'!E68-#REF!</f>
        <v>#REF!</v>
      </c>
      <c r="BO71" s="28" t="e">
        <f>'Aggregates (2025-26 prices)'!F68-#REF!</f>
        <v>#REF!</v>
      </c>
      <c r="BP71" s="28" t="e">
        <f>'Aggregates (2025-26 prices)'!G68-#REF!</f>
        <v>#REF!</v>
      </c>
      <c r="BQ71" s="28" t="e">
        <f>'Aggregates (2025-26 prices)'!H68-#REF!</f>
        <v>#REF!</v>
      </c>
      <c r="BR71" s="28" t="e">
        <f>'Aggregates (2025-26 prices)'!I68-#REF!</f>
        <v>#REF!</v>
      </c>
      <c r="BS71" s="28"/>
      <c r="BT71" s="28" t="e">
        <f>'Aggregates (2025-26 prices)'!K68-#REF!</f>
        <v>#REF!</v>
      </c>
      <c r="BU71" s="28" t="e">
        <f>'Aggregates (2025-26 prices)'!#REF!-#REF!</f>
        <v>#REF!</v>
      </c>
      <c r="BV71" s="28" t="e">
        <f>'Aggregates (2025-26 prices)'!L68-#REF!</f>
        <v>#REF!</v>
      </c>
      <c r="BW71" s="28" t="e">
        <f>'Aggregates (2025-26 prices)'!M68-#REF!</f>
        <v>#REF!</v>
      </c>
      <c r="BX71" s="28" t="e">
        <f>'Aggregates (2025-26 prices)'!N68-#REF!</f>
        <v>#REF!</v>
      </c>
      <c r="BY71" s="28"/>
      <c r="BZ71" s="28" t="e">
        <f>'Aggregates (2025-26 prices)'!Q68-#REF!</f>
        <v>#REF!</v>
      </c>
      <c r="CA71" s="28" t="e">
        <f>'Aggregates (2025-26 prices)'!R68-#REF!</f>
        <v>#REF!</v>
      </c>
      <c r="CB71" s="28"/>
      <c r="CC71" s="28" t="e">
        <f>'Aggregates (2025-26 prices)'!T68-#REF!</f>
        <v>#REF!</v>
      </c>
      <c r="CD71" s="28" t="e">
        <f>'Aggregates (2025-26 prices)'!U68-#REF!</f>
        <v>#REF!</v>
      </c>
      <c r="CE71" s="28" t="e">
        <f>'Aggregates (2025-26 prices)'!V68-#REF!</f>
        <v>#REF!</v>
      </c>
      <c r="CF71" s="28"/>
      <c r="CG71" s="28" t="e">
        <f>'Aggregates (2025-26 prices)'!X68-#REF!</f>
        <v>#REF!</v>
      </c>
      <c r="CH71" s="28" t="e">
        <f>'Aggregates (2025-26 prices)'!AA68-#REF!</f>
        <v>#REF!</v>
      </c>
      <c r="CI71" s="28" t="e">
        <f>'Aggregates (2025-26 prices)'!AB68-#REF!</f>
        <v>#REF!</v>
      </c>
      <c r="CJ71" s="28" t="e">
        <f>'Aggregates (2025-26 prices)'!AC68-#REF!</f>
        <v>#REF!</v>
      </c>
      <c r="CK71" s="28"/>
      <c r="CL71" s="28" t="e">
        <f>'Aggregates (2025-26 prices)'!AE68-#REF!</f>
        <v>#REF!</v>
      </c>
    </row>
    <row r="72" spans="1:90" s="67" customFormat="1">
      <c r="B72" s="66" t="s">
        <v>135</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74" t="s">
        <v>137</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66" t="s">
        <v>144</v>
      </c>
      <c r="BL72" s="28" t="e">
        <f>'Aggregates (2025-26 prices)'!C69-#REF!</f>
        <v>#REF!</v>
      </c>
      <c r="BM72" s="28" t="e">
        <f>'Aggregates (2025-26 prices)'!D69-#REF!</f>
        <v>#REF!</v>
      </c>
      <c r="BN72" s="28" t="e">
        <f>'Aggregates (2025-26 prices)'!E69-#REF!</f>
        <v>#REF!</v>
      </c>
      <c r="BO72" s="28" t="e">
        <f>'Aggregates (2025-26 prices)'!F69-#REF!</f>
        <v>#REF!</v>
      </c>
      <c r="BP72" s="28" t="e">
        <f>'Aggregates (2025-26 prices)'!G69-#REF!</f>
        <v>#REF!</v>
      </c>
      <c r="BQ72" s="28" t="e">
        <f>'Aggregates (2025-26 prices)'!H69-#REF!</f>
        <v>#REF!</v>
      </c>
      <c r="BR72" s="28" t="e">
        <f>'Aggregates (2025-26 prices)'!I69-#REF!</f>
        <v>#REF!</v>
      </c>
      <c r="BS72" s="28"/>
      <c r="BT72" s="28" t="e">
        <f>'Aggregates (2025-26 prices)'!K69-#REF!</f>
        <v>#REF!</v>
      </c>
      <c r="BU72" s="28" t="e">
        <f>'Aggregates (2025-26 prices)'!#REF!-#REF!</f>
        <v>#REF!</v>
      </c>
      <c r="BV72" s="28" t="e">
        <f>'Aggregates (2025-26 prices)'!L69-#REF!</f>
        <v>#REF!</v>
      </c>
      <c r="BW72" s="28" t="e">
        <f>'Aggregates (2025-26 prices)'!M69-#REF!</f>
        <v>#REF!</v>
      </c>
      <c r="BX72" s="28" t="e">
        <f>'Aggregates (2025-26 prices)'!N69-#REF!</f>
        <v>#REF!</v>
      </c>
      <c r="BY72" s="28"/>
      <c r="BZ72" s="28" t="e">
        <f>'Aggregates (2025-26 prices)'!Q69-#REF!</f>
        <v>#REF!</v>
      </c>
      <c r="CA72" s="28" t="e">
        <f>'Aggregates (2025-26 prices)'!R69-#REF!</f>
        <v>#REF!</v>
      </c>
      <c r="CB72" s="28"/>
      <c r="CC72" s="28" t="e">
        <f>'Aggregates (2025-26 prices)'!T69-#REF!</f>
        <v>#REF!</v>
      </c>
      <c r="CD72" s="28" t="e">
        <f>'Aggregates (2025-26 prices)'!U69-#REF!</f>
        <v>#REF!</v>
      </c>
      <c r="CE72" s="28" t="e">
        <f>'Aggregates (2025-26 prices)'!V69-#REF!</f>
        <v>#REF!</v>
      </c>
      <c r="CF72" s="28"/>
      <c r="CG72" s="28" t="e">
        <f>'Aggregates (2025-26 prices)'!X69-#REF!</f>
        <v>#REF!</v>
      </c>
      <c r="CH72" s="28" t="e">
        <f>'Aggregates (2025-26 prices)'!AA69-#REF!</f>
        <v>#REF!</v>
      </c>
      <c r="CI72" s="28" t="e">
        <f>'Aggregates (2025-26 prices)'!AB69-#REF!</f>
        <v>#REF!</v>
      </c>
      <c r="CJ72" s="28" t="e">
        <f>'Aggregates (2025-26 prices)'!AC69-#REF!</f>
        <v>#REF!</v>
      </c>
      <c r="CK72" s="28"/>
      <c r="CL72" s="28" t="e">
        <f>'Aggregates (2025-26 prices)'!AE69-#REF!</f>
        <v>#REF!</v>
      </c>
    </row>
    <row r="73" spans="1:90" s="67" customFormat="1">
      <c r="B73" s="66" t="s">
        <v>136</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66" t="s">
        <v>138</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66" t="s">
        <v>145</v>
      </c>
      <c r="BL73" s="28" t="e">
        <f>'Aggregates (2025-26 prices)'!C70-#REF!</f>
        <v>#REF!</v>
      </c>
      <c r="BM73" s="28" t="e">
        <f>'Aggregates (2025-26 prices)'!D70-#REF!</f>
        <v>#REF!</v>
      </c>
      <c r="BN73" s="28" t="e">
        <f>'Aggregates (2025-26 prices)'!E70-#REF!</f>
        <v>#REF!</v>
      </c>
      <c r="BO73" s="28" t="e">
        <f>'Aggregates (2025-26 prices)'!F70-#REF!</f>
        <v>#REF!</v>
      </c>
      <c r="BP73" s="28" t="e">
        <f>'Aggregates (2025-26 prices)'!G70-#REF!</f>
        <v>#REF!</v>
      </c>
      <c r="BQ73" s="28" t="e">
        <f>'Aggregates (2025-26 prices)'!H70-#REF!</f>
        <v>#REF!</v>
      </c>
      <c r="BR73" s="28" t="e">
        <f>'Aggregates (2025-26 prices)'!I70-#REF!</f>
        <v>#REF!</v>
      </c>
      <c r="BS73" s="28"/>
      <c r="BT73" s="28" t="e">
        <f>'Aggregates (2025-26 prices)'!K70-#REF!</f>
        <v>#REF!</v>
      </c>
      <c r="BU73" s="28" t="e">
        <f>'Aggregates (2025-26 prices)'!#REF!-#REF!</f>
        <v>#REF!</v>
      </c>
      <c r="BV73" s="28" t="e">
        <f>'Aggregates (2025-26 prices)'!L70-#REF!</f>
        <v>#REF!</v>
      </c>
      <c r="BW73" s="28" t="e">
        <f>'Aggregates (2025-26 prices)'!M70-#REF!</f>
        <v>#REF!</v>
      </c>
      <c r="BX73" s="28" t="e">
        <f>'Aggregates (2025-26 prices)'!N70-#REF!</f>
        <v>#REF!</v>
      </c>
      <c r="BY73" s="28"/>
      <c r="BZ73" s="28" t="e">
        <f>'Aggregates (2025-26 prices)'!Q70-#REF!</f>
        <v>#REF!</v>
      </c>
      <c r="CA73" s="28" t="e">
        <f>'Aggregates (2025-26 prices)'!R70-#REF!</f>
        <v>#REF!</v>
      </c>
      <c r="CB73" s="28"/>
      <c r="CC73" s="28" t="e">
        <f>'Aggregates (2025-26 prices)'!T70-#REF!</f>
        <v>#REF!</v>
      </c>
      <c r="CD73" s="28" t="e">
        <f>'Aggregates (2025-26 prices)'!U70-#REF!</f>
        <v>#REF!</v>
      </c>
      <c r="CE73" s="28" t="e">
        <f>'Aggregates (2025-26 prices)'!V70-#REF!</f>
        <v>#REF!</v>
      </c>
      <c r="CF73" s="28"/>
      <c r="CG73" s="28" t="e">
        <f>'Aggregates (2025-26 prices)'!X70-#REF!</f>
        <v>#REF!</v>
      </c>
      <c r="CH73" s="28" t="e">
        <f>'Aggregates (2025-26 prices)'!AA70-#REF!</f>
        <v>#REF!</v>
      </c>
      <c r="CI73" s="28" t="e">
        <f>'Aggregates (2025-26 prices)'!AB70-#REF!</f>
        <v>#REF!</v>
      </c>
      <c r="CJ73" s="28" t="e">
        <f>'Aggregates (2025-26 prices)'!AC70-#REF!</f>
        <v>#REF!</v>
      </c>
      <c r="CK73" s="28"/>
      <c r="CL73" s="28" t="e">
        <f>'Aggregates (2025-26 prices)'!AE70-#REF!</f>
        <v>#REF!</v>
      </c>
    </row>
    <row r="74" spans="1:90" s="67" customFormat="1">
      <c r="A74" s="68"/>
      <c r="B74" s="66" t="s">
        <v>137</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74" t="s">
        <v>139</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32" t="s">
        <v>146</v>
      </c>
      <c r="BL74" s="28" t="e">
        <f>'Aggregates (2025-26 prices)'!C71-#REF!</f>
        <v>#REF!</v>
      </c>
      <c r="BM74" s="28" t="e">
        <f>'Aggregates (2025-26 prices)'!D71-#REF!</f>
        <v>#REF!</v>
      </c>
      <c r="BN74" s="28" t="e">
        <f>'Aggregates (2025-26 prices)'!E71-#REF!</f>
        <v>#REF!</v>
      </c>
      <c r="BO74" s="28" t="e">
        <f>'Aggregates (2025-26 prices)'!F71-#REF!</f>
        <v>#REF!</v>
      </c>
      <c r="BP74" s="28" t="e">
        <f>'Aggregates (2025-26 prices)'!G71-#REF!</f>
        <v>#REF!</v>
      </c>
      <c r="BQ74" s="28" t="e">
        <f>'Aggregates (2025-26 prices)'!H71-#REF!</f>
        <v>#REF!</v>
      </c>
      <c r="BR74" s="28" t="e">
        <f>'Aggregates (2025-26 prices)'!I71-#REF!</f>
        <v>#REF!</v>
      </c>
      <c r="BS74" s="28"/>
      <c r="BT74" s="28" t="e">
        <f>'Aggregates (2025-26 prices)'!K71-#REF!</f>
        <v>#REF!</v>
      </c>
      <c r="BU74" s="28" t="e">
        <f>'Aggregates (2025-26 prices)'!#REF!-#REF!</f>
        <v>#REF!</v>
      </c>
      <c r="BV74" s="28" t="e">
        <f>'Aggregates (2025-26 prices)'!L71-#REF!</f>
        <v>#REF!</v>
      </c>
      <c r="BW74" s="28" t="e">
        <f>'Aggregates (2025-26 prices)'!M71-#REF!</f>
        <v>#REF!</v>
      </c>
      <c r="BX74" s="28" t="e">
        <f>'Aggregates (2025-26 prices)'!N71-#REF!</f>
        <v>#REF!</v>
      </c>
      <c r="BY74" s="28"/>
      <c r="BZ74" s="28" t="e">
        <f>'Aggregates (2025-26 prices)'!Q71-#REF!</f>
        <v>#REF!</v>
      </c>
      <c r="CA74" s="28" t="e">
        <f>'Aggregates (2025-26 prices)'!R71-#REF!</f>
        <v>#REF!</v>
      </c>
      <c r="CB74" s="28"/>
      <c r="CC74" s="28" t="e">
        <f>'Aggregates (2025-26 prices)'!T71-#REF!</f>
        <v>#REF!</v>
      </c>
      <c r="CD74" s="28" t="e">
        <f>'Aggregates (2025-26 prices)'!U71-#REF!</f>
        <v>#REF!</v>
      </c>
      <c r="CE74" s="28" t="e">
        <f>'Aggregates (2025-26 prices)'!V71-#REF!</f>
        <v>#REF!</v>
      </c>
      <c r="CF74" s="28"/>
      <c r="CG74" s="28" t="e">
        <f>'Aggregates (2025-26 prices)'!X71-#REF!</f>
        <v>#REF!</v>
      </c>
      <c r="CH74" s="28" t="e">
        <f>'Aggregates (2025-26 prices)'!AA71-#REF!</f>
        <v>#REF!</v>
      </c>
      <c r="CI74" s="28" t="e">
        <f>'Aggregates (2025-26 prices)'!AB71-#REF!</f>
        <v>#REF!</v>
      </c>
      <c r="CJ74" s="28" t="e">
        <f>'Aggregates (2025-26 prices)'!AC71-#REF!</f>
        <v>#REF!</v>
      </c>
      <c r="CK74" s="28"/>
      <c r="CL74" s="28" t="e">
        <f>'Aggregates (2025-26 prices)'!AE71-#REF!</f>
        <v>#REF!</v>
      </c>
    </row>
    <row r="75" spans="1:90" s="67" customFormat="1">
      <c r="B75" s="66" t="s">
        <v>138</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113" t="s">
        <v>140</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22" t="s">
        <v>147</v>
      </c>
      <c r="BL75" s="28" t="e">
        <f>'Aggregates (2025-26 prices)'!C72-#REF!</f>
        <v>#REF!</v>
      </c>
      <c r="BM75" s="28" t="e">
        <f>'Aggregates (2025-26 prices)'!D72-#REF!</f>
        <v>#REF!</v>
      </c>
      <c r="BN75" s="28" t="e">
        <f>'Aggregates (2025-26 prices)'!E72-#REF!</f>
        <v>#REF!</v>
      </c>
      <c r="BO75" s="28" t="e">
        <f>'Aggregates (2025-26 prices)'!F72-#REF!</f>
        <v>#REF!</v>
      </c>
      <c r="BP75" s="28" t="e">
        <f>'Aggregates (2025-26 prices)'!G72-#REF!</f>
        <v>#REF!</v>
      </c>
      <c r="BQ75" s="28" t="e">
        <f>'Aggregates (2025-26 prices)'!H72-#REF!</f>
        <v>#REF!</v>
      </c>
      <c r="BR75" s="28" t="e">
        <f>'Aggregates (2025-26 prices)'!I72-#REF!</f>
        <v>#REF!</v>
      </c>
      <c r="BS75" s="28"/>
      <c r="BT75" s="28" t="e">
        <f>'Aggregates (2025-26 prices)'!K72-#REF!</f>
        <v>#REF!</v>
      </c>
      <c r="BU75" s="28" t="e">
        <f>'Aggregates (2025-26 prices)'!#REF!-#REF!</f>
        <v>#REF!</v>
      </c>
      <c r="BV75" s="28" t="e">
        <f>'Aggregates (2025-26 prices)'!L72-#REF!</f>
        <v>#REF!</v>
      </c>
      <c r="BW75" s="28" t="e">
        <f>'Aggregates (2025-26 prices)'!M72-#REF!</f>
        <v>#REF!</v>
      </c>
      <c r="BX75" s="28" t="e">
        <f>'Aggregates (2025-26 prices)'!N72-#REF!</f>
        <v>#REF!</v>
      </c>
      <c r="BY75" s="28"/>
      <c r="BZ75" s="28" t="e">
        <f>'Aggregates (2025-26 prices)'!Q72-#REF!</f>
        <v>#REF!</v>
      </c>
      <c r="CA75" s="28" t="e">
        <f>'Aggregates (2025-26 prices)'!R72-#REF!</f>
        <v>#REF!</v>
      </c>
      <c r="CB75" s="28"/>
      <c r="CC75" s="28" t="e">
        <f>'Aggregates (2025-26 prices)'!T72-#REF!</f>
        <v>#REF!</v>
      </c>
      <c r="CD75" s="28" t="e">
        <f>'Aggregates (2025-26 prices)'!U72-#REF!</f>
        <v>#REF!</v>
      </c>
      <c r="CE75" s="28" t="e">
        <f>'Aggregates (2025-26 prices)'!V72-#REF!</f>
        <v>#REF!</v>
      </c>
      <c r="CF75" s="28"/>
      <c r="CG75" s="28" t="e">
        <f>'Aggregates (2025-26 prices)'!X72-#REF!</f>
        <v>#REF!</v>
      </c>
      <c r="CH75" s="28" t="e">
        <f>'Aggregates (2025-26 prices)'!AA72-#REF!</f>
        <v>#REF!</v>
      </c>
      <c r="CI75" s="28" t="e">
        <f>'Aggregates (2025-26 prices)'!AB72-#REF!</f>
        <v>#REF!</v>
      </c>
      <c r="CJ75" s="28" t="e">
        <f>'Aggregates (2025-26 prices)'!AC72-#REF!</f>
        <v>#REF!</v>
      </c>
      <c r="CK75" s="28"/>
      <c r="CL75" s="28" t="e">
        <f>'Aggregates (2025-26 prices)'!AE72-#REF!</f>
        <v>#REF!</v>
      </c>
    </row>
    <row r="76" spans="1:90" s="67" customFormat="1">
      <c r="B76" s="74" t="s">
        <v>139</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14" t="s">
        <v>141</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22" t="s">
        <v>148</v>
      </c>
      <c r="BL76" s="28" t="e">
        <f>'Aggregates (2025-26 prices)'!C73-#REF!</f>
        <v>#REF!</v>
      </c>
      <c r="BM76" s="28" t="e">
        <f>'Aggregates (2025-26 prices)'!D73-#REF!</f>
        <v>#REF!</v>
      </c>
      <c r="BN76" s="28" t="e">
        <f>'Aggregates (2025-26 prices)'!E73-#REF!</f>
        <v>#REF!</v>
      </c>
      <c r="BO76" s="28" t="e">
        <f>'Aggregates (2025-26 prices)'!F73-#REF!</f>
        <v>#REF!</v>
      </c>
      <c r="BP76" s="28" t="e">
        <f>'Aggregates (2025-26 prices)'!G73-#REF!</f>
        <v>#REF!</v>
      </c>
      <c r="BQ76" s="28" t="e">
        <f>'Aggregates (2025-26 prices)'!H73-#REF!</f>
        <v>#REF!</v>
      </c>
      <c r="BR76" s="28" t="e">
        <f>'Aggregates (2025-26 prices)'!I73-#REF!</f>
        <v>#REF!</v>
      </c>
      <c r="BS76" s="28"/>
      <c r="BT76" s="28" t="e">
        <f>'Aggregates (2025-26 prices)'!K73-#REF!</f>
        <v>#REF!</v>
      </c>
      <c r="BU76" s="28" t="e">
        <f>'Aggregates (2025-26 prices)'!#REF!-#REF!</f>
        <v>#REF!</v>
      </c>
      <c r="BV76" s="28" t="e">
        <f>'Aggregates (2025-26 prices)'!L73-#REF!</f>
        <v>#REF!</v>
      </c>
      <c r="BW76" s="28" t="e">
        <f>'Aggregates (2025-26 prices)'!M73-#REF!</f>
        <v>#REF!</v>
      </c>
      <c r="BX76" s="28" t="e">
        <f>'Aggregates (2025-26 prices)'!N73-#REF!</f>
        <v>#REF!</v>
      </c>
      <c r="BY76" s="28"/>
      <c r="BZ76" s="28" t="e">
        <f>'Aggregates (2025-26 prices)'!Q73-#REF!</f>
        <v>#REF!</v>
      </c>
      <c r="CA76" s="28" t="e">
        <f>'Aggregates (2025-26 prices)'!R73-#REF!</f>
        <v>#REF!</v>
      </c>
      <c r="CB76" s="28"/>
      <c r="CC76" s="28" t="e">
        <f>'Aggregates (2025-26 prices)'!T73-#REF!</f>
        <v>#REF!</v>
      </c>
      <c r="CD76" s="28" t="e">
        <f>'Aggregates (2025-26 prices)'!U73-#REF!</f>
        <v>#REF!</v>
      </c>
      <c r="CE76" s="28" t="e">
        <f>'Aggregates (2025-26 prices)'!V73-#REF!</f>
        <v>#REF!</v>
      </c>
      <c r="CF76" s="28"/>
      <c r="CG76" s="28" t="e">
        <f>'Aggregates (2025-26 prices)'!X73-#REF!</f>
        <v>#REF!</v>
      </c>
      <c r="CH76" s="28" t="e">
        <f>'Aggregates (2025-26 prices)'!AA73-#REF!</f>
        <v>#REF!</v>
      </c>
      <c r="CI76" s="28" t="e">
        <f>'Aggregates (2025-26 prices)'!AB73-#REF!</f>
        <v>#REF!</v>
      </c>
      <c r="CJ76" s="28" t="e">
        <f>'Aggregates (2025-26 prices)'!AC73-#REF!</f>
        <v>#REF!</v>
      </c>
      <c r="CK76" s="28"/>
      <c r="CL76" s="28" t="e">
        <f>'Aggregates (2025-26 prices)'!AE73-#REF!</f>
        <v>#REF!</v>
      </c>
    </row>
    <row r="77" spans="1:90" s="67" customFormat="1">
      <c r="B77" s="112" t="s">
        <v>140</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66" t="s">
        <v>142</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22" t="s">
        <v>149</v>
      </c>
      <c r="BL77" s="28" t="e">
        <f>'Aggregates (2025-26 prices)'!C74-#REF!</f>
        <v>#REF!</v>
      </c>
      <c r="BM77" s="28" t="e">
        <f>'Aggregates (2025-26 prices)'!D74-#REF!</f>
        <v>#REF!</v>
      </c>
      <c r="BN77" s="28" t="e">
        <f>'Aggregates (2025-26 prices)'!E74-#REF!</f>
        <v>#REF!</v>
      </c>
      <c r="BO77" s="28" t="e">
        <f>'Aggregates (2025-26 prices)'!F74-#REF!</f>
        <v>#REF!</v>
      </c>
      <c r="BP77" s="28" t="e">
        <f>'Aggregates (2025-26 prices)'!G74-#REF!</f>
        <v>#REF!</v>
      </c>
      <c r="BQ77" s="28" t="e">
        <f>'Aggregates (2025-26 prices)'!H74-#REF!</f>
        <v>#REF!</v>
      </c>
      <c r="BR77" s="28" t="e">
        <f>'Aggregates (2025-26 prices)'!I74-#REF!</f>
        <v>#REF!</v>
      </c>
      <c r="BS77" s="28"/>
      <c r="BT77" s="28" t="e">
        <f>'Aggregates (2025-26 prices)'!K74-#REF!</f>
        <v>#REF!</v>
      </c>
      <c r="BU77" s="28" t="e">
        <f>'Aggregates (2025-26 prices)'!#REF!-#REF!</f>
        <v>#REF!</v>
      </c>
      <c r="BV77" s="28" t="e">
        <f>'Aggregates (2025-26 prices)'!L74-#REF!</f>
        <v>#REF!</v>
      </c>
      <c r="BW77" s="28" t="e">
        <f>'Aggregates (2025-26 prices)'!M74-#REF!</f>
        <v>#REF!</v>
      </c>
      <c r="BX77" s="28" t="e">
        <f>'Aggregates (2025-26 prices)'!N74-#REF!</f>
        <v>#REF!</v>
      </c>
      <c r="BY77" s="28"/>
      <c r="BZ77" s="28" t="e">
        <f>'Aggregates (2025-26 prices)'!Q74-#REF!</f>
        <v>#REF!</v>
      </c>
      <c r="CA77" s="28" t="e">
        <f>'Aggregates (2025-26 prices)'!R74-#REF!</f>
        <v>#REF!</v>
      </c>
      <c r="CB77" s="28"/>
      <c r="CC77" s="28" t="e">
        <f>'Aggregates (2025-26 prices)'!T74-#REF!</f>
        <v>#REF!</v>
      </c>
      <c r="CD77" s="28" t="e">
        <f>'Aggregates (2025-26 prices)'!U74-#REF!</f>
        <v>#REF!</v>
      </c>
      <c r="CE77" s="28" t="e">
        <f>'Aggregates (2025-26 prices)'!V74-#REF!</f>
        <v>#REF!</v>
      </c>
      <c r="CF77" s="28"/>
      <c r="CG77" s="28" t="e">
        <f>'Aggregates (2025-26 prices)'!X74-#REF!</f>
        <v>#REF!</v>
      </c>
      <c r="CH77" s="28" t="e">
        <f>'Aggregates (2025-26 prices)'!AA74-#REF!</f>
        <v>#REF!</v>
      </c>
      <c r="CI77" s="28" t="e">
        <f>'Aggregates (2025-26 prices)'!AB74-#REF!</f>
        <v>#REF!</v>
      </c>
      <c r="CJ77" s="28" t="e">
        <f>'Aggregates (2025-26 prices)'!AC74-#REF!</f>
        <v>#REF!</v>
      </c>
      <c r="CK77" s="28"/>
      <c r="CL77" s="28" t="e">
        <f>'Aggregates (2025-26 prices)'!AE74-#REF!</f>
        <v>#REF!</v>
      </c>
    </row>
    <row r="78" spans="1:90" s="67" customFormat="1">
      <c r="B78" s="118" t="s">
        <v>141</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17" t="s">
        <v>143</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22" t="s">
        <v>150</v>
      </c>
      <c r="BL78" s="28" t="e">
        <f>'Aggregates (2025-26 prices)'!C75-#REF!</f>
        <v>#REF!</v>
      </c>
      <c r="BM78" s="28" t="e">
        <f>'Aggregates (2025-26 prices)'!D75-#REF!</f>
        <v>#REF!</v>
      </c>
      <c r="BN78" s="28" t="e">
        <f>'Aggregates (2025-26 prices)'!E75-#REF!</f>
        <v>#REF!</v>
      </c>
      <c r="BO78" s="28" t="e">
        <f>'Aggregates (2025-26 prices)'!F75-#REF!</f>
        <v>#REF!</v>
      </c>
      <c r="BP78" s="28" t="e">
        <f>'Aggregates (2025-26 prices)'!G75-#REF!</f>
        <v>#REF!</v>
      </c>
      <c r="BQ78" s="28" t="e">
        <f>'Aggregates (2025-26 prices)'!H75-#REF!</f>
        <v>#REF!</v>
      </c>
      <c r="BR78" s="28" t="e">
        <f>'Aggregates (2025-26 prices)'!I75-#REF!</f>
        <v>#REF!</v>
      </c>
      <c r="BS78" s="28"/>
      <c r="BT78" s="28" t="e">
        <f>'Aggregates (2025-26 prices)'!K75-#REF!</f>
        <v>#REF!</v>
      </c>
      <c r="BU78" s="28" t="e">
        <f>'Aggregates (2025-26 prices)'!#REF!-#REF!</f>
        <v>#REF!</v>
      </c>
      <c r="BV78" s="28" t="e">
        <f>'Aggregates (2025-26 prices)'!L75-#REF!</f>
        <v>#REF!</v>
      </c>
      <c r="BW78" s="28" t="e">
        <f>'Aggregates (2025-26 prices)'!M75-#REF!</f>
        <v>#REF!</v>
      </c>
      <c r="BX78" s="28" t="e">
        <f>'Aggregates (2025-26 prices)'!N75-#REF!</f>
        <v>#REF!</v>
      </c>
      <c r="BY78" s="28"/>
      <c r="BZ78" s="28" t="e">
        <f>'Aggregates (2025-26 prices)'!Q75-#REF!</f>
        <v>#REF!</v>
      </c>
      <c r="CA78" s="28" t="e">
        <f>'Aggregates (2025-26 prices)'!R75-#REF!</f>
        <v>#REF!</v>
      </c>
      <c r="CB78" s="28"/>
      <c r="CC78" s="28" t="e">
        <f>'Aggregates (2025-26 prices)'!T75-#REF!</f>
        <v>#REF!</v>
      </c>
      <c r="CD78" s="28" t="e">
        <f>'Aggregates (2025-26 prices)'!U75-#REF!</f>
        <v>#REF!</v>
      </c>
      <c r="CE78" s="28" t="e">
        <f>'Aggregates (2025-26 prices)'!V75-#REF!</f>
        <v>#REF!</v>
      </c>
      <c r="CF78" s="28"/>
      <c r="CG78" s="28" t="e">
        <f>'Aggregates (2025-26 prices)'!X75-#REF!</f>
        <v>#REF!</v>
      </c>
      <c r="CH78" s="28" t="e">
        <f>'Aggregates (2025-26 prices)'!AA75-#REF!</f>
        <v>#REF!</v>
      </c>
      <c r="CI78" s="28" t="e">
        <f>'Aggregates (2025-26 prices)'!AB75-#REF!</f>
        <v>#REF!</v>
      </c>
      <c r="CJ78" s="28" t="e">
        <f>'Aggregates (2025-26 prices)'!AC75-#REF!</f>
        <v>#REF!</v>
      </c>
      <c r="CK78" s="28"/>
      <c r="CL78" s="28" t="e">
        <f>'Aggregates (2025-26 prices)'!AE75-#REF!</f>
        <v>#REF!</v>
      </c>
    </row>
    <row r="79" spans="1:90" s="67" customFormat="1">
      <c r="B79" s="66" t="s">
        <v>142</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69" t="s">
        <v>144</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24" t="s">
        <v>151</v>
      </c>
      <c r="BL79" s="28" t="e">
        <f>'Aggregates (2025-26 prices)'!C76-#REF!</f>
        <v>#REF!</v>
      </c>
      <c r="BM79" s="28" t="e">
        <f>'Aggregates (2025-26 prices)'!D76-#REF!</f>
        <v>#REF!</v>
      </c>
      <c r="BN79" s="28" t="e">
        <f>'Aggregates (2025-26 prices)'!E76-#REF!</f>
        <v>#REF!</v>
      </c>
      <c r="BO79" s="28" t="e">
        <f>'Aggregates (2025-26 prices)'!F76-#REF!</f>
        <v>#REF!</v>
      </c>
      <c r="BP79" s="28" t="e">
        <f>'Aggregates (2025-26 prices)'!G76-#REF!</f>
        <v>#REF!</v>
      </c>
      <c r="BQ79" s="28" t="e">
        <f>'Aggregates (2025-26 prices)'!H76-#REF!</f>
        <v>#REF!</v>
      </c>
      <c r="BR79" s="28" t="e">
        <f>'Aggregates (2025-26 prices)'!I76-#REF!</f>
        <v>#REF!</v>
      </c>
      <c r="BS79" s="28" t="e">
        <f>'Aggregates (2025-26 prices)'!J76-#REF!</f>
        <v>#REF!</v>
      </c>
      <c r="BT79" s="28" t="e">
        <f>'Aggregates (2025-26 prices)'!K76-#REF!</f>
        <v>#REF!</v>
      </c>
      <c r="BU79" s="28" t="e">
        <f>'Aggregates (2025-26 prices)'!#REF!-#REF!</f>
        <v>#REF!</v>
      </c>
      <c r="BV79" s="28" t="e">
        <f>'Aggregates (2025-26 prices)'!L76-#REF!</f>
        <v>#REF!</v>
      </c>
      <c r="BW79" s="28" t="e">
        <f>'Aggregates (2025-26 prices)'!M76-#REF!</f>
        <v>#REF!</v>
      </c>
      <c r="BX79" s="28" t="e">
        <f>'Aggregates (2025-26 prices)'!N76-#REF!</f>
        <v>#REF!</v>
      </c>
      <c r="BY79" s="28"/>
      <c r="BZ79" s="28" t="e">
        <f>'Aggregates (2025-26 prices)'!Q76-#REF!</f>
        <v>#REF!</v>
      </c>
      <c r="CA79" s="28" t="e">
        <f>'Aggregates (2025-26 prices)'!R76-#REF!</f>
        <v>#REF!</v>
      </c>
      <c r="CB79" s="28"/>
      <c r="CC79" s="28" t="e">
        <f>'Aggregates (2025-26 prices)'!T76-#REF!</f>
        <v>#REF!</v>
      </c>
      <c r="CD79" s="28" t="e">
        <f>'Aggregates (2025-26 prices)'!U76-#REF!</f>
        <v>#REF!</v>
      </c>
      <c r="CE79" s="28" t="e">
        <f>'Aggregates (2025-26 prices)'!V76-#REF!</f>
        <v>#REF!</v>
      </c>
      <c r="CF79" s="28"/>
      <c r="CG79" s="28" t="e">
        <f>'Aggregates (2025-26 prices)'!X76-#REF!</f>
        <v>#REF!</v>
      </c>
      <c r="CH79" s="28" t="e">
        <f>'Aggregates (2025-26 prices)'!AA76-#REF!</f>
        <v>#REF!</v>
      </c>
      <c r="CI79" s="28" t="e">
        <f>'Aggregates (2025-26 prices)'!AB76-#REF!</f>
        <v>#REF!</v>
      </c>
      <c r="CJ79" s="28" t="e">
        <f>'Aggregates (2025-26 prices)'!AC76-#REF!</f>
        <v>#REF!</v>
      </c>
      <c r="CK79" s="28"/>
      <c r="CL79" s="28" t="e">
        <f>'Aggregates (2025-26 prices)'!AE76-#REF!</f>
        <v>#REF!</v>
      </c>
    </row>
    <row r="80" spans="1:90" s="67" customFormat="1">
      <c r="B80" s="66" t="s">
        <v>143</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69" t="s">
        <v>145</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487" t="s">
        <v>152</v>
      </c>
      <c r="BM80" s="487"/>
      <c r="BN80" s="487"/>
      <c r="BO80" s="487"/>
      <c r="BP80" s="487"/>
      <c r="BQ80" s="487"/>
      <c r="BR80" s="487"/>
      <c r="BS80" s="487"/>
      <c r="BT80" s="487"/>
      <c r="BU80" s="487"/>
      <c r="BV80" s="487"/>
      <c r="BW80" s="487"/>
      <c r="BX80" s="487"/>
      <c r="BY80" s="487"/>
      <c r="BZ80" s="487"/>
      <c r="CA80" s="487"/>
      <c r="CB80" s="487"/>
      <c r="CC80" s="487"/>
      <c r="CD80" s="487"/>
      <c r="CE80" s="487"/>
      <c r="CF80" s="487"/>
      <c r="CG80" s="487"/>
      <c r="CH80" s="487"/>
      <c r="CI80" s="488"/>
    </row>
    <row r="81" spans="2:87" s="67" customFormat="1">
      <c r="B81" s="66" t="s">
        <v>144</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69" t="s">
        <v>146</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36" t="s">
        <v>153</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145</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69" t="s">
        <v>147</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36" t="s">
        <v>154</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32" t="s">
        <v>146</v>
      </c>
      <c r="C83" s="135" t="e">
        <f>'Aggregates (£bn)'!C83-#REF!</f>
        <v>#REF!</v>
      </c>
      <c r="D83" s="135" t="e">
        <f>'Aggregates (£bn)'!D83-#REF!</f>
        <v>#REF!</v>
      </c>
      <c r="E83" s="135" t="e">
        <f>'Aggregates (£bn)'!E83-#REF!</f>
        <v>#REF!</v>
      </c>
      <c r="F83" s="135" t="e">
        <f>'Aggregates (£bn)'!F83-#REF!</f>
        <v>#REF!</v>
      </c>
      <c r="G83" s="135" t="e">
        <f>'Aggregates (£bn)'!G83-#REF!</f>
        <v>#REF!</v>
      </c>
      <c r="H83" s="135" t="e">
        <f>'Aggregates (£bn)'!H83-#REF!</f>
        <v>#REF!</v>
      </c>
      <c r="I83" s="135" t="e">
        <f>'Aggregates (£bn)'!I83-#REF!</f>
        <v>#REF!</v>
      </c>
      <c r="J83" s="135" t="e">
        <f>'Aggregates (£bn)'!J83-#REF!</f>
        <v>#REF!</v>
      </c>
      <c r="K83" s="135" t="e">
        <f>'Aggregates (£bn)'!K83-#REF!</f>
        <v>#REF!</v>
      </c>
      <c r="L83" s="135" t="e">
        <f>'Aggregates (£bn)'!L83-#REF!</f>
        <v>#REF!</v>
      </c>
      <c r="M83" s="135" t="e">
        <f>'Aggregates (£bn)'!L83-#REF!</f>
        <v>#REF!</v>
      </c>
      <c r="N83" s="135" t="e">
        <f>'Aggregates (£bn)'!M83-#REF!</f>
        <v>#REF!</v>
      </c>
      <c r="O83" s="135" t="e">
        <f>'Aggregates (£bn)'!N83-#REF!</f>
        <v>#REF!</v>
      </c>
      <c r="P83" s="135" t="e">
        <f>'Aggregates (£bn)'!P83-#REF!</f>
        <v>#REF!</v>
      </c>
      <c r="Q83" s="135" t="e">
        <f>'Aggregates (£bn)'!Q83-#REF!</f>
        <v>#REF!</v>
      </c>
      <c r="R83" s="135" t="e">
        <f>'Aggregates (£bn)'!R83-#REF!</f>
        <v>#REF!</v>
      </c>
      <c r="S83" s="135" t="e">
        <f>'Aggregates (£bn)'!S83-#REF!</f>
        <v>#REF!</v>
      </c>
      <c r="T83" s="135" t="e">
        <f>'Aggregates (£bn)'!T83-#REF!</f>
        <v>#REF!</v>
      </c>
      <c r="U83" s="135" t="e">
        <f>'Aggregates (£bn)'!U83-#REF!</f>
        <v>#REF!</v>
      </c>
      <c r="V83" s="135" t="e">
        <f>'Aggregates (£bn)'!V83-#REF!</f>
        <v>#REF!</v>
      </c>
      <c r="W83" s="135" t="e">
        <f>'Aggregates (£bn)'!W83-#REF!</f>
        <v>#REF!</v>
      </c>
      <c r="X83" s="135" t="e">
        <f>'Aggregates (£bn)'!X83-#REF!</f>
        <v>#REF!</v>
      </c>
      <c r="Y83" s="135" t="e">
        <f>'Aggregates (£bn)'!AA83-#REF!</f>
        <v>#REF!</v>
      </c>
      <c r="Z83" s="135" t="e">
        <f>'Aggregates (£bn)'!AB83-#REF!</f>
        <v>#REF!</v>
      </c>
      <c r="AA83" s="135" t="e">
        <f>'Aggregates (£bn)'!AC83-#REF!</f>
        <v>#REF!</v>
      </c>
      <c r="AB83" s="135" t="e">
        <f>'Aggregates (£bn)'!AD83-#REF!</f>
        <v>#REF!</v>
      </c>
      <c r="AC83" s="135" t="e">
        <f>'Aggregates (£bn)'!AE83-#REF!</f>
        <v>#REF!</v>
      </c>
      <c r="AD83" s="135" t="e">
        <f>'Aggregates (£bn)'!AF83-#REF!</f>
        <v>#REF!</v>
      </c>
      <c r="AE83" s="135" t="e">
        <f>'Aggregates (£bn)'!AG81-#REF!</f>
        <v>#REF!</v>
      </c>
      <c r="AF83" s="28"/>
      <c r="AG83" s="110" t="s">
        <v>148</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0" t="s">
        <v>155</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22" t="s">
        <v>147</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149</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67" customFormat="1">
      <c r="B85" s="122" t="s">
        <v>148</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150</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67" customFormat="1">
      <c r="B86" s="122" t="s">
        <v>149</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151</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67" customFormat="1">
      <c r="B87" s="122" t="s">
        <v>150</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22" t="s">
        <v>151</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24" t="s">
        <v>156</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157</v>
      </c>
      <c r="C90" s="500" t="s">
        <v>152</v>
      </c>
      <c r="D90" s="501"/>
      <c r="E90" s="501"/>
      <c r="F90" s="501"/>
      <c r="G90" s="501"/>
      <c r="H90" s="501"/>
      <c r="I90" s="501"/>
      <c r="J90" s="501"/>
      <c r="K90" s="501"/>
      <c r="L90" s="501"/>
      <c r="M90" s="501"/>
      <c r="N90" s="501"/>
      <c r="O90" s="501"/>
      <c r="P90" s="501"/>
      <c r="Q90" s="501"/>
      <c r="R90" s="501"/>
      <c r="S90" s="501"/>
      <c r="T90" s="501"/>
      <c r="U90" s="501"/>
      <c r="V90" s="501"/>
      <c r="W90" s="501"/>
      <c r="X90" s="501"/>
      <c r="Y90" s="501"/>
      <c r="Z90" s="502"/>
      <c r="AA90" s="73"/>
      <c r="AB90" s="70"/>
      <c r="AC90" s="70"/>
      <c r="AD90" s="70"/>
      <c r="AE90" s="105"/>
      <c r="AG90" s="48"/>
      <c r="AH90" s="487" t="s">
        <v>152</v>
      </c>
      <c r="AI90" s="487"/>
      <c r="AJ90" s="487"/>
      <c r="AK90" s="487"/>
      <c r="AL90" s="487"/>
      <c r="AM90" s="487"/>
      <c r="AN90" s="487"/>
      <c r="AO90" s="487"/>
      <c r="AP90" s="487"/>
      <c r="AQ90" s="487"/>
      <c r="AR90" s="487"/>
      <c r="AS90" s="487"/>
      <c r="AT90" s="487"/>
      <c r="AU90" s="487"/>
      <c r="AV90" s="487"/>
      <c r="AW90" s="487"/>
      <c r="AX90" s="487"/>
      <c r="AY90" s="487"/>
      <c r="AZ90" s="487"/>
      <c r="BA90" s="487"/>
      <c r="BB90" s="487"/>
      <c r="BC90" s="487"/>
      <c r="BD90" s="487"/>
      <c r="BE90" s="488"/>
      <c r="BF90" s="71"/>
      <c r="BG90" s="46"/>
      <c r="BH90" s="46"/>
      <c r="BI90" s="47"/>
    </row>
    <row r="91" spans="2:87">
      <c r="B91" s="35"/>
      <c r="C91" s="487" t="s">
        <v>158</v>
      </c>
      <c r="D91" s="487"/>
      <c r="E91" s="487"/>
      <c r="F91" s="487"/>
      <c r="G91" s="487"/>
      <c r="H91" s="487"/>
      <c r="I91" s="487"/>
      <c r="J91" s="487"/>
      <c r="K91" s="487"/>
      <c r="L91" s="487"/>
      <c r="M91" s="503"/>
      <c r="N91" s="503"/>
      <c r="O91" s="503"/>
      <c r="P91" s="503"/>
      <c r="Q91" s="503"/>
      <c r="R91" s="503"/>
      <c r="S91" s="503"/>
      <c r="T91" s="503"/>
      <c r="U91" s="503"/>
      <c r="V91" s="102"/>
      <c r="AA91" s="3"/>
      <c r="AE91" s="37"/>
      <c r="AG91" s="48"/>
      <c r="AH91" s="487" t="s">
        <v>159</v>
      </c>
      <c r="AI91" s="487"/>
      <c r="AJ91" s="487"/>
      <c r="AK91" s="487"/>
      <c r="AL91" s="487"/>
      <c r="AM91" s="487"/>
      <c r="AN91" s="487"/>
      <c r="AO91" s="487"/>
      <c r="AP91" s="487"/>
      <c r="AQ91" s="487"/>
      <c r="AR91" s="503"/>
      <c r="AS91" s="503"/>
      <c r="AT91" s="503"/>
      <c r="AU91" s="503"/>
      <c r="AV91" s="503"/>
      <c r="AW91" s="503"/>
      <c r="AX91" s="503"/>
      <c r="AY91" s="503"/>
      <c r="AZ91" s="503"/>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154</v>
      </c>
      <c r="AA92" s="3"/>
      <c r="AE92" s="37"/>
      <c r="AG92" s="48"/>
      <c r="AH92" s="36" t="s">
        <v>154</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160</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155</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51"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5"/>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161"/>
    <col min="2" max="2" width="10.42578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3"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6" width="15.85546875" style="161" customWidth="1"/>
    <col min="27" max="28" width="15.85546875" style="161" bestFit="1" customWidth="1"/>
    <col min="29" max="29" width="15.85546875" style="161" customWidth="1"/>
    <col min="30" max="30" width="2.42578125" style="161" customWidth="1"/>
    <col min="31" max="32" width="13.140625" style="161" customWidth="1"/>
    <col min="33" max="33" width="11.85546875" style="161" bestFit="1" customWidth="1"/>
    <col min="34" max="34" width="13.140625" style="161" customWidth="1"/>
    <col min="35" max="36" width="9" style="161" customWidth="1"/>
    <col min="37" max="37" width="10.85546875" style="161" customWidth="1"/>
    <col min="38" max="49" width="9" style="161" customWidth="1"/>
    <col min="50" max="16384" width="9.140625" style="161"/>
  </cols>
  <sheetData>
    <row r="1" spans="2:45" ht="29.25" customHeight="1" thickBot="1">
      <c r="B1" s="157"/>
      <c r="C1" s="517" t="s">
        <v>0</v>
      </c>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8"/>
      <c r="AD1" s="158"/>
      <c r="AE1" s="159"/>
      <c r="AF1" s="159"/>
      <c r="AG1" s="159"/>
      <c r="AH1" s="160"/>
      <c r="AJ1" s="162"/>
    </row>
    <row r="2" spans="2:45" s="170" customFormat="1" ht="15.75" customHeight="1">
      <c r="B2" s="163"/>
      <c r="C2" s="164"/>
      <c r="D2" s="164"/>
      <c r="E2" s="164"/>
      <c r="F2" s="164"/>
      <c r="G2" s="164"/>
      <c r="H2" s="164"/>
      <c r="I2" s="164"/>
      <c r="J2" s="165"/>
      <c r="K2" s="166"/>
      <c r="L2" s="166"/>
      <c r="M2" s="166"/>
      <c r="N2" s="166"/>
      <c r="O2" s="166"/>
      <c r="P2" s="165"/>
      <c r="Q2" s="165"/>
      <c r="R2" s="165"/>
      <c r="S2" s="165"/>
      <c r="T2" s="167"/>
      <c r="U2" s="167"/>
      <c r="V2" s="168"/>
      <c r="W2" s="165"/>
      <c r="X2" s="165"/>
      <c r="Y2" s="165"/>
      <c r="Z2" s="165"/>
      <c r="AA2" s="164"/>
      <c r="AB2" s="164"/>
      <c r="AC2" s="164"/>
      <c r="AD2" s="158"/>
      <c r="AE2" s="165"/>
      <c r="AF2" s="165"/>
      <c r="AG2" s="164"/>
      <c r="AH2" s="169"/>
      <c r="AJ2" s="171"/>
      <c r="AP2" s="523"/>
      <c r="AQ2" s="523"/>
      <c r="AR2" s="523"/>
      <c r="AS2" s="523"/>
    </row>
    <row r="3" spans="2:45" s="170" customFormat="1" ht="15.75" customHeight="1">
      <c r="B3" s="163"/>
      <c r="C3" s="524" t="s">
        <v>1</v>
      </c>
      <c r="D3" s="524"/>
      <c r="E3" s="524"/>
      <c r="F3" s="524"/>
      <c r="G3" s="524"/>
      <c r="H3" s="524"/>
      <c r="I3" s="524"/>
      <c r="J3" s="165"/>
      <c r="K3" s="521" t="s">
        <v>2</v>
      </c>
      <c r="L3" s="521"/>
      <c r="M3" s="521"/>
      <c r="N3" s="521"/>
      <c r="O3" s="522"/>
      <c r="P3" s="165"/>
      <c r="Q3" s="524" t="s">
        <v>3</v>
      </c>
      <c r="R3" s="524"/>
      <c r="S3" s="165"/>
      <c r="T3" s="521" t="s">
        <v>4</v>
      </c>
      <c r="U3" s="521"/>
      <c r="V3" s="521"/>
      <c r="W3" s="165"/>
      <c r="X3" s="525" t="s">
        <v>5</v>
      </c>
      <c r="Y3" s="525"/>
      <c r="Z3" s="525"/>
      <c r="AA3" s="525"/>
      <c r="AB3" s="525"/>
      <c r="AC3" s="526"/>
      <c r="AD3" s="158"/>
      <c r="AE3" s="513" t="s">
        <v>6</v>
      </c>
      <c r="AF3" s="514"/>
      <c r="AG3" s="514"/>
      <c r="AH3" s="515"/>
      <c r="AJ3" s="174"/>
      <c r="AP3" s="175"/>
      <c r="AQ3" s="175"/>
      <c r="AR3" s="175"/>
      <c r="AS3" s="175"/>
    </row>
    <row r="4" spans="2:45" s="183" customFormat="1" ht="80.25" customHeight="1">
      <c r="B4" s="176"/>
      <c r="C4" s="177" t="s">
        <v>7</v>
      </c>
      <c r="D4" s="177" t="s">
        <v>8</v>
      </c>
      <c r="E4" s="177" t="s">
        <v>9</v>
      </c>
      <c r="F4" s="177" t="s">
        <v>10</v>
      </c>
      <c r="G4" s="177" t="s">
        <v>11</v>
      </c>
      <c r="H4" s="177" t="s">
        <v>12</v>
      </c>
      <c r="I4" s="178" t="s">
        <v>13</v>
      </c>
      <c r="J4" s="178"/>
      <c r="K4" s="178" t="s">
        <v>14</v>
      </c>
      <c r="L4" s="178" t="s">
        <v>17</v>
      </c>
      <c r="M4" s="178" t="s">
        <v>18</v>
      </c>
      <c r="N4" s="178" t="s">
        <v>19</v>
      </c>
      <c r="O4" s="178" t="s">
        <v>15</v>
      </c>
      <c r="P4" s="178"/>
      <c r="Q4" s="178" t="s">
        <v>16</v>
      </c>
      <c r="R4" s="178" t="s">
        <v>161</v>
      </c>
      <c r="S4" s="178"/>
      <c r="T4" s="179" t="s">
        <v>21</v>
      </c>
      <c r="U4" s="179" t="s">
        <v>22</v>
      </c>
      <c r="V4" s="179" t="s">
        <v>23</v>
      </c>
      <c r="W4" s="180"/>
      <c r="X4" s="178" t="s">
        <v>20</v>
      </c>
      <c r="Y4" s="178" t="s">
        <v>27</v>
      </c>
      <c r="Z4" s="178" t="s">
        <v>162</v>
      </c>
      <c r="AA4" s="179" t="s">
        <v>24</v>
      </c>
      <c r="AB4" s="181" t="s">
        <v>25</v>
      </c>
      <c r="AC4" s="181" t="s">
        <v>26</v>
      </c>
      <c r="AD4" s="158"/>
      <c r="AE4" s="181" t="s">
        <v>28</v>
      </c>
      <c r="AF4" s="181" t="s">
        <v>29</v>
      </c>
      <c r="AG4" s="181" t="s">
        <v>30</v>
      </c>
      <c r="AH4" s="182" t="s">
        <v>347</v>
      </c>
      <c r="AJ4" s="184"/>
      <c r="AL4" s="185"/>
      <c r="AM4" s="185"/>
      <c r="AN4" s="185"/>
      <c r="AO4" s="185"/>
      <c r="AP4" s="186"/>
      <c r="AQ4" s="184"/>
      <c r="AR4" s="186"/>
      <c r="AS4" s="184"/>
    </row>
    <row r="5" spans="2:45" s="183" customFormat="1" ht="40.5" customHeight="1">
      <c r="B5" s="187" t="s">
        <v>34</v>
      </c>
      <c r="C5" s="177" t="s">
        <v>35</v>
      </c>
      <c r="D5" s="177" t="s">
        <v>36</v>
      </c>
      <c r="E5" s="177" t="s">
        <v>37</v>
      </c>
      <c r="F5" s="188" t="s">
        <v>38</v>
      </c>
      <c r="G5" s="188" t="s">
        <v>39</v>
      </c>
      <c r="H5" s="177"/>
      <c r="I5" s="177"/>
      <c r="J5" s="177"/>
      <c r="K5" s="177"/>
      <c r="L5" s="177" t="s">
        <v>163</v>
      </c>
      <c r="M5" s="177"/>
      <c r="N5" s="177"/>
      <c r="O5" s="188" t="s">
        <v>42</v>
      </c>
      <c r="P5" s="177"/>
      <c r="Q5" s="188" t="s">
        <v>40</v>
      </c>
      <c r="R5" s="181"/>
      <c r="S5" s="177"/>
      <c r="T5" s="181" t="s">
        <v>44</v>
      </c>
      <c r="U5" s="181" t="s">
        <v>45</v>
      </c>
      <c r="V5" s="181" t="s">
        <v>46</v>
      </c>
      <c r="W5" s="189"/>
      <c r="X5" s="177" t="s">
        <v>43</v>
      </c>
      <c r="Y5" s="177" t="s">
        <v>49</v>
      </c>
      <c r="Z5" s="177"/>
      <c r="AA5" s="190" t="s">
        <v>47</v>
      </c>
      <c r="AB5" s="181"/>
      <c r="AC5" s="181" t="s">
        <v>48</v>
      </c>
      <c r="AD5" s="158"/>
      <c r="AE5" s="181" t="s">
        <v>50</v>
      </c>
      <c r="AF5" s="181" t="s">
        <v>50</v>
      </c>
      <c r="AG5" s="181"/>
      <c r="AH5" s="191" t="s">
        <v>51</v>
      </c>
      <c r="AJ5" s="184"/>
      <c r="AL5" s="185"/>
      <c r="AM5" s="185"/>
      <c r="AN5" s="185"/>
      <c r="AO5" s="185"/>
      <c r="AP5" s="186"/>
      <c r="AQ5" s="184"/>
      <c r="AR5" s="186"/>
      <c r="AS5" s="184"/>
    </row>
    <row r="6" spans="2:45" s="197" customFormat="1">
      <c r="B6" s="511" t="s">
        <v>52</v>
      </c>
      <c r="C6" s="192" t="s">
        <v>53</v>
      </c>
      <c r="D6" s="192" t="s">
        <v>54</v>
      </c>
      <c r="E6" s="192" t="s">
        <v>55</v>
      </c>
      <c r="F6" s="192" t="s">
        <v>56</v>
      </c>
      <c r="G6" s="192" t="s">
        <v>57</v>
      </c>
      <c r="H6" s="192"/>
      <c r="I6" s="192"/>
      <c r="J6" s="193"/>
      <c r="K6" s="194"/>
      <c r="L6" s="194"/>
      <c r="M6" s="194"/>
      <c r="N6" s="194"/>
      <c r="O6" s="192"/>
      <c r="P6" s="194"/>
      <c r="Q6" s="192"/>
      <c r="R6" s="192"/>
      <c r="S6" s="194"/>
      <c r="T6" s="194"/>
      <c r="U6" s="194"/>
      <c r="V6" s="194"/>
      <c r="W6" s="195"/>
      <c r="X6" s="195"/>
      <c r="Y6" s="195"/>
      <c r="Z6" s="195"/>
      <c r="AA6" s="194"/>
      <c r="AB6" s="194"/>
      <c r="AC6" s="194"/>
      <c r="AD6" s="158"/>
      <c r="AE6" s="194"/>
      <c r="AF6" s="194"/>
      <c r="AG6" s="194"/>
      <c r="AH6" s="196"/>
      <c r="AJ6" s="198"/>
      <c r="AP6" s="199"/>
      <c r="AQ6" s="199"/>
      <c r="AR6" s="199"/>
      <c r="AS6" s="199"/>
    </row>
    <row r="7" spans="2:45" s="197" customFormat="1">
      <c r="B7" s="512"/>
      <c r="C7" s="200"/>
      <c r="D7" s="200" t="s">
        <v>58</v>
      </c>
      <c r="E7" s="200"/>
      <c r="F7" s="200"/>
      <c r="G7" s="200"/>
      <c r="H7" s="200" t="s">
        <v>59</v>
      </c>
      <c r="I7" s="200"/>
      <c r="J7" s="201"/>
      <c r="K7" s="202"/>
      <c r="L7" s="202"/>
      <c r="M7" s="202"/>
      <c r="N7" s="202"/>
      <c r="O7" s="200" t="s">
        <v>61</v>
      </c>
      <c r="P7" s="202"/>
      <c r="Q7" s="200" t="s">
        <v>60</v>
      </c>
      <c r="R7" s="200"/>
      <c r="S7" s="202"/>
      <c r="T7" s="202"/>
      <c r="U7" s="202"/>
      <c r="V7" s="202"/>
      <c r="W7" s="203"/>
      <c r="X7" s="203"/>
      <c r="Y7" s="203"/>
      <c r="Z7" s="203"/>
      <c r="AA7" s="202"/>
      <c r="AB7" s="202"/>
      <c r="AC7" s="202"/>
      <c r="AD7" s="158"/>
      <c r="AE7" s="204"/>
      <c r="AF7" s="202"/>
      <c r="AG7" s="202"/>
      <c r="AH7" s="205"/>
      <c r="AJ7" s="198"/>
      <c r="AP7" s="199"/>
      <c r="AQ7" s="199"/>
      <c r="AR7" s="199"/>
      <c r="AS7" s="199"/>
    </row>
    <row r="8" spans="2:45" s="197" customFormat="1">
      <c r="B8" s="206" t="s">
        <v>64</v>
      </c>
      <c r="C8" s="207">
        <v>3.6480000000000001</v>
      </c>
      <c r="D8" s="207">
        <v>4.2770000000000001</v>
      </c>
      <c r="E8" s="207">
        <v>3.734</v>
      </c>
      <c r="F8" s="207">
        <v>0.41199999999999998</v>
      </c>
      <c r="G8" s="207">
        <v>0.13100000000000001</v>
      </c>
      <c r="H8" s="207">
        <v>0.54300000000000004</v>
      </c>
      <c r="I8" s="207">
        <v>3.5470000000000002</v>
      </c>
      <c r="J8" s="208"/>
      <c r="K8" s="209" t="s">
        <v>179</v>
      </c>
      <c r="L8" s="210">
        <v>-6.6000000000000003E-2</v>
      </c>
      <c r="M8" s="209" t="s">
        <v>179</v>
      </c>
      <c r="N8" s="209" t="s">
        <v>179</v>
      </c>
      <c r="O8" s="209">
        <v>0.629</v>
      </c>
      <c r="P8" s="210"/>
      <c r="Q8" s="210">
        <v>0.217</v>
      </c>
      <c r="R8" s="211"/>
      <c r="S8" s="212"/>
      <c r="T8" s="208">
        <v>0.439</v>
      </c>
      <c r="U8" s="208">
        <v>0.629</v>
      </c>
      <c r="V8" s="208">
        <v>0.504</v>
      </c>
      <c r="W8" s="213"/>
      <c r="X8" s="213"/>
      <c r="Y8" s="213"/>
      <c r="Z8" s="213"/>
      <c r="AA8" s="208">
        <v>0.63200000000000001</v>
      </c>
      <c r="AB8" s="211" t="s">
        <v>179</v>
      </c>
      <c r="AC8" s="211" t="s">
        <v>179</v>
      </c>
      <c r="AD8" s="214"/>
      <c r="AE8" s="215" t="s">
        <v>179</v>
      </c>
      <c r="AF8" s="211" t="s">
        <v>179</v>
      </c>
      <c r="AG8" s="211" t="s">
        <v>179</v>
      </c>
      <c r="AH8" s="216" t="s">
        <v>179</v>
      </c>
      <c r="AJ8" s="198"/>
      <c r="AP8" s="199"/>
      <c r="AQ8" s="199"/>
      <c r="AR8" s="199"/>
      <c r="AS8" s="199"/>
    </row>
    <row r="9" spans="2:45" s="197" customFormat="1">
      <c r="B9" s="217" t="s">
        <v>67</v>
      </c>
      <c r="C9" s="207">
        <v>3.9489999999999998</v>
      </c>
      <c r="D9" s="207">
        <v>4.0279999999999996</v>
      </c>
      <c r="E9" s="207">
        <v>3.4489999999999998</v>
      </c>
      <c r="F9" s="207">
        <v>0.371</v>
      </c>
      <c r="G9" s="207">
        <v>0.20799999999999999</v>
      </c>
      <c r="H9" s="207">
        <v>0.57899999999999996</v>
      </c>
      <c r="I9" s="207">
        <v>3.7170000000000001</v>
      </c>
      <c r="J9" s="208"/>
      <c r="K9" s="209" t="s">
        <v>179</v>
      </c>
      <c r="L9" s="210">
        <v>0.42799999999999999</v>
      </c>
      <c r="M9" s="209" t="s">
        <v>179</v>
      </c>
      <c r="N9" s="209" t="s">
        <v>179</v>
      </c>
      <c r="O9" s="209">
        <v>7.9000000000000001E-2</v>
      </c>
      <c r="P9" s="210"/>
      <c r="Q9" s="210">
        <v>-0.29199999999999998</v>
      </c>
      <c r="R9" s="211"/>
      <c r="S9" s="212"/>
      <c r="T9" s="208">
        <v>-0.19700000000000001</v>
      </c>
      <c r="U9" s="208">
        <v>7.9000000000000001E-2</v>
      </c>
      <c r="V9" s="208">
        <v>0.52700000000000002</v>
      </c>
      <c r="W9" s="213"/>
      <c r="X9" s="213"/>
      <c r="Y9" s="213"/>
      <c r="Z9" s="213"/>
      <c r="AA9" s="208">
        <v>0.11899999999999999</v>
      </c>
      <c r="AB9" s="211" t="s">
        <v>179</v>
      </c>
      <c r="AC9" s="211" t="s">
        <v>179</v>
      </c>
      <c r="AD9" s="214"/>
      <c r="AE9" s="215" t="s">
        <v>179</v>
      </c>
      <c r="AF9" s="211" t="s">
        <v>179</v>
      </c>
      <c r="AG9" s="211" t="s">
        <v>179</v>
      </c>
      <c r="AH9" s="216" t="s">
        <v>179</v>
      </c>
      <c r="AJ9" s="198"/>
      <c r="AP9" s="199"/>
      <c r="AQ9" s="199"/>
      <c r="AR9" s="199"/>
      <c r="AS9" s="199"/>
    </row>
    <row r="10" spans="2:45" s="197" customFormat="1">
      <c r="B10" s="217" t="s">
        <v>70</v>
      </c>
      <c r="C10" s="207">
        <v>4.9059999999999997</v>
      </c>
      <c r="D10" s="207">
        <v>4.41</v>
      </c>
      <c r="E10" s="207">
        <v>3.7970000000000002</v>
      </c>
      <c r="F10" s="207">
        <v>0.30099999999999999</v>
      </c>
      <c r="G10" s="207">
        <v>0.312</v>
      </c>
      <c r="H10" s="207">
        <v>0.61299999999999999</v>
      </c>
      <c r="I10" s="207">
        <v>4.2510000000000003</v>
      </c>
      <c r="J10" s="208"/>
      <c r="K10" s="209" t="s">
        <v>179</v>
      </c>
      <c r="L10" s="210">
        <v>0.879</v>
      </c>
      <c r="M10" s="209" t="s">
        <v>179</v>
      </c>
      <c r="N10" s="209" t="s">
        <v>179</v>
      </c>
      <c r="O10" s="209">
        <v>-0.496</v>
      </c>
      <c r="P10" s="210"/>
      <c r="Q10" s="210">
        <v>-0.79700000000000004</v>
      </c>
      <c r="R10" s="211"/>
      <c r="S10" s="212"/>
      <c r="T10" s="208">
        <v>-0.67700000000000005</v>
      </c>
      <c r="U10" s="208">
        <v>-0.496</v>
      </c>
      <c r="V10" s="208">
        <v>0.52</v>
      </c>
      <c r="W10" s="213"/>
      <c r="X10" s="213"/>
      <c r="Y10" s="213"/>
      <c r="Z10" s="213"/>
      <c r="AA10" s="208">
        <v>-0.434</v>
      </c>
      <c r="AB10" s="211" t="s">
        <v>179</v>
      </c>
      <c r="AC10" s="211" t="s">
        <v>179</v>
      </c>
      <c r="AD10" s="214"/>
      <c r="AE10" s="208">
        <v>11.425000000000001</v>
      </c>
      <c r="AF10" s="211" t="s">
        <v>179</v>
      </c>
      <c r="AG10" s="211" t="s">
        <v>179</v>
      </c>
      <c r="AH10" s="216" t="s">
        <v>179</v>
      </c>
      <c r="AJ10" s="198"/>
      <c r="AP10" s="199"/>
      <c r="AQ10" s="199"/>
      <c r="AR10" s="199"/>
      <c r="AS10" s="199"/>
    </row>
    <row r="11" spans="2:45" s="197" customFormat="1">
      <c r="B11" s="217" t="s">
        <v>73</v>
      </c>
      <c r="C11" s="207">
        <v>5.2690000000000001</v>
      </c>
      <c r="D11" s="207">
        <v>4.6820000000000004</v>
      </c>
      <c r="E11" s="207">
        <v>3.9889999999999999</v>
      </c>
      <c r="F11" s="207">
        <v>0.36399999999999999</v>
      </c>
      <c r="G11" s="207">
        <v>0.32900000000000001</v>
      </c>
      <c r="H11" s="207">
        <v>0.69299999999999995</v>
      </c>
      <c r="I11" s="207">
        <v>4.4939999999999998</v>
      </c>
      <c r="J11" s="208"/>
      <c r="K11" s="209" t="s">
        <v>179</v>
      </c>
      <c r="L11" s="210">
        <v>0.95799999999999996</v>
      </c>
      <c r="M11" s="209" t="s">
        <v>179</v>
      </c>
      <c r="N11" s="209" t="s">
        <v>179</v>
      </c>
      <c r="O11" s="209">
        <v>-0.58699999999999997</v>
      </c>
      <c r="P11" s="210"/>
      <c r="Q11" s="210">
        <v>-0.95099999999999996</v>
      </c>
      <c r="R11" s="211"/>
      <c r="S11" s="212"/>
      <c r="T11" s="208">
        <v>-0.79400000000000004</v>
      </c>
      <c r="U11" s="208">
        <v>-0.58699999999999997</v>
      </c>
      <c r="V11" s="208">
        <v>0.51900000000000002</v>
      </c>
      <c r="W11" s="213"/>
      <c r="X11" s="213"/>
      <c r="Y11" s="213"/>
      <c r="Z11" s="213"/>
      <c r="AA11" s="208">
        <v>-0.51500000000000001</v>
      </c>
      <c r="AB11" s="211" t="s">
        <v>179</v>
      </c>
      <c r="AC11" s="211" t="s">
        <v>179</v>
      </c>
      <c r="AD11" s="214"/>
      <c r="AE11" s="208">
        <v>12.169</v>
      </c>
      <c r="AF11" s="211" t="s">
        <v>179</v>
      </c>
      <c r="AG11" s="211" t="s">
        <v>179</v>
      </c>
      <c r="AH11" s="216" t="s">
        <v>179</v>
      </c>
      <c r="AJ11" s="198"/>
      <c r="AP11" s="199"/>
      <c r="AQ11" s="199"/>
      <c r="AR11" s="199"/>
      <c r="AS11" s="199"/>
    </row>
    <row r="12" spans="2:45" s="197" customFormat="1">
      <c r="B12" s="217" t="s">
        <v>76</v>
      </c>
      <c r="C12" s="207">
        <v>5.4580000000000002</v>
      </c>
      <c r="D12" s="207">
        <v>4.992</v>
      </c>
      <c r="E12" s="207">
        <v>4.157</v>
      </c>
      <c r="F12" s="207">
        <v>0.47899999999999998</v>
      </c>
      <c r="G12" s="207">
        <v>0.35599999999999998</v>
      </c>
      <c r="H12" s="207">
        <v>0.83499999999999996</v>
      </c>
      <c r="I12" s="207">
        <v>4.5960000000000001</v>
      </c>
      <c r="J12" s="208"/>
      <c r="K12" s="209" t="s">
        <v>179</v>
      </c>
      <c r="L12" s="210">
        <v>0.82399999999999995</v>
      </c>
      <c r="M12" s="209" t="s">
        <v>179</v>
      </c>
      <c r="N12" s="209" t="s">
        <v>179</v>
      </c>
      <c r="O12" s="209">
        <v>-0.46600000000000003</v>
      </c>
      <c r="P12" s="210"/>
      <c r="Q12" s="210">
        <v>-0.94499999999999995</v>
      </c>
      <c r="R12" s="211"/>
      <c r="S12" s="212"/>
      <c r="T12" s="208">
        <v>-0.745</v>
      </c>
      <c r="U12" s="208">
        <v>-0.46600000000000003</v>
      </c>
      <c r="V12" s="208">
        <v>0.53100000000000003</v>
      </c>
      <c r="W12" s="213"/>
      <c r="X12" s="213"/>
      <c r="Y12" s="213"/>
      <c r="Z12" s="213"/>
      <c r="AA12" s="208">
        <v>-0.41699999999999998</v>
      </c>
      <c r="AB12" s="211" t="s">
        <v>179</v>
      </c>
      <c r="AC12" s="211" t="s">
        <v>179</v>
      </c>
      <c r="AD12" s="214"/>
      <c r="AE12" s="208">
        <v>12.74</v>
      </c>
      <c r="AF12" s="211" t="s">
        <v>179</v>
      </c>
      <c r="AG12" s="211" t="s">
        <v>179</v>
      </c>
      <c r="AH12" s="216" t="s">
        <v>179</v>
      </c>
      <c r="AJ12" s="198"/>
      <c r="AP12" s="199"/>
      <c r="AQ12" s="199"/>
      <c r="AR12" s="199"/>
      <c r="AS12" s="199"/>
    </row>
    <row r="13" spans="2:45" s="197" customFormat="1">
      <c r="B13" s="217" t="s">
        <v>79</v>
      </c>
      <c r="C13" s="207">
        <v>5.883</v>
      </c>
      <c r="D13" s="207">
        <v>5.8140000000000001</v>
      </c>
      <c r="E13" s="207">
        <v>4.62</v>
      </c>
      <c r="F13" s="207">
        <v>0.77800000000000002</v>
      </c>
      <c r="G13" s="207">
        <v>0.41599999999999998</v>
      </c>
      <c r="H13" s="207">
        <v>1.194</v>
      </c>
      <c r="I13" s="207">
        <v>4.9749999999999996</v>
      </c>
      <c r="J13" s="208"/>
      <c r="K13" s="209" t="s">
        <v>179</v>
      </c>
      <c r="L13" s="210">
        <v>0.48799999999999999</v>
      </c>
      <c r="M13" s="209" t="s">
        <v>179</v>
      </c>
      <c r="N13" s="209" t="s">
        <v>179</v>
      </c>
      <c r="O13" s="209">
        <v>-6.9000000000000006E-2</v>
      </c>
      <c r="P13" s="210"/>
      <c r="Q13" s="210">
        <v>-0.84699999999999998</v>
      </c>
      <c r="R13" s="211"/>
      <c r="S13" s="212"/>
      <c r="T13" s="208">
        <v>-0.38400000000000001</v>
      </c>
      <c r="U13" s="208">
        <v>-6.9000000000000006E-2</v>
      </c>
      <c r="V13" s="208">
        <v>0.57899999999999996</v>
      </c>
      <c r="W13" s="213"/>
      <c r="X13" s="213"/>
      <c r="Y13" s="213"/>
      <c r="Z13" s="213"/>
      <c r="AA13" s="208">
        <v>-1E-3</v>
      </c>
      <c r="AB13" s="211" t="s">
        <v>179</v>
      </c>
      <c r="AC13" s="211" t="s">
        <v>179</v>
      </c>
      <c r="AD13" s="214"/>
      <c r="AE13" s="208">
        <v>14.303000000000001</v>
      </c>
      <c r="AF13" s="211" t="s">
        <v>179</v>
      </c>
      <c r="AG13" s="211" t="s">
        <v>179</v>
      </c>
      <c r="AH13" s="216" t="s">
        <v>179</v>
      </c>
      <c r="AJ13" s="198"/>
      <c r="AP13" s="199"/>
      <c r="AQ13" s="199"/>
      <c r="AR13" s="199"/>
      <c r="AS13" s="199"/>
    </row>
    <row r="14" spans="2:45" s="197" customFormat="1">
      <c r="B14" s="217" t="s">
        <v>82</v>
      </c>
      <c r="C14" s="207">
        <v>6.2030000000000003</v>
      </c>
      <c r="D14" s="207">
        <v>6.4119999999999999</v>
      </c>
      <c r="E14" s="207">
        <v>5.0549999999999997</v>
      </c>
      <c r="F14" s="207">
        <v>0.89700000000000002</v>
      </c>
      <c r="G14" s="207">
        <v>0.46</v>
      </c>
      <c r="H14" s="207">
        <v>1.357</v>
      </c>
      <c r="I14" s="207">
        <v>5.2750000000000004</v>
      </c>
      <c r="J14" s="208"/>
      <c r="K14" s="209" t="s">
        <v>179</v>
      </c>
      <c r="L14" s="210">
        <v>0.29699999999999999</v>
      </c>
      <c r="M14" s="209" t="s">
        <v>179</v>
      </c>
      <c r="N14" s="209" t="s">
        <v>179</v>
      </c>
      <c r="O14" s="209">
        <v>0.20899999999999999</v>
      </c>
      <c r="P14" s="210"/>
      <c r="Q14" s="210">
        <v>-0.68799999999999994</v>
      </c>
      <c r="R14" s="211"/>
      <c r="S14" s="212"/>
      <c r="T14" s="208">
        <v>-0.3</v>
      </c>
      <c r="U14" s="208">
        <v>0.20899999999999999</v>
      </c>
      <c r="V14" s="208">
        <v>0.63400000000000001</v>
      </c>
      <c r="W14" s="213"/>
      <c r="X14" s="213"/>
      <c r="Y14" s="213"/>
      <c r="Z14" s="213"/>
      <c r="AA14" s="208">
        <v>0.154</v>
      </c>
      <c r="AB14" s="211" t="s">
        <v>179</v>
      </c>
      <c r="AC14" s="211" t="s">
        <v>179</v>
      </c>
      <c r="AD14" s="214"/>
      <c r="AE14" s="208">
        <v>15.536</v>
      </c>
      <c r="AF14" s="211" t="s">
        <v>179</v>
      </c>
      <c r="AG14" s="211" t="s">
        <v>179</v>
      </c>
      <c r="AH14" s="216" t="s">
        <v>179</v>
      </c>
      <c r="AJ14" s="198"/>
      <c r="AP14" s="199"/>
      <c r="AQ14" s="199"/>
      <c r="AR14" s="199"/>
      <c r="AS14" s="199"/>
    </row>
    <row r="15" spans="2:45" s="197" customFormat="1">
      <c r="B15" s="217" t="s">
        <v>85</v>
      </c>
      <c r="C15" s="207">
        <v>6.34</v>
      </c>
      <c r="D15" s="207">
        <v>6.758</v>
      </c>
      <c r="E15" s="207">
        <v>5.2729999999999997</v>
      </c>
      <c r="F15" s="207">
        <v>1.0109999999999999</v>
      </c>
      <c r="G15" s="207">
        <v>0.47399999999999998</v>
      </c>
      <c r="H15" s="207">
        <v>1.4850000000000001</v>
      </c>
      <c r="I15" s="207">
        <v>5.29</v>
      </c>
      <c r="J15" s="208"/>
      <c r="K15" s="209" t="s">
        <v>179</v>
      </c>
      <c r="L15" s="210">
        <v>7.5999999999999998E-2</v>
      </c>
      <c r="M15" s="209" t="s">
        <v>179</v>
      </c>
      <c r="N15" s="209" t="s">
        <v>179</v>
      </c>
      <c r="O15" s="209">
        <v>0.41799999999999998</v>
      </c>
      <c r="P15" s="210"/>
      <c r="Q15" s="210">
        <v>-0.59299999999999997</v>
      </c>
      <c r="R15" s="211"/>
      <c r="S15" s="212"/>
      <c r="T15" s="208">
        <v>-0.158</v>
      </c>
      <c r="U15" s="208">
        <v>0.41799999999999998</v>
      </c>
      <c r="V15" s="208">
        <v>0.65700000000000003</v>
      </c>
      <c r="W15" s="213"/>
      <c r="X15" s="213"/>
      <c r="Y15" s="213"/>
      <c r="Z15" s="213"/>
      <c r="AA15" s="208">
        <v>0.29399999999999998</v>
      </c>
      <c r="AB15" s="211" t="s">
        <v>179</v>
      </c>
      <c r="AC15" s="211" t="s">
        <v>179</v>
      </c>
      <c r="AD15" s="214"/>
      <c r="AE15" s="208">
        <v>16.684999999999999</v>
      </c>
      <c r="AF15" s="211" t="s">
        <v>179</v>
      </c>
      <c r="AG15" s="211" t="s">
        <v>179</v>
      </c>
      <c r="AH15" s="216" t="s">
        <v>179</v>
      </c>
      <c r="AJ15" s="198"/>
      <c r="AP15" s="199"/>
      <c r="AQ15" s="199"/>
      <c r="AR15" s="199"/>
      <c r="AS15" s="199"/>
    </row>
    <row r="16" spans="2:45" s="197" customFormat="1">
      <c r="B16" s="217" t="s">
        <v>87</v>
      </c>
      <c r="C16" s="207">
        <v>6.5940000000000003</v>
      </c>
      <c r="D16" s="207">
        <v>6.851</v>
      </c>
      <c r="E16" s="207">
        <v>5.4779999999999998</v>
      </c>
      <c r="F16" s="207">
        <v>0.874</v>
      </c>
      <c r="G16" s="207">
        <v>0.499</v>
      </c>
      <c r="H16" s="207">
        <v>1.373</v>
      </c>
      <c r="I16" s="207">
        <v>5.4409999999999998</v>
      </c>
      <c r="J16" s="208"/>
      <c r="K16" s="209" t="s">
        <v>179</v>
      </c>
      <c r="L16" s="210">
        <v>0.19</v>
      </c>
      <c r="M16" s="209" t="s">
        <v>179</v>
      </c>
      <c r="N16" s="209" t="s">
        <v>179</v>
      </c>
      <c r="O16" s="209">
        <v>0.25700000000000001</v>
      </c>
      <c r="P16" s="210"/>
      <c r="Q16" s="210">
        <v>-0.61699999999999999</v>
      </c>
      <c r="R16" s="211"/>
      <c r="S16" s="212"/>
      <c r="T16" s="208">
        <v>-0.307</v>
      </c>
      <c r="U16" s="208">
        <v>0.25700000000000001</v>
      </c>
      <c r="V16" s="208">
        <v>0.65600000000000003</v>
      </c>
      <c r="W16" s="213"/>
      <c r="X16" s="213"/>
      <c r="Y16" s="213"/>
      <c r="Z16" s="213"/>
      <c r="AA16" s="208">
        <v>0.113</v>
      </c>
      <c r="AB16" s="211" t="s">
        <v>179</v>
      </c>
      <c r="AC16" s="211" t="s">
        <v>179</v>
      </c>
      <c r="AD16" s="214"/>
      <c r="AE16" s="208">
        <v>17.600999999999999</v>
      </c>
      <c r="AF16" s="211" t="s">
        <v>179</v>
      </c>
      <c r="AG16" s="211" t="s">
        <v>179</v>
      </c>
      <c r="AH16" s="216" t="s">
        <v>179</v>
      </c>
      <c r="AJ16" s="198"/>
      <c r="AP16" s="199"/>
      <c r="AQ16" s="199"/>
      <c r="AR16" s="199"/>
      <c r="AS16" s="199"/>
    </row>
    <row r="17" spans="1:49" s="197" customFormat="1">
      <c r="B17" s="217" t="s">
        <v>66</v>
      </c>
      <c r="C17" s="207">
        <v>7.04</v>
      </c>
      <c r="D17" s="207">
        <v>7.0019999999999998</v>
      </c>
      <c r="E17" s="207">
        <v>5.6109999999999998</v>
      </c>
      <c r="F17" s="207">
        <v>0.84399999999999997</v>
      </c>
      <c r="G17" s="207">
        <v>0.54700000000000004</v>
      </c>
      <c r="H17" s="207">
        <v>1.391</v>
      </c>
      <c r="I17" s="207">
        <v>5.8029999999999999</v>
      </c>
      <c r="J17" s="208"/>
      <c r="K17" s="209" t="s">
        <v>179</v>
      </c>
      <c r="L17" s="210">
        <v>0.53900000000000003</v>
      </c>
      <c r="M17" s="209" t="s">
        <v>179</v>
      </c>
      <c r="N17" s="209" t="s">
        <v>179</v>
      </c>
      <c r="O17" s="209">
        <v>-3.7999999999999999E-2</v>
      </c>
      <c r="P17" s="210"/>
      <c r="Q17" s="210">
        <v>-0.88200000000000001</v>
      </c>
      <c r="R17" s="211"/>
      <c r="S17" s="212"/>
      <c r="T17" s="208">
        <v>-0.55600000000000005</v>
      </c>
      <c r="U17" s="208">
        <v>-3.7999999999999999E-2</v>
      </c>
      <c r="V17" s="208">
        <v>0.74199999999999999</v>
      </c>
      <c r="W17" s="213"/>
      <c r="X17" s="213"/>
      <c r="Y17" s="213"/>
      <c r="Z17" s="213"/>
      <c r="AA17" s="208">
        <v>-0.108</v>
      </c>
      <c r="AB17" s="211" t="s">
        <v>179</v>
      </c>
      <c r="AC17" s="211" t="s">
        <v>179</v>
      </c>
      <c r="AD17" s="214"/>
      <c r="AE17" s="208">
        <v>19.574999999999999</v>
      </c>
      <c r="AF17" s="211" t="s">
        <v>179</v>
      </c>
      <c r="AG17" s="211" t="s">
        <v>179</v>
      </c>
      <c r="AH17" s="218">
        <v>3.0602853198343305</v>
      </c>
      <c r="AJ17" s="198"/>
      <c r="AP17" s="199"/>
      <c r="AQ17" s="199"/>
      <c r="AR17" s="199"/>
      <c r="AS17" s="199"/>
    </row>
    <row r="18" spans="1:49" s="197" customFormat="1">
      <c r="B18" s="217" t="s">
        <v>69</v>
      </c>
      <c r="C18" s="207">
        <v>7.5279999999999996</v>
      </c>
      <c r="D18" s="207">
        <v>7.61</v>
      </c>
      <c r="E18" s="207">
        <v>6.1130000000000004</v>
      </c>
      <c r="F18" s="207">
        <v>0.89900000000000002</v>
      </c>
      <c r="G18" s="207">
        <v>0.59799999999999998</v>
      </c>
      <c r="H18" s="207">
        <v>1.4970000000000001</v>
      </c>
      <c r="I18" s="207">
        <v>6.19</v>
      </c>
      <c r="J18" s="208"/>
      <c r="K18" s="209" t="s">
        <v>179</v>
      </c>
      <c r="L18" s="210">
        <v>0.39100000000000001</v>
      </c>
      <c r="M18" s="209" t="s">
        <v>179</v>
      </c>
      <c r="N18" s="209" t="s">
        <v>179</v>
      </c>
      <c r="O18" s="209">
        <v>8.2000000000000003E-2</v>
      </c>
      <c r="P18" s="210"/>
      <c r="Q18" s="210">
        <v>-0.81699999999999995</v>
      </c>
      <c r="R18" s="211"/>
      <c r="S18" s="212"/>
      <c r="T18" s="208">
        <v>-0.38</v>
      </c>
      <c r="U18" s="208">
        <v>8.2000000000000003E-2</v>
      </c>
      <c r="V18" s="208">
        <v>0.73099999999999998</v>
      </c>
      <c r="W18" s="213"/>
      <c r="X18" s="213"/>
      <c r="Y18" s="213"/>
      <c r="Z18" s="213"/>
      <c r="AA18" s="208">
        <v>3.2000000000000001E-2</v>
      </c>
      <c r="AB18" s="211" t="s">
        <v>179</v>
      </c>
      <c r="AC18" s="211" t="s">
        <v>179</v>
      </c>
      <c r="AD18" s="214"/>
      <c r="AE18" s="208">
        <v>21.164000000000001</v>
      </c>
      <c r="AF18" s="208">
        <v>21.812000000000001</v>
      </c>
      <c r="AG18" s="211" t="s">
        <v>179</v>
      </c>
      <c r="AH18" s="218">
        <v>3.2443626323055681</v>
      </c>
      <c r="AJ18" s="198"/>
      <c r="AP18" s="199"/>
      <c r="AQ18" s="199"/>
      <c r="AR18" s="199"/>
      <c r="AS18" s="199"/>
    </row>
    <row r="19" spans="1:49" s="197" customFormat="1">
      <c r="B19" s="217" t="s">
        <v>72</v>
      </c>
      <c r="C19" s="207">
        <v>7.9160000000000004</v>
      </c>
      <c r="D19" s="207">
        <v>7.9219999999999997</v>
      </c>
      <c r="E19" s="207">
        <v>6.3879999999999999</v>
      </c>
      <c r="F19" s="207">
        <v>0.89200000000000002</v>
      </c>
      <c r="G19" s="207">
        <v>0.64200000000000002</v>
      </c>
      <c r="H19" s="207">
        <v>1.534</v>
      </c>
      <c r="I19" s="207">
        <v>6.5090000000000003</v>
      </c>
      <c r="J19" s="208"/>
      <c r="K19" s="209" t="s">
        <v>179</v>
      </c>
      <c r="L19" s="210">
        <v>0.501</v>
      </c>
      <c r="M19" s="209" t="s">
        <v>179</v>
      </c>
      <c r="N19" s="209" t="s">
        <v>179</v>
      </c>
      <c r="O19" s="209">
        <v>6.0000000000000001E-3</v>
      </c>
      <c r="P19" s="210"/>
      <c r="Q19" s="210">
        <v>-0.88600000000000001</v>
      </c>
      <c r="R19" s="211"/>
      <c r="S19" s="212"/>
      <c r="T19" s="208">
        <v>-0.46800000000000003</v>
      </c>
      <c r="U19" s="208">
        <v>6.0000000000000001E-3</v>
      </c>
      <c r="V19" s="208">
        <v>0.76900000000000002</v>
      </c>
      <c r="W19" s="213"/>
      <c r="X19" s="213"/>
      <c r="Y19" s="213"/>
      <c r="Z19" s="213"/>
      <c r="AA19" s="208">
        <v>-9.8000000000000004E-2</v>
      </c>
      <c r="AB19" s="211" t="s">
        <v>179</v>
      </c>
      <c r="AC19" s="211" t="s">
        <v>179</v>
      </c>
      <c r="AD19" s="214"/>
      <c r="AE19" s="208">
        <v>22.512</v>
      </c>
      <c r="AF19" s="208">
        <v>23.007999999999999</v>
      </c>
      <c r="AG19" s="211" t="s">
        <v>179</v>
      </c>
      <c r="AH19" s="218">
        <v>3.3824206166589965</v>
      </c>
      <c r="AJ19" s="198"/>
      <c r="AP19" s="199"/>
      <c r="AQ19" s="199"/>
      <c r="AR19" s="199"/>
      <c r="AS19" s="199"/>
    </row>
    <row r="20" spans="1:49" s="197" customFormat="1">
      <c r="B20" s="217" t="s">
        <v>75</v>
      </c>
      <c r="C20" s="207">
        <v>8.3190000000000008</v>
      </c>
      <c r="D20" s="207">
        <v>8.39</v>
      </c>
      <c r="E20" s="207">
        <v>6.766</v>
      </c>
      <c r="F20" s="207">
        <v>0.95099999999999996</v>
      </c>
      <c r="G20" s="207">
        <v>0.67300000000000004</v>
      </c>
      <c r="H20" s="207">
        <v>1.6240000000000001</v>
      </c>
      <c r="I20" s="207">
        <v>6.8920000000000003</v>
      </c>
      <c r="J20" s="208"/>
      <c r="K20" s="209" t="s">
        <v>179</v>
      </c>
      <c r="L20" s="210">
        <v>0.54600000000000004</v>
      </c>
      <c r="M20" s="209" t="s">
        <v>179</v>
      </c>
      <c r="N20" s="209" t="s">
        <v>179</v>
      </c>
      <c r="O20" s="209">
        <v>7.0999999999999994E-2</v>
      </c>
      <c r="P20" s="210"/>
      <c r="Q20" s="210">
        <v>-0.88</v>
      </c>
      <c r="R20" s="211"/>
      <c r="S20" s="212"/>
      <c r="T20" s="208">
        <v>-0.52</v>
      </c>
      <c r="U20" s="208">
        <v>7.0999999999999994E-2</v>
      </c>
      <c r="V20" s="208">
        <v>0.79300000000000004</v>
      </c>
      <c r="W20" s="213"/>
      <c r="X20" s="213"/>
      <c r="Y20" s="213"/>
      <c r="Z20" s="213"/>
      <c r="AA20" s="208">
        <v>-0.17</v>
      </c>
      <c r="AB20" s="211" t="s">
        <v>179</v>
      </c>
      <c r="AC20" s="211" t="s">
        <v>179</v>
      </c>
      <c r="AD20" s="214"/>
      <c r="AE20" s="208">
        <v>23.338999999999999</v>
      </c>
      <c r="AF20" s="208">
        <v>23.962</v>
      </c>
      <c r="AG20" s="211" t="s">
        <v>179</v>
      </c>
      <c r="AH20" s="218">
        <v>3.4974689369535206</v>
      </c>
      <c r="AJ20" s="198"/>
      <c r="AP20" s="199"/>
      <c r="AQ20" s="199"/>
      <c r="AR20" s="199"/>
      <c r="AS20" s="199"/>
    </row>
    <row r="21" spans="1:49" s="197" customFormat="1">
      <c r="B21" s="217" t="s">
        <v>78</v>
      </c>
      <c r="C21" s="207">
        <v>8.3719999999999999</v>
      </c>
      <c r="D21" s="207">
        <v>8.9410000000000007</v>
      </c>
      <c r="E21" s="207">
        <v>7.2320000000000002</v>
      </c>
      <c r="F21" s="207">
        <v>1.024</v>
      </c>
      <c r="G21" s="207">
        <v>0.68500000000000005</v>
      </c>
      <c r="H21" s="207">
        <v>1.7090000000000001</v>
      </c>
      <c r="I21" s="207">
        <v>7.0720000000000001</v>
      </c>
      <c r="J21" s="208"/>
      <c r="K21" s="209" t="s">
        <v>179</v>
      </c>
      <c r="L21" s="210">
        <v>0.36299999999999999</v>
      </c>
      <c r="M21" s="209" t="s">
        <v>179</v>
      </c>
      <c r="N21" s="209" t="s">
        <v>179</v>
      </c>
      <c r="O21" s="209">
        <v>0.56899999999999995</v>
      </c>
      <c r="P21" s="210"/>
      <c r="Q21" s="210">
        <v>-0.45500000000000002</v>
      </c>
      <c r="R21" s="211"/>
      <c r="S21" s="212"/>
      <c r="T21" s="208">
        <v>-0.28199999999999997</v>
      </c>
      <c r="U21" s="208">
        <v>0.56899999999999995</v>
      </c>
      <c r="V21" s="208">
        <v>0.81899999999999995</v>
      </c>
      <c r="W21" s="213"/>
      <c r="X21" s="213"/>
      <c r="Y21" s="213"/>
      <c r="Z21" s="213"/>
      <c r="AA21" s="208">
        <v>5.7000000000000002E-2</v>
      </c>
      <c r="AB21" s="211" t="s">
        <v>179</v>
      </c>
      <c r="AC21" s="211" t="s">
        <v>179</v>
      </c>
      <c r="AD21" s="214"/>
      <c r="AE21" s="208">
        <v>24.878</v>
      </c>
      <c r="AF21" s="208">
        <v>25.795999999999999</v>
      </c>
      <c r="AG21" s="211" t="s">
        <v>179</v>
      </c>
      <c r="AH21" s="218">
        <v>3.4974689369535206</v>
      </c>
      <c r="AJ21" s="198"/>
      <c r="AP21" s="199"/>
      <c r="AQ21" s="199"/>
      <c r="AR21" s="199"/>
      <c r="AS21" s="199"/>
    </row>
    <row r="22" spans="1:49" s="197" customFormat="1">
      <c r="B22" s="217" t="s">
        <v>81</v>
      </c>
      <c r="C22" s="207">
        <v>8.9130000000000003</v>
      </c>
      <c r="D22" s="207">
        <v>9.5749999999999993</v>
      </c>
      <c r="E22" s="207">
        <v>7.7670000000000003</v>
      </c>
      <c r="F22" s="207">
        <v>1.0660000000000001</v>
      </c>
      <c r="G22" s="207">
        <v>0.74199999999999999</v>
      </c>
      <c r="H22" s="207">
        <v>1.8080000000000001</v>
      </c>
      <c r="I22" s="207">
        <v>7.4290000000000003</v>
      </c>
      <c r="J22" s="208"/>
      <c r="K22" s="209" t="s">
        <v>179</v>
      </c>
      <c r="L22" s="210">
        <v>0.36699999999999999</v>
      </c>
      <c r="M22" s="209" t="s">
        <v>179</v>
      </c>
      <c r="N22" s="209" t="s">
        <v>179</v>
      </c>
      <c r="O22" s="209">
        <v>0.66200000000000003</v>
      </c>
      <c r="P22" s="210"/>
      <c r="Q22" s="210">
        <v>-0.40400000000000003</v>
      </c>
      <c r="R22" s="211"/>
      <c r="S22" s="212"/>
      <c r="T22" s="208">
        <v>-0.21099999999999999</v>
      </c>
      <c r="U22" s="208">
        <v>0.66200000000000003</v>
      </c>
      <c r="V22" s="208">
        <v>0.88700000000000001</v>
      </c>
      <c r="W22" s="213"/>
      <c r="X22" s="213"/>
      <c r="Y22" s="213"/>
      <c r="Z22" s="213"/>
      <c r="AA22" s="208">
        <v>0.16800000000000001</v>
      </c>
      <c r="AB22" s="211" t="s">
        <v>179</v>
      </c>
      <c r="AC22" s="211" t="s">
        <v>179</v>
      </c>
      <c r="AD22" s="214"/>
      <c r="AE22" s="208">
        <v>26.643999999999998</v>
      </c>
      <c r="AF22" s="208">
        <v>27.588000000000001</v>
      </c>
      <c r="AG22" s="211" t="s">
        <v>179</v>
      </c>
      <c r="AH22" s="218">
        <v>3.5434882650713297</v>
      </c>
      <c r="AJ22" s="198"/>
      <c r="AP22" s="199"/>
      <c r="AQ22" s="199"/>
      <c r="AR22" s="199"/>
      <c r="AS22" s="199"/>
    </row>
    <row r="23" spans="1:49" s="197" customFormat="1">
      <c r="B23" s="217" t="s">
        <v>84</v>
      </c>
      <c r="C23" s="207">
        <v>9.98</v>
      </c>
      <c r="D23" s="207">
        <v>10.59</v>
      </c>
      <c r="E23" s="207">
        <v>8.4860000000000007</v>
      </c>
      <c r="F23" s="207">
        <v>1.2390000000000001</v>
      </c>
      <c r="G23" s="207">
        <v>0.86499999999999999</v>
      </c>
      <c r="H23" s="207">
        <v>2.1040000000000001</v>
      </c>
      <c r="I23" s="207">
        <v>8.4</v>
      </c>
      <c r="J23" s="208"/>
      <c r="K23" s="209" t="s">
        <v>179</v>
      </c>
      <c r="L23" s="210">
        <v>0.50800000000000001</v>
      </c>
      <c r="M23" s="209" t="s">
        <v>179</v>
      </c>
      <c r="N23" s="209" t="s">
        <v>179</v>
      </c>
      <c r="O23" s="209">
        <v>0.61</v>
      </c>
      <c r="P23" s="210"/>
      <c r="Q23" s="210">
        <v>-0.629</v>
      </c>
      <c r="R23" s="211"/>
      <c r="S23" s="212"/>
      <c r="T23" s="208">
        <v>-0.47</v>
      </c>
      <c r="U23" s="208">
        <v>0.61</v>
      </c>
      <c r="V23" s="208">
        <v>0.94899999999999995</v>
      </c>
      <c r="W23" s="213"/>
      <c r="X23" s="213"/>
      <c r="Y23" s="213"/>
      <c r="Z23" s="213"/>
      <c r="AA23" s="208">
        <v>4.7E-2</v>
      </c>
      <c r="AB23" s="211" t="s">
        <v>179</v>
      </c>
      <c r="AC23" s="211" t="s">
        <v>179</v>
      </c>
      <c r="AD23" s="214"/>
      <c r="AE23" s="208">
        <v>28.146999999999998</v>
      </c>
      <c r="AF23" s="208">
        <v>28.849</v>
      </c>
      <c r="AG23" s="211" t="s">
        <v>179</v>
      </c>
      <c r="AH23" s="218">
        <v>3.7045559134836634</v>
      </c>
      <c r="AJ23" s="198"/>
      <c r="AP23" s="199"/>
      <c r="AQ23" s="199"/>
      <c r="AR23" s="199"/>
      <c r="AS23" s="199"/>
    </row>
    <row r="24" spans="1:49" s="197" customFormat="1">
      <c r="B24" s="217" t="s">
        <v>86</v>
      </c>
      <c r="C24" s="207">
        <v>10.449</v>
      </c>
      <c r="D24" s="207">
        <v>10.987</v>
      </c>
      <c r="E24" s="207">
        <v>8.8079999999999998</v>
      </c>
      <c r="F24" s="207">
        <v>1.258</v>
      </c>
      <c r="G24" s="207">
        <v>0.92100000000000004</v>
      </c>
      <c r="H24" s="207">
        <v>2.1789999999999998</v>
      </c>
      <c r="I24" s="207">
        <v>8.7309999999999999</v>
      </c>
      <c r="J24" s="208"/>
      <c r="K24" s="209" t="s">
        <v>179</v>
      </c>
      <c r="L24" s="210">
        <v>0.55000000000000004</v>
      </c>
      <c r="M24" s="209" t="s">
        <v>179</v>
      </c>
      <c r="N24" s="209" t="s">
        <v>179</v>
      </c>
      <c r="O24" s="209">
        <v>0.53800000000000003</v>
      </c>
      <c r="P24" s="210"/>
      <c r="Q24" s="210">
        <v>-0.72</v>
      </c>
      <c r="R24" s="211"/>
      <c r="S24" s="212"/>
      <c r="T24" s="208">
        <v>-0.38400000000000001</v>
      </c>
      <c r="U24" s="208">
        <v>0.64600000000000002</v>
      </c>
      <c r="V24" s="208">
        <v>0.93500000000000005</v>
      </c>
      <c r="W24" s="213"/>
      <c r="X24" s="213"/>
      <c r="Y24" s="213"/>
      <c r="Z24" s="213"/>
      <c r="AA24" s="208">
        <v>6.7000000000000004E-2</v>
      </c>
      <c r="AB24" s="211" t="s">
        <v>179</v>
      </c>
      <c r="AC24" s="211" t="s">
        <v>179</v>
      </c>
      <c r="AD24" s="214"/>
      <c r="AE24" s="208">
        <v>29.457000000000001</v>
      </c>
      <c r="AF24" s="208">
        <v>30.39</v>
      </c>
      <c r="AG24" s="211" t="s">
        <v>179</v>
      </c>
      <c r="AH24" s="218">
        <v>3.7965945697192818</v>
      </c>
      <c r="AJ24" s="198"/>
      <c r="AP24" s="199"/>
      <c r="AQ24" s="199"/>
      <c r="AR24" s="199"/>
      <c r="AS24" s="199"/>
    </row>
    <row r="25" spans="1:49" s="197" customFormat="1">
      <c r="B25" s="217" t="s">
        <v>88</v>
      </c>
      <c r="C25" s="207">
        <v>11.055999999999999</v>
      </c>
      <c r="D25" s="207">
        <v>11.919</v>
      </c>
      <c r="E25" s="207">
        <v>9.15</v>
      </c>
      <c r="F25" s="207">
        <v>1.7669999999999999</v>
      </c>
      <c r="G25" s="207">
        <v>1.002</v>
      </c>
      <c r="H25" s="207">
        <v>2.7690000000000001</v>
      </c>
      <c r="I25" s="207">
        <v>9.16</v>
      </c>
      <c r="J25" s="208"/>
      <c r="K25" s="209" t="s">
        <v>179</v>
      </c>
      <c r="L25" s="210">
        <v>0.28899999999999998</v>
      </c>
      <c r="M25" s="209" t="s">
        <v>179</v>
      </c>
      <c r="N25" s="209" t="s">
        <v>179</v>
      </c>
      <c r="O25" s="209">
        <v>0.86299999999999999</v>
      </c>
      <c r="P25" s="210"/>
      <c r="Q25" s="210">
        <v>-0.90400000000000003</v>
      </c>
      <c r="R25" s="211"/>
      <c r="S25" s="212"/>
      <c r="T25" s="208">
        <v>0.30299999999999999</v>
      </c>
      <c r="U25" s="208">
        <v>0.98899999999999999</v>
      </c>
      <c r="V25" s="208">
        <v>0.98399999999999999</v>
      </c>
      <c r="W25" s="213"/>
      <c r="X25" s="213"/>
      <c r="Y25" s="213"/>
      <c r="Z25" s="213"/>
      <c r="AA25" s="208">
        <v>0.77300000000000002</v>
      </c>
      <c r="AB25" s="211" t="s">
        <v>179</v>
      </c>
      <c r="AC25" s="211" t="s">
        <v>179</v>
      </c>
      <c r="AD25" s="214"/>
      <c r="AE25" s="208">
        <v>31.928999999999998</v>
      </c>
      <c r="AF25" s="208">
        <v>33.348999999999997</v>
      </c>
      <c r="AG25" s="211" t="s">
        <v>179</v>
      </c>
      <c r="AH25" s="218">
        <v>3.8656235618959962</v>
      </c>
      <c r="AJ25" s="198"/>
      <c r="AP25" s="199"/>
      <c r="AQ25" s="199"/>
      <c r="AR25" s="199"/>
      <c r="AS25" s="199"/>
    </row>
    <row r="26" spans="1:49" s="197" customFormat="1">
      <c r="B26" s="217" t="s">
        <v>89</v>
      </c>
      <c r="C26" s="207">
        <v>12.257</v>
      </c>
      <c r="D26" s="207">
        <v>12.907999999999999</v>
      </c>
      <c r="E26" s="207">
        <v>9.7240000000000002</v>
      </c>
      <c r="F26" s="207">
        <v>2.0960000000000001</v>
      </c>
      <c r="G26" s="207">
        <v>1.0880000000000001</v>
      </c>
      <c r="H26" s="207">
        <v>3.1840000000000002</v>
      </c>
      <c r="I26" s="207">
        <v>10.137</v>
      </c>
      <c r="J26" s="208"/>
      <c r="K26" s="209" t="s">
        <v>179</v>
      </c>
      <c r="L26" s="210">
        <v>0.53900000000000003</v>
      </c>
      <c r="M26" s="209" t="s">
        <v>179</v>
      </c>
      <c r="N26" s="209" t="s">
        <v>179</v>
      </c>
      <c r="O26" s="209">
        <v>0.65100000000000002</v>
      </c>
      <c r="P26" s="210"/>
      <c r="Q26" s="210">
        <v>-1.4450000000000001</v>
      </c>
      <c r="R26" s="211"/>
      <c r="S26" s="212"/>
      <c r="T26" s="208">
        <v>0.32600000000000001</v>
      </c>
      <c r="U26" s="208">
        <v>0.91400000000000003</v>
      </c>
      <c r="V26" s="208">
        <v>0.98599999999999999</v>
      </c>
      <c r="W26" s="213"/>
      <c r="X26" s="213"/>
      <c r="Y26" s="213"/>
      <c r="Z26" s="213"/>
      <c r="AA26" s="208">
        <v>3.1E-2</v>
      </c>
      <c r="AB26" s="211" t="s">
        <v>179</v>
      </c>
      <c r="AC26" s="211" t="s">
        <v>179</v>
      </c>
      <c r="AD26" s="214"/>
      <c r="AE26" s="208">
        <v>34.863999999999997</v>
      </c>
      <c r="AF26" s="208">
        <v>36.173000000000002</v>
      </c>
      <c r="AG26" s="211" t="s">
        <v>179</v>
      </c>
      <c r="AH26" s="218">
        <v>4.0497008743672342</v>
      </c>
      <c r="AJ26" s="198"/>
      <c r="AP26" s="199"/>
      <c r="AQ26" s="199"/>
      <c r="AR26" s="199"/>
      <c r="AS26" s="199"/>
    </row>
    <row r="27" spans="1:49" s="219" customFormat="1" ht="15.75" customHeight="1">
      <c r="B27" s="220" t="s">
        <v>90</v>
      </c>
      <c r="C27" s="207">
        <v>13.846</v>
      </c>
      <c r="D27" s="207">
        <v>14.417</v>
      </c>
      <c r="E27" s="207">
        <v>10.965999999999999</v>
      </c>
      <c r="F27" s="207">
        <v>2.2509999999999999</v>
      </c>
      <c r="G27" s="207">
        <v>1.2</v>
      </c>
      <c r="H27" s="207">
        <v>3.4510000000000001</v>
      </c>
      <c r="I27" s="207">
        <v>11.497999999999999</v>
      </c>
      <c r="J27" s="208"/>
      <c r="K27" s="209" t="s">
        <v>179</v>
      </c>
      <c r="L27" s="210">
        <v>0.66200000000000003</v>
      </c>
      <c r="M27" s="209" t="s">
        <v>179</v>
      </c>
      <c r="N27" s="209" t="s">
        <v>179</v>
      </c>
      <c r="O27" s="209">
        <v>0.57099999999999995</v>
      </c>
      <c r="P27" s="210"/>
      <c r="Q27" s="210">
        <v>-1.68</v>
      </c>
      <c r="R27" s="211"/>
      <c r="S27" s="208"/>
      <c r="T27" s="208">
        <v>0.46899999999999997</v>
      </c>
      <c r="U27" s="208">
        <v>0.92200000000000004</v>
      </c>
      <c r="V27" s="208">
        <v>1.014</v>
      </c>
      <c r="W27" s="207"/>
      <c r="X27" s="207"/>
      <c r="Y27" s="207"/>
      <c r="Z27" s="207"/>
      <c r="AA27" s="208">
        <v>0.45700000000000002</v>
      </c>
      <c r="AB27" s="211" t="s">
        <v>179</v>
      </c>
      <c r="AC27" s="211" t="s">
        <v>179</v>
      </c>
      <c r="AD27" s="214"/>
      <c r="AE27" s="208">
        <v>37.472999999999999</v>
      </c>
      <c r="AF27" s="208">
        <v>38.765999999999998</v>
      </c>
      <c r="AG27" s="211" t="s">
        <v>179</v>
      </c>
      <c r="AH27" s="218">
        <v>4.2567878508973767</v>
      </c>
      <c r="AI27" s="197"/>
      <c r="AJ27" s="221"/>
      <c r="AK27" s="197"/>
      <c r="AL27" s="197"/>
      <c r="AM27" s="222"/>
      <c r="AN27" s="222"/>
      <c r="AO27" s="222"/>
      <c r="AP27" s="223"/>
      <c r="AQ27" s="223"/>
      <c r="AR27" s="223"/>
      <c r="AS27" s="223"/>
      <c r="AT27" s="224"/>
      <c r="AU27" s="197"/>
      <c r="AV27" s="197"/>
      <c r="AW27" s="197"/>
    </row>
    <row r="28" spans="1:49" s="219" customFormat="1" ht="15.75" customHeight="1">
      <c r="B28" s="220" t="s">
        <v>91</v>
      </c>
      <c r="C28" s="207">
        <v>15.037000000000001</v>
      </c>
      <c r="D28" s="207">
        <v>15.994</v>
      </c>
      <c r="E28" s="207">
        <v>11.958</v>
      </c>
      <c r="F28" s="207">
        <v>2.6970000000000001</v>
      </c>
      <c r="G28" s="207">
        <v>1.339</v>
      </c>
      <c r="H28" s="207">
        <v>4.0359999999999996</v>
      </c>
      <c r="I28" s="207">
        <v>12.541</v>
      </c>
      <c r="J28" s="208"/>
      <c r="K28" s="209" t="s">
        <v>179</v>
      </c>
      <c r="L28" s="210">
        <v>0.38</v>
      </c>
      <c r="M28" s="209" t="s">
        <v>179</v>
      </c>
      <c r="N28" s="209" t="s">
        <v>179</v>
      </c>
      <c r="O28" s="209">
        <v>0.95699999999999996</v>
      </c>
      <c r="P28" s="210"/>
      <c r="Q28" s="210">
        <v>-1.74</v>
      </c>
      <c r="R28" s="211"/>
      <c r="S28" s="208"/>
      <c r="T28" s="208">
        <v>0.74299999999999999</v>
      </c>
      <c r="U28" s="208">
        <v>1.1659999999999999</v>
      </c>
      <c r="V28" s="208">
        <v>1.115</v>
      </c>
      <c r="W28" s="207"/>
      <c r="X28" s="207"/>
      <c r="Y28" s="207"/>
      <c r="Z28" s="207"/>
      <c r="AA28" s="208">
        <v>3.2000000000000001E-2</v>
      </c>
      <c r="AB28" s="211" t="s">
        <v>179</v>
      </c>
      <c r="AC28" s="211" t="s">
        <v>179</v>
      </c>
      <c r="AD28" s="214"/>
      <c r="AE28" s="208">
        <v>39.962000000000003</v>
      </c>
      <c r="AF28" s="208">
        <v>41.161000000000001</v>
      </c>
      <c r="AG28" s="211" t="s">
        <v>179</v>
      </c>
      <c r="AH28" s="218">
        <v>4.4868844914864239</v>
      </c>
      <c r="AI28" s="197"/>
      <c r="AJ28" s="221"/>
      <c r="AK28" s="197"/>
      <c r="AL28" s="197"/>
      <c r="AM28" s="222"/>
      <c r="AN28" s="222"/>
      <c r="AO28" s="222"/>
      <c r="AP28" s="225"/>
      <c r="AQ28" s="225"/>
      <c r="AR28" s="225"/>
      <c r="AS28" s="225"/>
      <c r="AT28" s="224"/>
      <c r="AU28" s="197"/>
      <c r="AV28" s="197"/>
      <c r="AW28" s="197"/>
    </row>
    <row r="29" spans="1:49" s="219" customFormat="1" ht="15.75" customHeight="1">
      <c r="B29" s="220" t="s">
        <v>92</v>
      </c>
      <c r="C29" s="207">
        <v>16.614999999999998</v>
      </c>
      <c r="D29" s="207">
        <v>18.251999999999999</v>
      </c>
      <c r="E29" s="207">
        <v>13.419</v>
      </c>
      <c r="F29" s="207">
        <v>3.3860000000000001</v>
      </c>
      <c r="G29" s="207">
        <v>1.4470000000000001</v>
      </c>
      <c r="H29" s="207">
        <v>4.8330000000000002</v>
      </c>
      <c r="I29" s="207">
        <v>13.861000000000001</v>
      </c>
      <c r="J29" s="208"/>
      <c r="K29" s="209" t="s">
        <v>179</v>
      </c>
      <c r="L29" s="210">
        <v>-7.8E-2</v>
      </c>
      <c r="M29" s="209" t="s">
        <v>179</v>
      </c>
      <c r="N29" s="209" t="s">
        <v>179</v>
      </c>
      <c r="O29" s="209">
        <v>1.637</v>
      </c>
      <c r="P29" s="210"/>
      <c r="Q29" s="210">
        <v>-1.7490000000000001</v>
      </c>
      <c r="R29" s="211"/>
      <c r="S29" s="208"/>
      <c r="T29" s="208">
        <v>1.3740000000000001</v>
      </c>
      <c r="U29" s="208">
        <v>2.0209999999999999</v>
      </c>
      <c r="V29" s="208">
        <v>1.224</v>
      </c>
      <c r="W29" s="207"/>
      <c r="X29" s="207"/>
      <c r="Y29" s="207"/>
      <c r="Z29" s="207"/>
      <c r="AA29" s="208">
        <v>0.63100000000000001</v>
      </c>
      <c r="AB29" s="211" t="s">
        <v>179</v>
      </c>
      <c r="AC29" s="211" t="s">
        <v>179</v>
      </c>
      <c r="AD29" s="214"/>
      <c r="AE29" s="208">
        <v>42.52</v>
      </c>
      <c r="AF29" s="208">
        <v>44.405000000000001</v>
      </c>
      <c r="AG29" s="211" t="s">
        <v>179</v>
      </c>
      <c r="AH29" s="218">
        <v>4.6249424758398527</v>
      </c>
      <c r="AI29" s="197"/>
      <c r="AJ29" s="221"/>
      <c r="AK29" s="197"/>
      <c r="AL29" s="197"/>
      <c r="AM29" s="222"/>
      <c r="AN29" s="222"/>
      <c r="AO29" s="222"/>
      <c r="AP29" s="225"/>
      <c r="AQ29" s="225"/>
      <c r="AR29" s="225"/>
      <c r="AS29" s="225"/>
      <c r="AT29" s="224"/>
      <c r="AU29" s="197"/>
      <c r="AV29" s="197"/>
      <c r="AW29" s="197"/>
    </row>
    <row r="30" spans="1:49" s="219" customFormat="1" ht="15.75" customHeight="1">
      <c r="B30" s="220" t="s">
        <v>93</v>
      </c>
      <c r="C30" s="207">
        <v>19.082999999999998</v>
      </c>
      <c r="D30" s="207">
        <v>19.353000000000002</v>
      </c>
      <c r="E30" s="207">
        <v>14.465</v>
      </c>
      <c r="F30" s="207">
        <v>3.2320000000000002</v>
      </c>
      <c r="G30" s="207">
        <v>1.6559999999999999</v>
      </c>
      <c r="H30" s="207">
        <v>4.8879999999999999</v>
      </c>
      <c r="I30" s="207">
        <v>15.814</v>
      </c>
      <c r="J30" s="208"/>
      <c r="K30" s="209" t="s">
        <v>179</v>
      </c>
      <c r="L30" s="210">
        <v>1.3879999999999999</v>
      </c>
      <c r="M30" s="209" t="s">
        <v>179</v>
      </c>
      <c r="N30" s="209" t="s">
        <v>179</v>
      </c>
      <c r="O30" s="209">
        <v>0.27</v>
      </c>
      <c r="P30" s="210"/>
      <c r="Q30" s="210">
        <v>-2.9620000000000002</v>
      </c>
      <c r="R30" s="211"/>
      <c r="S30" s="208"/>
      <c r="T30" s="208">
        <v>-0.29199999999999998</v>
      </c>
      <c r="U30" s="208">
        <v>0.376</v>
      </c>
      <c r="V30" s="208">
        <v>1.302</v>
      </c>
      <c r="W30" s="207"/>
      <c r="X30" s="207"/>
      <c r="Y30" s="207"/>
      <c r="Z30" s="207"/>
      <c r="AA30" s="208">
        <v>-0.313</v>
      </c>
      <c r="AB30" s="211" t="s">
        <v>179</v>
      </c>
      <c r="AC30" s="211" t="s">
        <v>179</v>
      </c>
      <c r="AD30" s="214"/>
      <c r="AE30" s="208">
        <v>46.779000000000003</v>
      </c>
      <c r="AF30" s="208">
        <v>48.709000000000003</v>
      </c>
      <c r="AG30" s="211" t="s">
        <v>179</v>
      </c>
      <c r="AH30" s="218">
        <v>4.8550391164289008</v>
      </c>
      <c r="AI30" s="197"/>
      <c r="AJ30" s="221"/>
      <c r="AK30" s="197"/>
      <c r="AL30" s="197"/>
      <c r="AM30" s="222"/>
      <c r="AN30" s="222"/>
      <c r="AO30" s="222"/>
      <c r="AP30" s="225"/>
      <c r="AQ30" s="225"/>
      <c r="AR30" s="225"/>
      <c r="AS30" s="225"/>
      <c r="AT30" s="224"/>
      <c r="AU30" s="197"/>
      <c r="AV30" s="197"/>
      <c r="AW30" s="197"/>
    </row>
    <row r="31" spans="1:49" s="219" customFormat="1" ht="15.75" customHeight="1">
      <c r="B31" s="220" t="s">
        <v>94</v>
      </c>
      <c r="C31" s="207">
        <v>21.279</v>
      </c>
      <c r="D31" s="207">
        <v>20.407</v>
      </c>
      <c r="E31" s="207">
        <v>15.404999999999999</v>
      </c>
      <c r="F31" s="207">
        <v>3.137</v>
      </c>
      <c r="G31" s="207">
        <v>1.865</v>
      </c>
      <c r="H31" s="207">
        <v>5.0019999999999998</v>
      </c>
      <c r="I31" s="207">
        <v>17.863</v>
      </c>
      <c r="J31" s="208"/>
      <c r="K31" s="209" t="s">
        <v>179</v>
      </c>
      <c r="L31" s="210">
        <v>2.6139999999999999</v>
      </c>
      <c r="M31" s="209" t="s">
        <v>179</v>
      </c>
      <c r="N31" s="209" t="s">
        <v>179</v>
      </c>
      <c r="O31" s="209">
        <v>-0.872</v>
      </c>
      <c r="P31" s="210"/>
      <c r="Q31" s="210">
        <v>-4.0090000000000003</v>
      </c>
      <c r="R31" s="211"/>
      <c r="S31" s="208"/>
      <c r="T31" s="208">
        <v>-1.081</v>
      </c>
      <c r="U31" s="208">
        <v>-0.76800000000000002</v>
      </c>
      <c r="V31" s="208">
        <v>1.3140000000000001</v>
      </c>
      <c r="W31" s="207"/>
      <c r="X31" s="207"/>
      <c r="Y31" s="207"/>
      <c r="Z31" s="207"/>
      <c r="AA31" s="208">
        <v>-0.189</v>
      </c>
      <c r="AB31" s="211" t="s">
        <v>179</v>
      </c>
      <c r="AC31" s="211" t="s">
        <v>179</v>
      </c>
      <c r="AD31" s="214"/>
      <c r="AE31" s="208">
        <v>50.856000000000002</v>
      </c>
      <c r="AF31" s="208">
        <v>54.103999999999999</v>
      </c>
      <c r="AG31" s="211" t="s">
        <v>179</v>
      </c>
      <c r="AH31" s="218">
        <v>5.223193741371376</v>
      </c>
      <c r="AI31" s="197"/>
      <c r="AJ31" s="221"/>
      <c r="AK31" s="197"/>
      <c r="AL31" s="197"/>
      <c r="AM31" s="222"/>
      <c r="AN31" s="222"/>
      <c r="AO31" s="222"/>
      <c r="AP31" s="225"/>
      <c r="AQ31" s="225"/>
      <c r="AR31" s="225"/>
      <c r="AS31" s="225"/>
      <c r="AT31" s="224"/>
      <c r="AU31" s="197"/>
      <c r="AV31" s="197"/>
      <c r="AW31" s="197"/>
    </row>
    <row r="32" spans="1:49">
      <c r="A32" s="226"/>
      <c r="B32" s="227" t="s">
        <v>95</v>
      </c>
      <c r="C32" s="207">
        <v>23.117000000000001</v>
      </c>
      <c r="D32" s="207">
        <v>22.794</v>
      </c>
      <c r="E32" s="207">
        <v>17.05</v>
      </c>
      <c r="F32" s="207">
        <v>3.6240000000000001</v>
      </c>
      <c r="G32" s="207">
        <v>2.12</v>
      </c>
      <c r="H32" s="207">
        <v>5.7439999999999998</v>
      </c>
      <c r="I32" s="207">
        <v>19.457000000000001</v>
      </c>
      <c r="J32" s="228"/>
      <c r="K32" s="209" t="s">
        <v>179</v>
      </c>
      <c r="L32" s="210">
        <v>2.1080000000000001</v>
      </c>
      <c r="M32" s="209" t="s">
        <v>179</v>
      </c>
      <c r="N32" s="209" t="s">
        <v>179</v>
      </c>
      <c r="O32" s="209">
        <v>-0.32300000000000001</v>
      </c>
      <c r="P32" s="210"/>
      <c r="Q32" s="210">
        <v>-3.9470000000000001</v>
      </c>
      <c r="R32" s="211"/>
      <c r="S32" s="229"/>
      <c r="T32" s="208">
        <v>-0.13300000000000001</v>
      </c>
      <c r="U32" s="208">
        <v>0.65500000000000003</v>
      </c>
      <c r="V32" s="208">
        <v>1.3440000000000001</v>
      </c>
      <c r="W32" s="230"/>
      <c r="X32" s="230"/>
      <c r="Y32" s="230"/>
      <c r="Z32" s="230"/>
      <c r="AA32" s="208">
        <v>-1.1080000000000001</v>
      </c>
      <c r="AB32" s="211" t="s">
        <v>179</v>
      </c>
      <c r="AC32" s="211" t="s">
        <v>179</v>
      </c>
      <c r="AD32" s="214"/>
      <c r="AE32" s="208">
        <v>57.738999999999997</v>
      </c>
      <c r="AF32" s="208">
        <v>61.179000000000002</v>
      </c>
      <c r="AG32" s="211" t="s">
        <v>179</v>
      </c>
      <c r="AH32" s="218">
        <v>5.7063966866083744</v>
      </c>
      <c r="AJ32" s="221"/>
      <c r="AM32" s="222"/>
      <c r="AN32" s="222"/>
      <c r="AO32" s="222"/>
      <c r="AP32" s="225"/>
      <c r="AQ32" s="225"/>
      <c r="AR32" s="225"/>
      <c r="AS32" s="225"/>
      <c r="AT32" s="224"/>
    </row>
    <row r="33" spans="1:46">
      <c r="A33" s="226"/>
      <c r="B33" s="227" t="s">
        <v>96</v>
      </c>
      <c r="C33" s="207">
        <v>24.78</v>
      </c>
      <c r="D33" s="207">
        <v>25.414000000000001</v>
      </c>
      <c r="E33" s="207">
        <v>19.495000000000001</v>
      </c>
      <c r="F33" s="207">
        <v>3.47</v>
      </c>
      <c r="G33" s="207">
        <v>2.4489999999999998</v>
      </c>
      <c r="H33" s="207">
        <v>5.9189999999999996</v>
      </c>
      <c r="I33" s="207">
        <v>20.707999999999998</v>
      </c>
      <c r="J33" s="228"/>
      <c r="K33" s="209" t="s">
        <v>179</v>
      </c>
      <c r="L33" s="210">
        <v>1.276</v>
      </c>
      <c r="M33" s="209" t="s">
        <v>179</v>
      </c>
      <c r="N33" s="209" t="s">
        <v>179</v>
      </c>
      <c r="O33" s="209">
        <v>0.63400000000000001</v>
      </c>
      <c r="P33" s="210"/>
      <c r="Q33" s="210">
        <v>-2.8359999999999999</v>
      </c>
      <c r="R33" s="211"/>
      <c r="S33" s="210"/>
      <c r="T33" s="208">
        <v>0.48799999999999999</v>
      </c>
      <c r="U33" s="208">
        <v>0.85</v>
      </c>
      <c r="V33" s="208">
        <v>1.544</v>
      </c>
      <c r="W33" s="230"/>
      <c r="X33" s="230"/>
      <c r="Y33" s="230"/>
      <c r="Z33" s="230"/>
      <c r="AA33" s="208">
        <v>-0.40699999999999997</v>
      </c>
      <c r="AB33" s="211" t="s">
        <v>179</v>
      </c>
      <c r="AC33" s="211" t="s">
        <v>179</v>
      </c>
      <c r="AD33" s="214"/>
      <c r="AE33" s="208">
        <v>64.590999999999994</v>
      </c>
      <c r="AF33" s="208">
        <v>68.144999999999996</v>
      </c>
      <c r="AG33" s="211" t="s">
        <v>179</v>
      </c>
      <c r="AH33" s="218">
        <v>6.120570639668661</v>
      </c>
      <c r="AJ33" s="221"/>
      <c r="AM33" s="222"/>
      <c r="AN33" s="222"/>
      <c r="AO33" s="222"/>
      <c r="AP33" s="225"/>
      <c r="AQ33" s="225"/>
      <c r="AR33" s="225"/>
      <c r="AS33" s="225"/>
      <c r="AT33" s="224"/>
    </row>
    <row r="34" spans="1:46">
      <c r="A34" s="226"/>
      <c r="B34" s="227" t="s">
        <v>97</v>
      </c>
      <c r="C34" s="207">
        <v>26.524000000000001</v>
      </c>
      <c r="D34" s="207">
        <v>28.437000000000001</v>
      </c>
      <c r="E34" s="207">
        <v>22.036000000000001</v>
      </c>
      <c r="F34" s="207">
        <v>3.6339999999999999</v>
      </c>
      <c r="G34" s="207">
        <v>2.7669999999999999</v>
      </c>
      <c r="H34" s="207">
        <v>6.4009999999999998</v>
      </c>
      <c r="I34" s="207">
        <v>22.053000000000001</v>
      </c>
      <c r="J34" s="228"/>
      <c r="K34" s="209" t="s">
        <v>179</v>
      </c>
      <c r="L34" s="210">
        <v>0.11</v>
      </c>
      <c r="M34" s="209" t="s">
        <v>179</v>
      </c>
      <c r="N34" s="209" t="s">
        <v>179</v>
      </c>
      <c r="O34" s="209">
        <v>1.913</v>
      </c>
      <c r="P34" s="210"/>
      <c r="Q34" s="210">
        <v>-1.7210000000000001</v>
      </c>
      <c r="R34" s="211"/>
      <c r="S34" s="210"/>
      <c r="T34" s="208">
        <v>1.9079999999999999</v>
      </c>
      <c r="U34" s="208">
        <v>2.4489999999999998</v>
      </c>
      <c r="V34" s="208">
        <v>1.726</v>
      </c>
      <c r="W34" s="230"/>
      <c r="X34" s="230"/>
      <c r="Y34" s="230"/>
      <c r="Z34" s="230"/>
      <c r="AA34" s="208">
        <v>1.4530000000000001</v>
      </c>
      <c r="AB34" s="211" t="s">
        <v>179</v>
      </c>
      <c r="AC34" s="211" t="s">
        <v>179</v>
      </c>
      <c r="AD34" s="214"/>
      <c r="AE34" s="208">
        <v>73.941999999999993</v>
      </c>
      <c r="AF34" s="208">
        <v>79.236999999999995</v>
      </c>
      <c r="AG34" s="228">
        <v>2.5446863580414503</v>
      </c>
      <c r="AH34" s="218">
        <v>6.6728025770823747</v>
      </c>
      <c r="AI34" s="231"/>
      <c r="AJ34" s="221"/>
      <c r="AM34" s="222"/>
      <c r="AN34" s="222"/>
      <c r="AO34" s="222"/>
      <c r="AP34" s="225"/>
      <c r="AQ34" s="225"/>
      <c r="AR34" s="225"/>
      <c r="AS34" s="225"/>
      <c r="AT34" s="224"/>
    </row>
    <row r="35" spans="1:46">
      <c r="A35" s="226"/>
      <c r="B35" s="227" t="s">
        <v>98</v>
      </c>
      <c r="C35" s="207">
        <v>29.974</v>
      </c>
      <c r="D35" s="207">
        <v>33.356999999999999</v>
      </c>
      <c r="E35" s="207">
        <v>25.684000000000001</v>
      </c>
      <c r="F35" s="207">
        <v>4.3449999999999998</v>
      </c>
      <c r="G35" s="207">
        <v>3.3279999999999998</v>
      </c>
      <c r="H35" s="207">
        <v>7.673</v>
      </c>
      <c r="I35" s="207">
        <v>24.687999999999999</v>
      </c>
      <c r="J35" s="228"/>
      <c r="K35" s="209" t="s">
        <v>179</v>
      </c>
      <c r="L35" s="210">
        <v>-0.871</v>
      </c>
      <c r="M35" s="209" t="s">
        <v>179</v>
      </c>
      <c r="N35" s="209" t="s">
        <v>179</v>
      </c>
      <c r="O35" s="209">
        <v>3.383</v>
      </c>
      <c r="P35" s="210"/>
      <c r="Q35" s="210">
        <v>-0.96199999999999997</v>
      </c>
      <c r="R35" s="211"/>
      <c r="S35" s="210"/>
      <c r="T35" s="208">
        <v>2.1349999999999998</v>
      </c>
      <c r="U35" s="208">
        <v>4.3710000000000004</v>
      </c>
      <c r="V35" s="208">
        <v>2.0169999999999999</v>
      </c>
      <c r="W35" s="230"/>
      <c r="X35" s="230"/>
      <c r="Y35" s="230"/>
      <c r="Z35" s="230"/>
      <c r="AA35" s="208">
        <v>3.0339999999999998</v>
      </c>
      <c r="AB35" s="211" t="s">
        <v>179</v>
      </c>
      <c r="AC35" s="211" t="s">
        <v>179</v>
      </c>
      <c r="AD35" s="214"/>
      <c r="AE35" s="208">
        <v>82.870999999999995</v>
      </c>
      <c r="AF35" s="208">
        <v>88.838999999999999</v>
      </c>
      <c r="AG35" s="228">
        <v>6.5394315949810444</v>
      </c>
      <c r="AH35" s="218">
        <v>7.2480441785549923</v>
      </c>
      <c r="AI35" s="231"/>
      <c r="AJ35" s="221"/>
      <c r="AM35" s="222"/>
      <c r="AN35" s="222"/>
      <c r="AO35" s="222"/>
      <c r="AP35" s="225"/>
      <c r="AQ35" s="225"/>
      <c r="AR35" s="225"/>
      <c r="AS35" s="225"/>
      <c r="AT35" s="224"/>
    </row>
    <row r="36" spans="1:46">
      <c r="B36" s="227" t="s">
        <v>99</v>
      </c>
      <c r="C36" s="207">
        <v>38.302999999999997</v>
      </c>
      <c r="D36" s="207">
        <v>43.895000000000003</v>
      </c>
      <c r="E36" s="207">
        <v>34.139000000000003</v>
      </c>
      <c r="F36" s="207">
        <v>5.4260000000000002</v>
      </c>
      <c r="G36" s="207">
        <v>4.33</v>
      </c>
      <c r="H36" s="207">
        <v>9.7560000000000002</v>
      </c>
      <c r="I36" s="207">
        <v>31.902000000000001</v>
      </c>
      <c r="J36" s="228"/>
      <c r="K36" s="209" t="s">
        <v>179</v>
      </c>
      <c r="L36" s="210">
        <v>-2.2549999999999999</v>
      </c>
      <c r="M36" s="209" t="s">
        <v>179</v>
      </c>
      <c r="N36" s="209" t="s">
        <v>179</v>
      </c>
      <c r="O36" s="209">
        <v>5.5919999999999996</v>
      </c>
      <c r="P36" s="232"/>
      <c r="Q36" s="210">
        <v>0.16600000000000001</v>
      </c>
      <c r="R36" s="211"/>
      <c r="S36" s="232"/>
      <c r="T36" s="208">
        <v>5.0940000000000003</v>
      </c>
      <c r="U36" s="208">
        <v>7.9870000000000001</v>
      </c>
      <c r="V36" s="208">
        <v>2.3719999999999999</v>
      </c>
      <c r="W36" s="230"/>
      <c r="X36" s="230">
        <v>52.1</v>
      </c>
      <c r="Y36" s="230"/>
      <c r="Z36" s="230"/>
      <c r="AA36" s="208">
        <v>3.371</v>
      </c>
      <c r="AB36" s="211" t="s">
        <v>179</v>
      </c>
      <c r="AC36" s="228">
        <v>53.67</v>
      </c>
      <c r="AD36" s="214"/>
      <c r="AE36" s="208">
        <v>98.191999999999993</v>
      </c>
      <c r="AF36" s="208">
        <v>109.117</v>
      </c>
      <c r="AG36" s="228">
        <v>3.1047807042479647</v>
      </c>
      <c r="AH36" s="218">
        <v>8.7206626783248957</v>
      </c>
      <c r="AI36" s="231"/>
      <c r="AJ36" s="221"/>
      <c r="AM36" s="222"/>
      <c r="AN36" s="222"/>
      <c r="AO36" s="222"/>
      <c r="AP36" s="225"/>
      <c r="AQ36" s="225"/>
      <c r="AR36" s="225"/>
      <c r="AS36" s="225"/>
      <c r="AT36" s="224"/>
    </row>
    <row r="37" spans="1:46">
      <c r="B37" s="227" t="s">
        <v>100</v>
      </c>
      <c r="C37" s="207">
        <v>48.481999999999999</v>
      </c>
      <c r="D37" s="207">
        <v>56.133000000000003</v>
      </c>
      <c r="E37" s="207">
        <v>43.92</v>
      </c>
      <c r="F37" s="207">
        <v>6.72</v>
      </c>
      <c r="G37" s="207">
        <v>5.4930000000000003</v>
      </c>
      <c r="H37" s="207">
        <v>12.212999999999999</v>
      </c>
      <c r="I37" s="207">
        <v>40.305999999999997</v>
      </c>
      <c r="J37" s="228"/>
      <c r="K37" s="210">
        <v>0.63181963913257</v>
      </c>
      <c r="L37" s="210">
        <v>-3.6219999999999999</v>
      </c>
      <c r="M37" s="210">
        <v>-3.3228196391325699</v>
      </c>
      <c r="N37" s="210">
        <v>7.3518196391325707</v>
      </c>
      <c r="O37" s="209">
        <v>7.6509999999999998</v>
      </c>
      <c r="P37" s="232"/>
      <c r="Q37" s="210">
        <v>0.93100000000000005</v>
      </c>
      <c r="R37" s="211"/>
      <c r="S37" s="232"/>
      <c r="T37" s="208">
        <v>8.7530000000000001</v>
      </c>
      <c r="U37" s="208">
        <v>10.281000000000001</v>
      </c>
      <c r="V37" s="208">
        <v>3.109</v>
      </c>
      <c r="X37" s="230">
        <v>64.7</v>
      </c>
      <c r="Y37" s="230"/>
      <c r="Z37" s="230"/>
      <c r="AA37" s="208">
        <v>5.09</v>
      </c>
      <c r="AB37" s="228">
        <v>4.7908196391325699</v>
      </c>
      <c r="AC37" s="228">
        <v>65.638000000000005</v>
      </c>
      <c r="AD37" s="214"/>
      <c r="AE37" s="208">
        <v>120.84399999999999</v>
      </c>
      <c r="AF37" s="208">
        <v>131.155</v>
      </c>
      <c r="AG37" s="228">
        <v>-1.7370636518415679</v>
      </c>
      <c r="AH37" s="218">
        <v>10.883571099861941</v>
      </c>
      <c r="AI37" s="231"/>
      <c r="AJ37" s="221"/>
      <c r="AM37" s="222"/>
      <c r="AN37" s="222"/>
      <c r="AO37" s="222"/>
      <c r="AP37" s="225"/>
      <c r="AQ37" s="225"/>
      <c r="AR37" s="225"/>
      <c r="AS37" s="225"/>
      <c r="AT37" s="224"/>
    </row>
    <row r="38" spans="1:46">
      <c r="B38" s="227" t="s">
        <v>101</v>
      </c>
      <c r="C38" s="207">
        <v>57.128</v>
      </c>
      <c r="D38" s="207">
        <v>64.132000000000005</v>
      </c>
      <c r="E38" s="207">
        <v>51.265999999999998</v>
      </c>
      <c r="F38" s="207">
        <v>6.399</v>
      </c>
      <c r="G38" s="207">
        <v>6.4669999999999996</v>
      </c>
      <c r="H38" s="207">
        <v>12.866</v>
      </c>
      <c r="I38" s="207">
        <v>46.542999999999999</v>
      </c>
      <c r="J38" s="228"/>
      <c r="K38" s="210">
        <v>-0.34295233912903972</v>
      </c>
      <c r="L38" s="210">
        <v>-1.857</v>
      </c>
      <c r="M38" s="210">
        <v>-0.90904766087096034</v>
      </c>
      <c r="N38" s="210">
        <v>6.0560476608709592</v>
      </c>
      <c r="O38" s="209">
        <v>7.0039999999999996</v>
      </c>
      <c r="P38" s="210"/>
      <c r="Q38" s="210">
        <v>0.60499999999999998</v>
      </c>
      <c r="R38" s="211"/>
      <c r="S38" s="210"/>
      <c r="T38" s="208">
        <v>5.8390000000000004</v>
      </c>
      <c r="U38" s="208">
        <v>8.2460000000000004</v>
      </c>
      <c r="V38" s="208">
        <v>4.0789999999999997</v>
      </c>
      <c r="W38" s="230"/>
      <c r="X38" s="230">
        <v>73.599999999999994</v>
      </c>
      <c r="Y38" s="230"/>
      <c r="Z38" s="230"/>
      <c r="AA38" s="208">
        <v>5.14</v>
      </c>
      <c r="AB38" s="228">
        <v>4.1920476608709603</v>
      </c>
      <c r="AC38" s="228">
        <v>75.991</v>
      </c>
      <c r="AD38" s="214"/>
      <c r="AE38" s="208">
        <v>142.072</v>
      </c>
      <c r="AF38" s="208">
        <v>153.99799999999999</v>
      </c>
      <c r="AG38" s="228">
        <v>-0.63964204746912723</v>
      </c>
      <c r="AH38" s="218">
        <v>12.356189599631843</v>
      </c>
      <c r="AI38" s="231"/>
      <c r="AJ38" s="221"/>
      <c r="AM38" s="222"/>
      <c r="AN38" s="222"/>
      <c r="AO38" s="222"/>
      <c r="AP38" s="225"/>
      <c r="AQ38" s="225"/>
      <c r="AR38" s="225"/>
      <c r="AS38" s="225"/>
      <c r="AT38" s="224"/>
    </row>
    <row r="39" spans="1:46">
      <c r="B39" s="227" t="s">
        <v>102</v>
      </c>
      <c r="C39" s="207">
        <v>63.759</v>
      </c>
      <c r="D39" s="207">
        <v>70.183000000000007</v>
      </c>
      <c r="E39" s="207">
        <v>57.555</v>
      </c>
      <c r="F39" s="207">
        <v>5.2329999999999997</v>
      </c>
      <c r="G39" s="207">
        <v>7.3949999999999996</v>
      </c>
      <c r="H39" s="207">
        <v>12.628</v>
      </c>
      <c r="I39" s="207">
        <v>52.515999999999998</v>
      </c>
      <c r="J39" s="228"/>
      <c r="K39" s="210">
        <v>0.58899442799641555</v>
      </c>
      <c r="L39" s="210">
        <v>-0.53600000000000003</v>
      </c>
      <c r="M39" s="210">
        <v>6.6005572003584437E-2</v>
      </c>
      <c r="N39" s="210">
        <v>5.8219944279964162</v>
      </c>
      <c r="O39" s="209">
        <v>6.4240000000000004</v>
      </c>
      <c r="P39" s="210"/>
      <c r="Q39" s="210">
        <v>1.1910000000000001</v>
      </c>
      <c r="R39" s="211"/>
      <c r="S39" s="210"/>
      <c r="T39" s="208">
        <v>4.6779999999999999</v>
      </c>
      <c r="U39" s="208">
        <v>5.5679999999999996</v>
      </c>
      <c r="V39" s="208">
        <v>4.907</v>
      </c>
      <c r="W39" s="230"/>
      <c r="X39" s="230">
        <v>79.5</v>
      </c>
      <c r="Y39" s="230"/>
      <c r="Z39" s="230"/>
      <c r="AA39" s="208">
        <v>5.3490000000000002</v>
      </c>
      <c r="AB39" s="228">
        <v>4.746994427996416</v>
      </c>
      <c r="AC39" s="228">
        <v>86.356999999999999</v>
      </c>
      <c r="AD39" s="214"/>
      <c r="AE39" s="208">
        <v>166.08699999999999</v>
      </c>
      <c r="AF39" s="208">
        <v>179.35900000000001</v>
      </c>
      <c r="AG39" s="228">
        <v>-0.46907116695174766</v>
      </c>
      <c r="AH39" s="218">
        <v>14.058904739990796</v>
      </c>
      <c r="AI39" s="231"/>
      <c r="AJ39" s="221"/>
      <c r="AM39" s="222"/>
      <c r="AN39" s="222"/>
      <c r="AO39" s="222"/>
      <c r="AP39" s="225"/>
      <c r="AQ39" s="225"/>
      <c r="AR39" s="225"/>
      <c r="AS39" s="225"/>
      <c r="AT39" s="224"/>
    </row>
    <row r="40" spans="1:46">
      <c r="B40" s="227" t="s">
        <v>103</v>
      </c>
      <c r="C40" s="207">
        <v>70.983999999999995</v>
      </c>
      <c r="D40" s="207">
        <v>79.668999999999997</v>
      </c>
      <c r="E40" s="207">
        <v>66.070999999999998</v>
      </c>
      <c r="F40" s="207">
        <v>5.2430000000000003</v>
      </c>
      <c r="G40" s="207">
        <v>8.3550000000000004</v>
      </c>
      <c r="H40" s="207">
        <v>13.598000000000001</v>
      </c>
      <c r="I40" s="207">
        <v>58.432000000000002</v>
      </c>
      <c r="J40" s="228"/>
      <c r="K40" s="210">
        <v>4.7630930705499477</v>
      </c>
      <c r="L40" s="210">
        <v>-2.0270000000000001</v>
      </c>
      <c r="M40" s="210">
        <v>-3.3480930705499472</v>
      </c>
      <c r="N40" s="210">
        <v>10.006093070549946</v>
      </c>
      <c r="O40" s="209">
        <v>8.6850000000000005</v>
      </c>
      <c r="P40" s="210"/>
      <c r="Q40" s="210">
        <v>3.4420000000000002</v>
      </c>
      <c r="R40" s="211"/>
      <c r="S40" s="210"/>
      <c r="T40" s="208">
        <v>7.7549999999999999</v>
      </c>
      <c r="U40" s="208">
        <v>9.0289999999999999</v>
      </c>
      <c r="V40" s="208">
        <v>5.8559999999999999</v>
      </c>
      <c r="W40" s="230"/>
      <c r="X40" s="230">
        <v>88.6</v>
      </c>
      <c r="Y40" s="230"/>
      <c r="Z40" s="230"/>
      <c r="AA40" s="208">
        <v>7.24</v>
      </c>
      <c r="AB40" s="228">
        <v>8.5610930705499477</v>
      </c>
      <c r="AC40" s="228">
        <v>96.730999999999995</v>
      </c>
      <c r="AD40" s="214"/>
      <c r="AE40" s="208">
        <v>192.34100000000001</v>
      </c>
      <c r="AF40" s="208">
        <v>210.03899999999999</v>
      </c>
      <c r="AG40" s="228">
        <v>1.561327335508581</v>
      </c>
      <c r="AH40" s="218">
        <v>15.646571560055222</v>
      </c>
      <c r="AI40" s="231"/>
      <c r="AJ40" s="221"/>
      <c r="AM40" s="222"/>
      <c r="AN40" s="222"/>
      <c r="AO40" s="222"/>
      <c r="AP40" s="225"/>
      <c r="AQ40" s="225"/>
      <c r="AR40" s="225"/>
      <c r="AS40" s="225"/>
      <c r="AT40" s="224"/>
    </row>
    <row r="41" spans="1:46">
      <c r="B41" s="227" t="s">
        <v>104</v>
      </c>
      <c r="C41" s="207">
        <v>86.677000000000007</v>
      </c>
      <c r="D41" s="207">
        <v>95.222999999999999</v>
      </c>
      <c r="E41" s="207">
        <v>79.491</v>
      </c>
      <c r="F41" s="207">
        <v>5.8760000000000003</v>
      </c>
      <c r="G41" s="207">
        <v>9.8559999999999999</v>
      </c>
      <c r="H41" s="207">
        <v>15.731999999999999</v>
      </c>
      <c r="I41" s="207">
        <v>72.543000000000006</v>
      </c>
      <c r="J41" s="228"/>
      <c r="K41" s="210">
        <v>3.2822834320496441</v>
      </c>
      <c r="L41" s="210">
        <v>-0.16200000000000001</v>
      </c>
      <c r="M41" s="210">
        <v>-0.77428343204964389</v>
      </c>
      <c r="N41" s="210">
        <v>9.1582834320496413</v>
      </c>
      <c r="O41" s="209">
        <v>8.5459999999999994</v>
      </c>
      <c r="P41" s="210"/>
      <c r="Q41" s="210">
        <v>2.67</v>
      </c>
      <c r="R41" s="211"/>
      <c r="S41" s="210"/>
      <c r="T41" s="208">
        <v>8.0640000000000001</v>
      </c>
      <c r="U41" s="208">
        <v>9.7230000000000008</v>
      </c>
      <c r="V41" s="208">
        <v>7.5869999999999997</v>
      </c>
      <c r="W41" s="230"/>
      <c r="X41" s="230">
        <v>98.2</v>
      </c>
      <c r="Y41" s="230"/>
      <c r="Z41" s="230"/>
      <c r="AA41" s="208">
        <v>6.0720000000000001</v>
      </c>
      <c r="AB41" s="228">
        <v>6.6842834320496438</v>
      </c>
      <c r="AC41" s="228">
        <v>107.499</v>
      </c>
      <c r="AD41" s="214"/>
      <c r="AE41" s="208">
        <v>232.55699999999999</v>
      </c>
      <c r="AF41" s="208">
        <v>251.26</v>
      </c>
      <c r="AG41" s="228">
        <v>-9.7964602465713146E-2</v>
      </c>
      <c r="AH41" s="218">
        <v>18.315692590888172</v>
      </c>
      <c r="AI41" s="231"/>
      <c r="AJ41" s="221"/>
      <c r="AM41" s="222"/>
      <c r="AN41" s="222"/>
      <c r="AO41" s="222"/>
      <c r="AP41" s="225"/>
      <c r="AQ41" s="225"/>
      <c r="AR41" s="225"/>
      <c r="AS41" s="225"/>
      <c r="AT41" s="224"/>
    </row>
    <row r="42" spans="1:46">
      <c r="B42" s="227" t="s">
        <v>105</v>
      </c>
      <c r="C42" s="207">
        <v>102.98399999999999</v>
      </c>
      <c r="D42" s="207">
        <v>114.521</v>
      </c>
      <c r="E42" s="207">
        <v>96.635999999999996</v>
      </c>
      <c r="F42" s="207">
        <v>6.0179999999999998</v>
      </c>
      <c r="G42" s="207">
        <v>11.867000000000001</v>
      </c>
      <c r="H42" s="207">
        <v>17.885000000000002</v>
      </c>
      <c r="I42" s="207">
        <v>85.908000000000001</v>
      </c>
      <c r="J42" s="228"/>
      <c r="K42" s="210">
        <v>1.6986927876773377</v>
      </c>
      <c r="L42" s="210">
        <v>-1.4890000000000001</v>
      </c>
      <c r="M42" s="210">
        <v>2.3313072123226624</v>
      </c>
      <c r="N42" s="210">
        <v>7.7166927876773368</v>
      </c>
      <c r="O42" s="209">
        <v>11.537000000000001</v>
      </c>
      <c r="P42" s="210"/>
      <c r="Q42" s="210">
        <v>5.5190000000000001</v>
      </c>
      <c r="R42" s="211"/>
      <c r="S42" s="210"/>
      <c r="T42" s="208">
        <v>12.497</v>
      </c>
      <c r="U42" s="208">
        <v>12.266999999999999</v>
      </c>
      <c r="V42" s="208">
        <v>9.1630000000000003</v>
      </c>
      <c r="W42" s="230"/>
      <c r="X42" s="230">
        <v>113.8</v>
      </c>
      <c r="Y42" s="230"/>
      <c r="Z42" s="230"/>
      <c r="AA42" s="208">
        <v>8.9529999999999994</v>
      </c>
      <c r="AB42" s="228">
        <v>5.1326927876773381</v>
      </c>
      <c r="AC42" s="228">
        <v>126.22199999999999</v>
      </c>
      <c r="AD42" s="214"/>
      <c r="AE42" s="208">
        <v>267.548</v>
      </c>
      <c r="AF42" s="208">
        <v>282.41199999999998</v>
      </c>
      <c r="AG42" s="228">
        <v>-2.8166061756407594</v>
      </c>
      <c r="AH42" s="218">
        <v>21.790151863782786</v>
      </c>
      <c r="AI42" s="231"/>
      <c r="AJ42" s="221"/>
      <c r="AM42" s="222"/>
      <c r="AN42" s="222"/>
      <c r="AO42" s="222"/>
      <c r="AP42" s="225"/>
      <c r="AQ42" s="225"/>
      <c r="AR42" s="225"/>
      <c r="AS42" s="225"/>
      <c r="AT42" s="224"/>
    </row>
    <row r="43" spans="1:46">
      <c r="B43" s="227" t="s">
        <v>106</v>
      </c>
      <c r="C43" s="207">
        <v>121.922</v>
      </c>
      <c r="D43" s="207">
        <v>127.92100000000001</v>
      </c>
      <c r="E43" s="207">
        <v>110.587</v>
      </c>
      <c r="F43" s="207">
        <v>4.3680000000000003</v>
      </c>
      <c r="G43" s="207">
        <v>12.965999999999999</v>
      </c>
      <c r="H43" s="207">
        <v>17.334</v>
      </c>
      <c r="I43" s="207">
        <v>101.48</v>
      </c>
      <c r="J43" s="228"/>
      <c r="K43" s="210">
        <v>-4.776432739527694</v>
      </c>
      <c r="L43" s="210">
        <v>5.7460000000000004</v>
      </c>
      <c r="M43" s="210">
        <v>12.153432739527696</v>
      </c>
      <c r="N43" s="210">
        <v>-0.40843273952769327</v>
      </c>
      <c r="O43" s="209">
        <v>5.9989999999999997</v>
      </c>
      <c r="P43" s="210"/>
      <c r="Q43" s="210">
        <v>1.631</v>
      </c>
      <c r="R43" s="211"/>
      <c r="S43" s="210"/>
      <c r="T43" s="208">
        <v>7.6349999999999998</v>
      </c>
      <c r="U43" s="208">
        <v>8.6720000000000006</v>
      </c>
      <c r="V43" s="208">
        <v>11.231999999999999</v>
      </c>
      <c r="W43" s="230"/>
      <c r="X43" s="230">
        <v>125.2</v>
      </c>
      <c r="Y43" s="230"/>
      <c r="Z43" s="230"/>
      <c r="AA43" s="208">
        <v>8.3179999999999996</v>
      </c>
      <c r="AB43" s="228">
        <v>1.9105672604723065</v>
      </c>
      <c r="AC43" s="228">
        <v>133.648</v>
      </c>
      <c r="AD43" s="214"/>
      <c r="AE43" s="208">
        <v>298.73899999999998</v>
      </c>
      <c r="AF43" s="208">
        <v>313.32900000000001</v>
      </c>
      <c r="AG43" s="228">
        <v>-3.1630101961365638</v>
      </c>
      <c r="AH43" s="218">
        <v>24.068108605614356</v>
      </c>
      <c r="AI43" s="231"/>
      <c r="AJ43" s="221"/>
      <c r="AM43" s="222"/>
      <c r="AN43" s="222"/>
      <c r="AO43" s="222"/>
      <c r="AP43" s="225"/>
      <c r="AQ43" s="225"/>
      <c r="AR43" s="225"/>
      <c r="AS43" s="225"/>
      <c r="AT43" s="224"/>
    </row>
    <row r="44" spans="1:46">
      <c r="B44" s="227" t="s">
        <v>107</v>
      </c>
      <c r="C44" s="207">
        <v>132.87899999999999</v>
      </c>
      <c r="D44" s="207">
        <v>141.42099999999999</v>
      </c>
      <c r="E44" s="207">
        <v>121.43600000000001</v>
      </c>
      <c r="F44" s="207">
        <v>6.3369999999999997</v>
      </c>
      <c r="G44" s="207">
        <v>13.648</v>
      </c>
      <c r="H44" s="207">
        <v>19.984999999999999</v>
      </c>
      <c r="I44" s="207">
        <v>110.42100000000001</v>
      </c>
      <c r="J44" s="228"/>
      <c r="K44" s="210">
        <v>-4.3162035888602555</v>
      </c>
      <c r="L44" s="210">
        <v>3.3660000000000001</v>
      </c>
      <c r="M44" s="210">
        <v>9.8872035888602543</v>
      </c>
      <c r="N44" s="210">
        <v>2.0207964111397443</v>
      </c>
      <c r="O44" s="209">
        <v>8.5419999999999998</v>
      </c>
      <c r="P44" s="210"/>
      <c r="Q44" s="210">
        <v>2.2050000000000001</v>
      </c>
      <c r="R44" s="211"/>
      <c r="S44" s="210"/>
      <c r="T44" s="208">
        <v>12.819000000000001</v>
      </c>
      <c r="U44" s="208">
        <v>8.9979999999999993</v>
      </c>
      <c r="V44" s="208">
        <v>12.087</v>
      </c>
      <c r="W44" s="230"/>
      <c r="X44" s="230">
        <v>132.5</v>
      </c>
      <c r="Y44" s="230"/>
      <c r="Z44" s="230"/>
      <c r="AA44" s="208">
        <v>8.7050000000000001</v>
      </c>
      <c r="AB44" s="228">
        <v>2.1837964111397437</v>
      </c>
      <c r="AC44" s="228">
        <v>142.88900000000001</v>
      </c>
      <c r="AD44" s="214"/>
      <c r="AE44" s="208">
        <v>327.91</v>
      </c>
      <c r="AF44" s="208">
        <v>343.23500000000001</v>
      </c>
      <c r="AG44" s="228">
        <v>-2.7122309426549811</v>
      </c>
      <c r="AH44" s="218">
        <v>25.885872066267829</v>
      </c>
      <c r="AI44" s="231"/>
      <c r="AJ44" s="221"/>
      <c r="AM44" s="222"/>
      <c r="AN44" s="222"/>
      <c r="AO44" s="222"/>
      <c r="AP44" s="225"/>
      <c r="AQ44" s="225"/>
      <c r="AR44" s="225"/>
      <c r="AS44" s="225"/>
      <c r="AT44" s="224"/>
    </row>
    <row r="45" spans="1:46">
      <c r="B45" s="227" t="s">
        <v>108</v>
      </c>
      <c r="C45" s="207">
        <v>141.36099999999999</v>
      </c>
      <c r="D45" s="207">
        <v>153.16300000000001</v>
      </c>
      <c r="E45" s="207">
        <v>131.02699999999999</v>
      </c>
      <c r="F45" s="207">
        <v>7.83</v>
      </c>
      <c r="G45" s="207">
        <v>14.305999999999999</v>
      </c>
      <c r="H45" s="207">
        <v>22.135999999999999</v>
      </c>
      <c r="I45" s="207">
        <v>118.31</v>
      </c>
      <c r="J45" s="228"/>
      <c r="K45" s="210">
        <v>-0.64220296323680559</v>
      </c>
      <c r="L45" s="210">
        <v>0.58099999999999996</v>
      </c>
      <c r="M45" s="210">
        <v>5.1952029632368051</v>
      </c>
      <c r="N45" s="210">
        <v>7.1877970367631958</v>
      </c>
      <c r="O45" s="209">
        <v>11.802</v>
      </c>
      <c r="P45" s="210"/>
      <c r="Q45" s="210">
        <v>3.972</v>
      </c>
      <c r="R45" s="211"/>
      <c r="S45" s="210"/>
      <c r="T45" s="208">
        <v>12.288</v>
      </c>
      <c r="U45" s="208">
        <v>9.7949999999999999</v>
      </c>
      <c r="V45" s="208">
        <v>13.225</v>
      </c>
      <c r="W45" s="230"/>
      <c r="X45" s="230">
        <v>143.6</v>
      </c>
      <c r="Y45" s="230"/>
      <c r="Z45" s="230"/>
      <c r="AA45" s="208">
        <v>11.76</v>
      </c>
      <c r="AB45" s="228">
        <v>7.1457970367631969</v>
      </c>
      <c r="AC45" s="228">
        <v>155.148</v>
      </c>
      <c r="AD45" s="214"/>
      <c r="AE45" s="208">
        <v>358.64400000000001</v>
      </c>
      <c r="AF45" s="208">
        <v>370.53800000000001</v>
      </c>
      <c r="AG45" s="228">
        <v>-1.4882458676803174</v>
      </c>
      <c r="AH45" s="218">
        <v>27.059364933271972</v>
      </c>
      <c r="AI45" s="231"/>
      <c r="AJ45" s="221"/>
      <c r="AM45" s="222"/>
      <c r="AN45" s="222"/>
      <c r="AO45" s="222"/>
      <c r="AP45" s="225"/>
      <c r="AQ45" s="225"/>
      <c r="AR45" s="225"/>
      <c r="AS45" s="225"/>
      <c r="AT45" s="224"/>
    </row>
    <row r="46" spans="1:46">
      <c r="B46" s="227" t="s">
        <v>109</v>
      </c>
      <c r="C46" s="207">
        <v>151.36500000000001</v>
      </c>
      <c r="D46" s="207">
        <v>163.9</v>
      </c>
      <c r="E46" s="207">
        <v>141.81899999999999</v>
      </c>
      <c r="F46" s="207">
        <v>7.468</v>
      </c>
      <c r="G46" s="207">
        <v>14.613</v>
      </c>
      <c r="H46" s="207">
        <v>22.081</v>
      </c>
      <c r="I46" s="207">
        <v>129.74700000000001</v>
      </c>
      <c r="J46" s="228"/>
      <c r="K46" s="210">
        <v>3.1955958275694996</v>
      </c>
      <c r="L46" s="210">
        <v>1.42</v>
      </c>
      <c r="M46" s="210">
        <v>3.2914041724304992</v>
      </c>
      <c r="N46" s="210">
        <v>10.663595827569502</v>
      </c>
      <c r="O46" s="209">
        <v>12.535</v>
      </c>
      <c r="P46" s="210"/>
      <c r="Q46" s="210">
        <v>5.0670000000000002</v>
      </c>
      <c r="R46" s="211"/>
      <c r="S46" s="210"/>
      <c r="T46" s="208">
        <v>10.273999999999999</v>
      </c>
      <c r="U46" s="208">
        <v>10.259</v>
      </c>
      <c r="V46" s="208">
        <v>14.72</v>
      </c>
      <c r="W46" s="230"/>
      <c r="X46" s="230">
        <v>157</v>
      </c>
      <c r="Y46" s="230"/>
      <c r="Z46" s="230"/>
      <c r="AA46" s="208">
        <v>11.057</v>
      </c>
      <c r="AB46" s="228">
        <v>9.185595827569502</v>
      </c>
      <c r="AC46" s="228">
        <v>166.482</v>
      </c>
      <c r="AD46" s="214"/>
      <c r="AE46" s="208">
        <v>386.71800000000002</v>
      </c>
      <c r="AF46" s="208">
        <v>406.58499999999998</v>
      </c>
      <c r="AG46" s="228">
        <v>-0.37254083932752319</v>
      </c>
      <c r="AH46" s="218">
        <v>28.670041417395304</v>
      </c>
      <c r="AI46" s="231"/>
      <c r="AJ46" s="221"/>
      <c r="AM46" s="222"/>
      <c r="AN46" s="222"/>
      <c r="AO46" s="222"/>
      <c r="AP46" s="225"/>
      <c r="AQ46" s="225"/>
      <c r="AR46" s="225"/>
      <c r="AS46" s="225"/>
      <c r="AT46" s="224"/>
    </row>
    <row r="47" spans="1:46">
      <c r="B47" s="227" t="s">
        <v>110</v>
      </c>
      <c r="C47" s="207">
        <v>162.245</v>
      </c>
      <c r="D47" s="207">
        <v>171.279</v>
      </c>
      <c r="E47" s="207">
        <v>150.56100000000001</v>
      </c>
      <c r="F47" s="207">
        <v>6.3310000000000004</v>
      </c>
      <c r="G47" s="207">
        <v>14.387</v>
      </c>
      <c r="H47" s="207">
        <v>20.718</v>
      </c>
      <c r="I47" s="207">
        <v>138.577</v>
      </c>
      <c r="J47" s="228"/>
      <c r="K47" s="210">
        <v>2.6347636889102302</v>
      </c>
      <c r="L47" s="210">
        <v>5.5510000000000002</v>
      </c>
      <c r="M47" s="210">
        <v>5.619236311089769</v>
      </c>
      <c r="N47" s="210">
        <v>8.9657636889102292</v>
      </c>
      <c r="O47" s="209">
        <v>9.0340000000000007</v>
      </c>
      <c r="P47" s="210"/>
      <c r="Q47" s="210">
        <v>2.7029999999999998</v>
      </c>
      <c r="R47" s="211"/>
      <c r="S47" s="210"/>
      <c r="T47" s="208">
        <v>11.114000000000001</v>
      </c>
      <c r="U47" s="208">
        <v>5.7389999999999999</v>
      </c>
      <c r="V47" s="208">
        <v>16.600999999999999</v>
      </c>
      <c r="W47" s="230"/>
      <c r="X47" s="230">
        <v>162.5</v>
      </c>
      <c r="Y47" s="230"/>
      <c r="Z47" s="230"/>
      <c r="AA47" s="208">
        <v>9.6489999999999991</v>
      </c>
      <c r="AB47" s="228">
        <v>9.5807636889102277</v>
      </c>
      <c r="AC47" s="228">
        <v>179.28299999999999</v>
      </c>
      <c r="AD47" s="214"/>
      <c r="AE47" s="208">
        <v>424.55900000000003</v>
      </c>
      <c r="AF47" s="208">
        <v>439.12299999999999</v>
      </c>
      <c r="AG47" s="228">
        <v>0.1168717758042289</v>
      </c>
      <c r="AH47" s="218">
        <v>30.234698573400827</v>
      </c>
      <c r="AI47" s="231"/>
      <c r="AJ47" s="221"/>
      <c r="AM47" s="222"/>
      <c r="AN47" s="222"/>
      <c r="AO47" s="222"/>
      <c r="AP47" s="225"/>
      <c r="AQ47" s="225"/>
      <c r="AR47" s="225"/>
      <c r="AS47" s="225"/>
      <c r="AT47" s="224"/>
    </row>
    <row r="48" spans="1:46">
      <c r="B48" s="227" t="s">
        <v>111</v>
      </c>
      <c r="C48" s="207">
        <v>170.221</v>
      </c>
      <c r="D48" s="207">
        <v>178.96100000000001</v>
      </c>
      <c r="E48" s="207">
        <v>158.85400000000001</v>
      </c>
      <c r="F48" s="207">
        <v>4.2830000000000004</v>
      </c>
      <c r="G48" s="207">
        <v>15.824</v>
      </c>
      <c r="H48" s="207">
        <v>20.106999999999999</v>
      </c>
      <c r="I48" s="207">
        <v>147.97900000000001</v>
      </c>
      <c r="J48" s="228"/>
      <c r="K48" s="210">
        <v>5.1559441253563909</v>
      </c>
      <c r="L48" s="210">
        <v>6.1790000000000003</v>
      </c>
      <c r="M48" s="210">
        <v>5.4800558746436092</v>
      </c>
      <c r="N48" s="210">
        <v>9.4389441253563913</v>
      </c>
      <c r="O48" s="209">
        <v>8.74</v>
      </c>
      <c r="P48" s="210"/>
      <c r="Q48" s="210">
        <v>4.4569999999999999</v>
      </c>
      <c r="R48" s="211"/>
      <c r="S48" s="210"/>
      <c r="T48" s="208">
        <v>10.433</v>
      </c>
      <c r="U48" s="208">
        <v>3.6869999999999998</v>
      </c>
      <c r="V48" s="208">
        <v>17.36</v>
      </c>
      <c r="W48" s="230"/>
      <c r="X48" s="230">
        <v>167.8</v>
      </c>
      <c r="Y48" s="230"/>
      <c r="Z48" s="230"/>
      <c r="AA48" s="208">
        <v>9.7140000000000004</v>
      </c>
      <c r="AB48" s="228">
        <v>10.412944125356391</v>
      </c>
      <c r="AC48" s="228">
        <v>190.684</v>
      </c>
      <c r="AD48" s="214"/>
      <c r="AE48" s="208">
        <v>456.20499999999998</v>
      </c>
      <c r="AF48" s="208">
        <v>482.44799999999998</v>
      </c>
      <c r="AG48" s="228">
        <v>0.25966797750785497</v>
      </c>
      <c r="AH48" s="218">
        <v>31.454210768522785</v>
      </c>
      <c r="AI48" s="231"/>
      <c r="AJ48" s="221"/>
      <c r="AM48" s="222"/>
      <c r="AN48" s="222"/>
      <c r="AO48" s="222"/>
      <c r="AP48" s="225"/>
      <c r="AQ48" s="225"/>
      <c r="AR48" s="225"/>
      <c r="AS48" s="225"/>
      <c r="AT48" s="224"/>
    </row>
    <row r="49" spans="2:46">
      <c r="B49" s="227" t="s">
        <v>112</v>
      </c>
      <c r="C49" s="207">
        <v>184.92099999999999</v>
      </c>
      <c r="D49" s="207">
        <v>189.995</v>
      </c>
      <c r="E49" s="207">
        <v>170.012</v>
      </c>
      <c r="F49" s="207">
        <v>1.6439999999999999</v>
      </c>
      <c r="G49" s="207">
        <v>18.338999999999999</v>
      </c>
      <c r="H49" s="207">
        <v>19.983000000000001</v>
      </c>
      <c r="I49" s="207">
        <v>161.99700000000001</v>
      </c>
      <c r="J49" s="228"/>
      <c r="K49" s="210">
        <v>9.3729178800713928</v>
      </c>
      <c r="L49" s="210">
        <v>10.189</v>
      </c>
      <c r="M49" s="210">
        <v>4.2460821199286078</v>
      </c>
      <c r="N49" s="210">
        <v>11.016917880071393</v>
      </c>
      <c r="O49" s="209">
        <v>5.0739999999999998</v>
      </c>
      <c r="P49" s="210"/>
      <c r="Q49" s="210">
        <v>3.43</v>
      </c>
      <c r="R49" s="211"/>
      <c r="S49" s="210"/>
      <c r="T49" s="208">
        <v>1.1990000000000001</v>
      </c>
      <c r="U49" s="208">
        <v>-3.2309999999999999</v>
      </c>
      <c r="V49" s="208">
        <v>18.605</v>
      </c>
      <c r="W49" s="230"/>
      <c r="X49" s="230">
        <v>167.4</v>
      </c>
      <c r="Y49" s="230"/>
      <c r="Z49" s="230"/>
      <c r="AA49" s="208">
        <v>6.2880000000000003</v>
      </c>
      <c r="AB49" s="228">
        <v>12.230917880071393</v>
      </c>
      <c r="AC49" s="228">
        <v>200.91499999999999</v>
      </c>
      <c r="AD49" s="214"/>
      <c r="AE49" s="208">
        <v>512.83199999999999</v>
      </c>
      <c r="AF49" s="208">
        <v>541.96199999999999</v>
      </c>
      <c r="AG49" s="228">
        <v>2.2138188660570233</v>
      </c>
      <c r="AH49" s="218">
        <v>33.294983893235155</v>
      </c>
      <c r="AI49" s="231"/>
      <c r="AJ49" s="221"/>
      <c r="AM49" s="222"/>
      <c r="AN49" s="222"/>
      <c r="AO49" s="222"/>
      <c r="AP49" s="225"/>
      <c r="AQ49" s="225"/>
      <c r="AR49" s="225"/>
      <c r="AS49" s="225"/>
      <c r="AT49" s="224"/>
    </row>
    <row r="50" spans="2:46">
      <c r="B50" s="227" t="s">
        <v>113</v>
      </c>
      <c r="C50" s="207">
        <v>202.523</v>
      </c>
      <c r="D50" s="207">
        <v>196.99299999999999</v>
      </c>
      <c r="E50" s="207">
        <v>176.88900000000001</v>
      </c>
      <c r="F50" s="207">
        <v>0.47699999999999998</v>
      </c>
      <c r="G50" s="207">
        <v>19.626999999999999</v>
      </c>
      <c r="H50" s="207">
        <v>20.103999999999999</v>
      </c>
      <c r="I50" s="207">
        <v>177.70099999999999</v>
      </c>
      <c r="J50" s="228"/>
      <c r="K50" s="210">
        <v>5.8812838097924889</v>
      </c>
      <c r="L50" s="210">
        <v>20.646999999999998</v>
      </c>
      <c r="M50" s="210">
        <v>8.7587161902075117</v>
      </c>
      <c r="N50" s="210">
        <v>6.3582838097924883</v>
      </c>
      <c r="O50" s="209">
        <v>-5.53</v>
      </c>
      <c r="P50" s="210"/>
      <c r="Q50" s="210">
        <v>-6.0069999999999997</v>
      </c>
      <c r="R50" s="211"/>
      <c r="S50" s="210"/>
      <c r="T50" s="208">
        <v>-6.9589999999999996</v>
      </c>
      <c r="U50" s="208">
        <v>-14.504</v>
      </c>
      <c r="V50" s="208">
        <v>19.170000000000002</v>
      </c>
      <c r="W50" s="230"/>
      <c r="X50" s="230">
        <v>153.69999999999999</v>
      </c>
      <c r="Y50" s="230"/>
      <c r="Z50" s="230"/>
      <c r="AA50" s="208">
        <v>-3.3730000000000002</v>
      </c>
      <c r="AB50" s="228">
        <v>8.515283809792491</v>
      </c>
      <c r="AC50" s="228">
        <v>195.244</v>
      </c>
      <c r="AD50" s="214"/>
      <c r="AE50" s="208">
        <v>572.03099999999995</v>
      </c>
      <c r="AF50" s="208">
        <v>600.97400000000005</v>
      </c>
      <c r="AG50" s="228">
        <v>3.2709897786146414</v>
      </c>
      <c r="AH50" s="218">
        <v>35.549930971007818</v>
      </c>
      <c r="AI50" s="231"/>
      <c r="AJ50" s="221"/>
      <c r="AM50" s="222"/>
      <c r="AN50" s="222"/>
      <c r="AO50" s="222"/>
      <c r="AP50" s="225"/>
      <c r="AQ50" s="225"/>
      <c r="AR50" s="225"/>
      <c r="AS50" s="225"/>
      <c r="AT50" s="224"/>
    </row>
    <row r="51" spans="2:46" ht="15" customHeight="1">
      <c r="B51" s="227" t="s">
        <v>114</v>
      </c>
      <c r="C51" s="207">
        <v>218.44</v>
      </c>
      <c r="D51" s="207">
        <v>218.56399999999999</v>
      </c>
      <c r="E51" s="207">
        <v>192.03299999999999</v>
      </c>
      <c r="F51" s="207">
        <v>5.0990000000000002</v>
      </c>
      <c r="G51" s="207">
        <v>21.431999999999999</v>
      </c>
      <c r="H51" s="207">
        <v>26.530999999999999</v>
      </c>
      <c r="I51" s="207">
        <v>193.24299999999999</v>
      </c>
      <c r="J51" s="228"/>
      <c r="K51" s="210">
        <v>3.6514117044399859</v>
      </c>
      <c r="L51" s="210">
        <v>14.349</v>
      </c>
      <c r="M51" s="210">
        <v>5.7225882955600138</v>
      </c>
      <c r="N51" s="210">
        <v>8.7504117044399869</v>
      </c>
      <c r="O51" s="209">
        <v>0.124</v>
      </c>
      <c r="P51" s="210"/>
      <c r="Q51" s="210">
        <v>-4.9749999999999996</v>
      </c>
      <c r="R51" s="211"/>
      <c r="S51" s="210"/>
      <c r="T51" s="208">
        <v>-4.5750000000000002</v>
      </c>
      <c r="U51" s="208">
        <v>-6.99</v>
      </c>
      <c r="V51" s="208">
        <v>20.021000000000001</v>
      </c>
      <c r="W51" s="230"/>
      <c r="X51" s="230">
        <v>151.9</v>
      </c>
      <c r="Y51" s="230"/>
      <c r="Z51" s="230"/>
      <c r="AA51" s="208">
        <v>2.9569999999999999</v>
      </c>
      <c r="AB51" s="228">
        <v>11.583411704439987</v>
      </c>
      <c r="AC51" s="228">
        <v>186.65799999999999</v>
      </c>
      <c r="AD51" s="214"/>
      <c r="AE51" s="208">
        <v>631.60699999999997</v>
      </c>
      <c r="AF51" s="208">
        <v>660.41600000000005</v>
      </c>
      <c r="AG51" s="228">
        <v>1.4231798008055865</v>
      </c>
      <c r="AH51" s="218">
        <v>38.449148642429812</v>
      </c>
      <c r="AI51" s="231"/>
      <c r="AJ51" s="221"/>
      <c r="AM51" s="222"/>
      <c r="AN51" s="222"/>
      <c r="AO51" s="222"/>
      <c r="AP51" s="225"/>
      <c r="AQ51" s="225"/>
      <c r="AR51" s="225"/>
      <c r="AS51" s="225"/>
      <c r="AT51" s="224"/>
    </row>
    <row r="52" spans="2:46">
      <c r="B52" s="227" t="s">
        <v>115</v>
      </c>
      <c r="C52" s="207">
        <v>230.16399999999999</v>
      </c>
      <c r="D52" s="207">
        <v>237.47900000000001</v>
      </c>
      <c r="E52" s="207">
        <v>209.376</v>
      </c>
      <c r="F52" s="207">
        <v>6.8869999999999996</v>
      </c>
      <c r="G52" s="207">
        <v>21.216000000000001</v>
      </c>
      <c r="H52" s="207">
        <v>28.103000000000002</v>
      </c>
      <c r="I52" s="207">
        <v>206.55799999999999</v>
      </c>
      <c r="J52" s="228"/>
      <c r="K52" s="210">
        <v>-1.1045324256832374</v>
      </c>
      <c r="L52" s="210">
        <v>6.8419999999999996</v>
      </c>
      <c r="M52" s="210">
        <v>8.3745324256832365</v>
      </c>
      <c r="N52" s="210">
        <v>5.7824675743167617</v>
      </c>
      <c r="O52" s="209">
        <v>7.3150000000000004</v>
      </c>
      <c r="P52" s="210"/>
      <c r="Q52" s="210">
        <v>0.42799999999999999</v>
      </c>
      <c r="R52" s="211"/>
      <c r="S52" s="210"/>
      <c r="T52" s="208">
        <v>-2.6349999999999998</v>
      </c>
      <c r="U52" s="208">
        <v>-0.85099999999999998</v>
      </c>
      <c r="V52" s="208">
        <v>19.79</v>
      </c>
      <c r="W52" s="230"/>
      <c r="X52" s="230">
        <v>151.1</v>
      </c>
      <c r="Y52" s="230"/>
      <c r="Z52" s="230"/>
      <c r="AA52" s="208">
        <v>9.4380000000000006</v>
      </c>
      <c r="AB52" s="228">
        <v>7.9054675743167628</v>
      </c>
      <c r="AC52" s="228">
        <v>188.31899999999999</v>
      </c>
      <c r="AD52" s="214"/>
      <c r="AE52" s="208">
        <v>681.46400000000006</v>
      </c>
      <c r="AF52" s="208">
        <v>700.13800000000003</v>
      </c>
      <c r="AG52" s="228">
        <v>-1.019048409082679</v>
      </c>
      <c r="AH52" s="218">
        <v>41.647491946617578</v>
      </c>
      <c r="AI52" s="231"/>
      <c r="AJ52" s="221"/>
      <c r="AM52" s="222"/>
      <c r="AN52" s="222"/>
      <c r="AO52" s="222"/>
      <c r="AP52" s="225"/>
      <c r="AQ52" s="225"/>
      <c r="AR52" s="225"/>
      <c r="AS52" s="225"/>
      <c r="AT52" s="224"/>
    </row>
    <row r="53" spans="2:46">
      <c r="B53" s="227" t="s">
        <v>116</v>
      </c>
      <c r="C53" s="207">
        <v>239.422</v>
      </c>
      <c r="D53" s="207">
        <v>263.18599999999998</v>
      </c>
      <c r="E53" s="207">
        <v>233.464</v>
      </c>
      <c r="F53" s="207">
        <v>9.2769999999999992</v>
      </c>
      <c r="G53" s="207">
        <v>20.445</v>
      </c>
      <c r="H53" s="207">
        <v>29.722000000000001</v>
      </c>
      <c r="I53" s="207">
        <v>216.75</v>
      </c>
      <c r="J53" s="228"/>
      <c r="K53" s="210">
        <v>4.5640415200833742</v>
      </c>
      <c r="L53" s="210">
        <v>-10.999000000000001</v>
      </c>
      <c r="M53" s="210">
        <v>-1.0760415200833724</v>
      </c>
      <c r="N53" s="210">
        <v>13.841041520083374</v>
      </c>
      <c r="O53" s="209">
        <v>23.763999999999999</v>
      </c>
      <c r="P53" s="210"/>
      <c r="Q53" s="210">
        <v>14.487</v>
      </c>
      <c r="R53" s="211"/>
      <c r="S53" s="210"/>
      <c r="T53" s="208">
        <v>13.02</v>
      </c>
      <c r="U53" s="208">
        <v>13.753</v>
      </c>
      <c r="V53" s="208">
        <v>17.954000000000001</v>
      </c>
      <c r="W53" s="230"/>
      <c r="X53" s="230">
        <v>165.8</v>
      </c>
      <c r="Y53" s="230"/>
      <c r="Z53" s="230"/>
      <c r="AA53" s="208">
        <v>23.641999999999999</v>
      </c>
      <c r="AB53" s="228">
        <v>13.719041520083374</v>
      </c>
      <c r="AC53" s="228">
        <v>204.68299999999999</v>
      </c>
      <c r="AD53" s="214"/>
      <c r="AE53" s="208">
        <v>716.58399999999995</v>
      </c>
      <c r="AF53" s="208">
        <v>727.61</v>
      </c>
      <c r="AG53" s="228">
        <v>-2.3618978122783716</v>
      </c>
      <c r="AH53" s="218">
        <v>44.155545329038205</v>
      </c>
      <c r="AI53" s="231"/>
      <c r="AJ53" s="221"/>
      <c r="AM53" s="222"/>
      <c r="AN53" s="222"/>
      <c r="AO53" s="222"/>
      <c r="AP53" s="225"/>
      <c r="AQ53" s="225"/>
      <c r="AR53" s="225"/>
      <c r="AS53" s="225"/>
      <c r="AT53" s="224"/>
    </row>
    <row r="54" spans="2:46">
      <c r="B54" s="227" t="s">
        <v>117</v>
      </c>
      <c r="C54" s="207">
        <v>236.68799999999999</v>
      </c>
      <c r="D54" s="207">
        <v>283.03500000000003</v>
      </c>
      <c r="E54" s="207">
        <v>254.36699999999999</v>
      </c>
      <c r="F54" s="207">
        <v>8.0359999999999996</v>
      </c>
      <c r="G54" s="207">
        <v>20.632000000000001</v>
      </c>
      <c r="H54" s="207">
        <v>28.667999999999999</v>
      </c>
      <c r="I54" s="207">
        <v>214.79599999999999</v>
      </c>
      <c r="J54" s="228"/>
      <c r="K54" s="210">
        <v>26.11998567058804</v>
      </c>
      <c r="L54" s="210">
        <v>-31.83</v>
      </c>
      <c r="M54" s="210">
        <v>-19.638985670588038</v>
      </c>
      <c r="N54" s="210">
        <v>34.155985670588038</v>
      </c>
      <c r="O54" s="209">
        <v>46.347000000000001</v>
      </c>
      <c r="P54" s="210"/>
      <c r="Q54" s="210">
        <v>38.311</v>
      </c>
      <c r="R54" s="211"/>
      <c r="S54" s="210"/>
      <c r="T54" s="208">
        <v>36.201000000000001</v>
      </c>
      <c r="U54" s="208">
        <v>36.152999999999999</v>
      </c>
      <c r="V54" s="208">
        <v>18.879000000000001</v>
      </c>
      <c r="W54" s="230"/>
      <c r="X54" s="230">
        <v>201.9</v>
      </c>
      <c r="Y54" s="230"/>
      <c r="Z54" s="230"/>
      <c r="AA54" s="208">
        <v>45.783000000000001</v>
      </c>
      <c r="AB54" s="228">
        <v>33.591985670588045</v>
      </c>
      <c r="AC54" s="228">
        <v>248.64599999999999</v>
      </c>
      <c r="AD54" s="214"/>
      <c r="AE54" s="208">
        <v>741.20600000000002</v>
      </c>
      <c r="AF54" s="208">
        <v>759.43100000000004</v>
      </c>
      <c r="AG54" s="228">
        <v>-2.3447486042252104</v>
      </c>
      <c r="AH54" s="218">
        <v>45.375057524160148</v>
      </c>
      <c r="AI54" s="231"/>
      <c r="AJ54" s="221"/>
      <c r="AM54" s="222"/>
      <c r="AN54" s="222"/>
      <c r="AO54" s="222"/>
      <c r="AP54" s="225"/>
      <c r="AQ54" s="225"/>
      <c r="AR54" s="225"/>
      <c r="AS54" s="225"/>
      <c r="AT54" s="224"/>
    </row>
    <row r="55" spans="2:46">
      <c r="B55" s="227" t="s">
        <v>118</v>
      </c>
      <c r="C55" s="207">
        <v>244.48699999999999</v>
      </c>
      <c r="D55" s="207">
        <v>295.82900000000001</v>
      </c>
      <c r="E55" s="207">
        <v>268.43900000000002</v>
      </c>
      <c r="F55" s="207">
        <v>6.3739999999999997</v>
      </c>
      <c r="G55" s="207">
        <v>21.015999999999998</v>
      </c>
      <c r="H55" s="207">
        <v>27.39</v>
      </c>
      <c r="I55" s="207">
        <v>221.792</v>
      </c>
      <c r="J55" s="228"/>
      <c r="K55" s="210">
        <v>34.783666958752377</v>
      </c>
      <c r="L55" s="210">
        <v>-34.418999999999997</v>
      </c>
      <c r="M55" s="210">
        <v>-24.234666958752374</v>
      </c>
      <c r="N55" s="210">
        <v>41.15766695875238</v>
      </c>
      <c r="O55" s="209">
        <v>51.341999999999999</v>
      </c>
      <c r="P55" s="210"/>
      <c r="Q55" s="210">
        <v>44.968000000000004</v>
      </c>
      <c r="R55" s="211"/>
      <c r="S55" s="210"/>
      <c r="T55" s="208">
        <v>49.62</v>
      </c>
      <c r="U55" s="208">
        <v>46.107999999999997</v>
      </c>
      <c r="V55" s="208">
        <v>20.562000000000001</v>
      </c>
      <c r="W55" s="230"/>
      <c r="X55" s="230">
        <v>249.8</v>
      </c>
      <c r="Y55" s="230"/>
      <c r="Z55" s="230"/>
      <c r="AA55" s="208">
        <v>51.267000000000003</v>
      </c>
      <c r="AB55" s="228">
        <v>41.082666958752363</v>
      </c>
      <c r="AC55" s="228">
        <v>298.71499999999997</v>
      </c>
      <c r="AD55" s="214"/>
      <c r="AE55" s="208">
        <v>783.22</v>
      </c>
      <c r="AF55" s="208">
        <v>804.63300000000004</v>
      </c>
      <c r="AG55" s="228">
        <v>-1.6627320644633916</v>
      </c>
      <c r="AH55" s="218">
        <v>46.663598711458818</v>
      </c>
      <c r="AI55" s="231"/>
      <c r="AJ55" s="221"/>
      <c r="AM55" s="222"/>
      <c r="AN55" s="222"/>
      <c r="AO55" s="222"/>
      <c r="AP55" s="225"/>
      <c r="AQ55" s="225"/>
      <c r="AR55" s="225"/>
      <c r="AS55" s="225"/>
      <c r="AT55" s="224"/>
    </row>
    <row r="56" spans="2:46" s="240" customFormat="1">
      <c r="B56" s="233" t="s">
        <v>119</v>
      </c>
      <c r="C56" s="207">
        <v>264.32900000000001</v>
      </c>
      <c r="D56" s="207">
        <v>308.25299999999999</v>
      </c>
      <c r="E56" s="207">
        <v>280.13200000000001</v>
      </c>
      <c r="F56" s="207">
        <v>7.0869999999999997</v>
      </c>
      <c r="G56" s="207">
        <v>21.033999999999999</v>
      </c>
      <c r="H56" s="207">
        <v>28.120999999999999</v>
      </c>
      <c r="I56" s="207">
        <v>240.98</v>
      </c>
      <c r="J56" s="234"/>
      <c r="K56" s="210">
        <v>32.230735337718521</v>
      </c>
      <c r="L56" s="210">
        <v>-24.140999999999998</v>
      </c>
      <c r="M56" s="210">
        <v>-19.534735337718512</v>
      </c>
      <c r="N56" s="210">
        <v>39.317735337718517</v>
      </c>
      <c r="O56" s="209">
        <v>43.923999999999999</v>
      </c>
      <c r="P56" s="235"/>
      <c r="Q56" s="210">
        <v>36.837000000000003</v>
      </c>
      <c r="R56" s="211"/>
      <c r="S56" s="235"/>
      <c r="T56" s="208">
        <v>39.026000000000003</v>
      </c>
      <c r="U56" s="208">
        <v>36.743000000000002</v>
      </c>
      <c r="V56" s="208">
        <v>23.177</v>
      </c>
      <c r="W56" s="236"/>
      <c r="X56" s="230">
        <v>290</v>
      </c>
      <c r="Y56" s="230"/>
      <c r="Z56" s="230"/>
      <c r="AA56" s="208">
        <v>45.823999999999998</v>
      </c>
      <c r="AB56" s="228">
        <v>41.217735337718516</v>
      </c>
      <c r="AC56" s="228">
        <v>339.93099999999998</v>
      </c>
      <c r="AD56" s="237"/>
      <c r="AE56" s="208">
        <v>823.67</v>
      </c>
      <c r="AF56" s="208">
        <v>842.34699999999998</v>
      </c>
      <c r="AG56" s="228">
        <v>-0.45338050996354412</v>
      </c>
      <c r="AH56" s="218">
        <v>47.422917625402668</v>
      </c>
      <c r="AI56" s="238"/>
      <c r="AJ56" s="239"/>
      <c r="AM56" s="241"/>
      <c r="AN56" s="241"/>
      <c r="AO56" s="241"/>
      <c r="AP56" s="242"/>
      <c r="AQ56" s="242"/>
      <c r="AR56" s="242"/>
      <c r="AS56" s="242"/>
      <c r="AT56" s="243"/>
    </row>
    <row r="57" spans="2:46" s="240" customFormat="1">
      <c r="B57" s="233" t="s">
        <v>120</v>
      </c>
      <c r="C57" s="207">
        <v>287.101</v>
      </c>
      <c r="D57" s="207">
        <v>322.63600000000002</v>
      </c>
      <c r="E57" s="207">
        <v>294.08999999999997</v>
      </c>
      <c r="F57" s="207">
        <v>7.4669999999999996</v>
      </c>
      <c r="G57" s="207">
        <v>21.079000000000001</v>
      </c>
      <c r="H57" s="207">
        <v>28.545999999999999</v>
      </c>
      <c r="I57" s="207">
        <v>260.55799999999999</v>
      </c>
      <c r="J57" s="234"/>
      <c r="K57" s="210">
        <v>24.15587546353014</v>
      </c>
      <c r="L57" s="210">
        <v>-12.762</v>
      </c>
      <c r="M57" s="210">
        <v>-8.8498754635301378</v>
      </c>
      <c r="N57" s="210">
        <v>31.622875463530146</v>
      </c>
      <c r="O57" s="209">
        <v>35.534999999999997</v>
      </c>
      <c r="P57" s="235"/>
      <c r="Q57" s="210">
        <v>28.068000000000001</v>
      </c>
      <c r="R57" s="211"/>
      <c r="S57" s="235"/>
      <c r="T57" s="208">
        <v>35.338000000000001</v>
      </c>
      <c r="U57" s="208">
        <v>31.538</v>
      </c>
      <c r="V57" s="208">
        <v>26.530999999999999</v>
      </c>
      <c r="W57" s="236"/>
      <c r="X57" s="230">
        <v>322.10000000000002</v>
      </c>
      <c r="Y57" s="230"/>
      <c r="Z57" s="230"/>
      <c r="AA57" s="208">
        <v>37.363</v>
      </c>
      <c r="AB57" s="228">
        <v>33.450875463530146</v>
      </c>
      <c r="AC57" s="228">
        <v>377.35500000000002</v>
      </c>
      <c r="AD57" s="237"/>
      <c r="AE57" s="208">
        <v>866.28499999999997</v>
      </c>
      <c r="AF57" s="208">
        <v>896.95699999999999</v>
      </c>
      <c r="AG57" s="228">
        <v>-0.72184351947045644</v>
      </c>
      <c r="AH57" s="218">
        <v>48.918545789231473</v>
      </c>
      <c r="AI57" s="238"/>
      <c r="AJ57" s="239"/>
      <c r="AM57" s="241"/>
      <c r="AN57" s="241"/>
      <c r="AO57" s="241"/>
      <c r="AP57" s="242"/>
      <c r="AQ57" s="242"/>
      <c r="AR57" s="242"/>
      <c r="AS57" s="242"/>
      <c r="AT57" s="243"/>
    </row>
    <row r="58" spans="2:46" s="240" customFormat="1">
      <c r="B58" s="233" t="s">
        <v>121</v>
      </c>
      <c r="C58" s="207">
        <v>299.31900000000002</v>
      </c>
      <c r="D58" s="207">
        <v>328.24299999999999</v>
      </c>
      <c r="E58" s="207">
        <v>303.27499999999998</v>
      </c>
      <c r="F58" s="207">
        <v>4.2439999999999998</v>
      </c>
      <c r="G58" s="207">
        <v>20.724</v>
      </c>
      <c r="H58" s="207">
        <v>24.968</v>
      </c>
      <c r="I58" s="207">
        <v>273.89299999999997</v>
      </c>
      <c r="J58" s="234"/>
      <c r="K58" s="210">
        <v>22.473089819852412</v>
      </c>
      <c r="L58" s="210">
        <v>-4.718</v>
      </c>
      <c r="M58" s="210">
        <v>-2.5110898198524141</v>
      </c>
      <c r="N58" s="210">
        <v>26.717089819852415</v>
      </c>
      <c r="O58" s="209">
        <v>28.923999999999999</v>
      </c>
      <c r="P58" s="235"/>
      <c r="Q58" s="210">
        <v>24.68</v>
      </c>
      <c r="R58" s="211"/>
      <c r="S58" s="235"/>
      <c r="T58" s="208">
        <v>25.105</v>
      </c>
      <c r="U58" s="208">
        <v>22.620999999999999</v>
      </c>
      <c r="V58" s="208">
        <v>27.991</v>
      </c>
      <c r="W58" s="236"/>
      <c r="X58" s="230">
        <v>347</v>
      </c>
      <c r="Y58" s="230"/>
      <c r="Z58" s="230"/>
      <c r="AA58" s="208">
        <v>30.835000000000001</v>
      </c>
      <c r="AB58" s="228">
        <v>28.628089819852413</v>
      </c>
      <c r="AC58" s="228">
        <v>408.36599999999999</v>
      </c>
      <c r="AD58" s="237"/>
      <c r="AE58" s="208">
        <v>926.55399999999997</v>
      </c>
      <c r="AF58" s="208">
        <v>954.27099999999996</v>
      </c>
      <c r="AG58" s="228">
        <v>-0.18763206018617951</v>
      </c>
      <c r="AH58" s="218">
        <v>50.575241601472619</v>
      </c>
      <c r="AI58" s="238"/>
      <c r="AJ58" s="239"/>
      <c r="AM58" s="241"/>
      <c r="AN58" s="241"/>
      <c r="AO58" s="241"/>
      <c r="AP58" s="242"/>
      <c r="AQ58" s="242"/>
      <c r="AR58" s="242"/>
      <c r="AS58" s="242"/>
      <c r="AT58" s="243"/>
    </row>
    <row r="59" spans="2:46" s="240" customFormat="1">
      <c r="B59" s="233" t="s">
        <v>122</v>
      </c>
      <c r="C59" s="207">
        <v>333.58300000000003</v>
      </c>
      <c r="D59" s="207">
        <v>344.20699999999999</v>
      </c>
      <c r="E59" s="207">
        <v>316.82</v>
      </c>
      <c r="F59" s="207">
        <v>6.1509999999999998</v>
      </c>
      <c r="G59" s="207">
        <v>21.236000000000001</v>
      </c>
      <c r="H59" s="207">
        <v>27.387</v>
      </c>
      <c r="I59" s="207">
        <v>301.03899999999999</v>
      </c>
      <c r="J59" s="234"/>
      <c r="K59" s="210">
        <v>9.983731614038037</v>
      </c>
      <c r="L59" s="210">
        <v>14.957000000000001</v>
      </c>
      <c r="M59" s="210">
        <v>9.4462683859619627</v>
      </c>
      <c r="N59" s="210">
        <v>16.134731614038035</v>
      </c>
      <c r="O59" s="209">
        <v>10.624000000000001</v>
      </c>
      <c r="P59" s="235"/>
      <c r="Q59" s="210">
        <v>4.4729999999999999</v>
      </c>
      <c r="R59" s="211"/>
      <c r="S59" s="235"/>
      <c r="T59" s="208">
        <v>3.5430000000000001</v>
      </c>
      <c r="U59" s="208">
        <v>0.90100000000000002</v>
      </c>
      <c r="V59" s="208">
        <v>29.82</v>
      </c>
      <c r="W59" s="236"/>
      <c r="X59" s="230">
        <v>360.4</v>
      </c>
      <c r="Y59" s="230">
        <v>361.2</v>
      </c>
      <c r="Z59" s="230"/>
      <c r="AA59" s="208">
        <v>9.5459999999999994</v>
      </c>
      <c r="AB59" s="228">
        <v>15.056731614038036</v>
      </c>
      <c r="AC59" s="228">
        <v>412.27800000000002</v>
      </c>
      <c r="AD59" s="237"/>
      <c r="AE59" s="208">
        <v>970.38800000000003</v>
      </c>
      <c r="AF59" s="208">
        <v>988.45</v>
      </c>
      <c r="AG59" s="228">
        <v>1.2108318349521903</v>
      </c>
      <c r="AH59" s="218">
        <v>50.713299585826043</v>
      </c>
      <c r="AI59" s="238"/>
      <c r="AJ59" s="239"/>
      <c r="AM59" s="241"/>
      <c r="AN59" s="241"/>
      <c r="AO59" s="241"/>
      <c r="AP59" s="242"/>
      <c r="AQ59" s="242"/>
      <c r="AR59" s="242"/>
      <c r="AS59" s="242"/>
      <c r="AT59" s="243"/>
    </row>
    <row r="60" spans="2:46" s="240" customFormat="1">
      <c r="B60" s="233" t="s">
        <v>123</v>
      </c>
      <c r="C60" s="207">
        <v>354.69400000000002</v>
      </c>
      <c r="D60" s="207">
        <v>354.81700000000001</v>
      </c>
      <c r="E60" s="207">
        <v>326.46600000000001</v>
      </c>
      <c r="F60" s="207">
        <v>6.4290000000000003</v>
      </c>
      <c r="G60" s="207">
        <v>21.922000000000001</v>
      </c>
      <c r="H60" s="207">
        <v>28.350999999999999</v>
      </c>
      <c r="I60" s="207">
        <v>321.166</v>
      </c>
      <c r="J60" s="234"/>
      <c r="K60" s="210">
        <v>0.82660929907688518</v>
      </c>
      <c r="L60" s="210">
        <v>24.907</v>
      </c>
      <c r="M60" s="210">
        <v>17.774390700923114</v>
      </c>
      <c r="N60" s="210">
        <v>7.2556092990768866</v>
      </c>
      <c r="O60" s="209">
        <v>0.123</v>
      </c>
      <c r="P60" s="235"/>
      <c r="Q60" s="210">
        <v>-6.306</v>
      </c>
      <c r="R60" s="211"/>
      <c r="S60" s="235"/>
      <c r="T60" s="208">
        <v>-4.5449999999999999</v>
      </c>
      <c r="U60" s="208">
        <v>-7.6879999999999997</v>
      </c>
      <c r="V60" s="208">
        <v>29.442</v>
      </c>
      <c r="W60" s="236"/>
      <c r="X60" s="230">
        <v>363.1</v>
      </c>
      <c r="Y60" s="230">
        <v>364</v>
      </c>
      <c r="Z60" s="230"/>
      <c r="AA60" s="208">
        <v>-1.2729999999999999</v>
      </c>
      <c r="AB60" s="228">
        <v>5.8596092990768849</v>
      </c>
      <c r="AC60" s="228">
        <v>415.12099999999998</v>
      </c>
      <c r="AD60" s="237"/>
      <c r="AE60" s="208">
        <v>1014.098</v>
      </c>
      <c r="AF60" s="208">
        <v>1035.6120000000001</v>
      </c>
      <c r="AG60" s="228">
        <v>0.92235760542949352</v>
      </c>
      <c r="AH60" s="218">
        <v>51.449608835711004</v>
      </c>
      <c r="AI60" s="238"/>
      <c r="AJ60" s="239"/>
      <c r="AM60" s="241"/>
      <c r="AN60" s="241"/>
      <c r="AO60" s="241"/>
      <c r="AP60" s="242"/>
      <c r="AQ60" s="242"/>
      <c r="AR60" s="242"/>
      <c r="AS60" s="242"/>
      <c r="AT60" s="243"/>
    </row>
    <row r="61" spans="2:46" s="240" customFormat="1">
      <c r="B61" s="233" t="s">
        <v>124</v>
      </c>
      <c r="C61" s="207">
        <v>378.51499999999999</v>
      </c>
      <c r="D61" s="207">
        <v>367.11200000000002</v>
      </c>
      <c r="E61" s="207">
        <v>338.084</v>
      </c>
      <c r="F61" s="207">
        <v>5.97</v>
      </c>
      <c r="G61" s="207">
        <v>23.058</v>
      </c>
      <c r="H61" s="207">
        <v>29.027999999999999</v>
      </c>
      <c r="I61" s="207">
        <v>344.32299999999998</v>
      </c>
      <c r="J61" s="234"/>
      <c r="K61" s="210">
        <v>-10.77671894219611</v>
      </c>
      <c r="L61" s="210">
        <v>33.512999999999998</v>
      </c>
      <c r="M61" s="210">
        <v>26.91671894219612</v>
      </c>
      <c r="N61" s="210">
        <v>-4.8067189421961141</v>
      </c>
      <c r="O61" s="209">
        <v>-11.403</v>
      </c>
      <c r="P61" s="235"/>
      <c r="Q61" s="210">
        <v>-17.373000000000001</v>
      </c>
      <c r="R61" s="244">
        <v>299.65899999999999</v>
      </c>
      <c r="S61" s="235"/>
      <c r="T61" s="208">
        <v>-9.1370000000000005</v>
      </c>
      <c r="U61" s="208">
        <v>-8.76</v>
      </c>
      <c r="V61" s="208">
        <v>25.899000000000001</v>
      </c>
      <c r="W61" s="236"/>
      <c r="X61" s="230">
        <v>353.3</v>
      </c>
      <c r="Y61" s="230">
        <v>354.4</v>
      </c>
      <c r="Z61" s="230">
        <v>333.98399999999998</v>
      </c>
      <c r="AA61" s="208">
        <v>-11.285</v>
      </c>
      <c r="AB61" s="228">
        <v>-4.6887189421961137</v>
      </c>
      <c r="AC61" s="228">
        <v>408.327</v>
      </c>
      <c r="AD61" s="237"/>
      <c r="AE61" s="208">
        <v>1060.973</v>
      </c>
      <c r="AF61" s="208">
        <v>1092.097</v>
      </c>
      <c r="AG61" s="228">
        <v>0.87449690546190983</v>
      </c>
      <c r="AH61" s="218">
        <v>52.047860101242513</v>
      </c>
      <c r="AI61" s="238"/>
      <c r="AJ61" s="239"/>
      <c r="AM61" s="241"/>
      <c r="AN61" s="241"/>
      <c r="AO61" s="241"/>
      <c r="AP61" s="242"/>
      <c r="AQ61" s="242"/>
      <c r="AR61" s="242"/>
      <c r="AS61" s="242"/>
      <c r="AT61" s="243"/>
    </row>
    <row r="62" spans="2:46" s="240" customFormat="1">
      <c r="B62" s="233" t="s">
        <v>125</v>
      </c>
      <c r="C62" s="207">
        <v>406.41199999999998</v>
      </c>
      <c r="D62" s="207">
        <v>390.11799999999999</v>
      </c>
      <c r="E62" s="207">
        <v>360.49799999999999</v>
      </c>
      <c r="F62" s="207">
        <v>5.5620000000000003</v>
      </c>
      <c r="G62" s="207">
        <v>24.058</v>
      </c>
      <c r="H62" s="207">
        <v>29.62</v>
      </c>
      <c r="I62" s="207">
        <v>368.48399999999998</v>
      </c>
      <c r="J62" s="234"/>
      <c r="K62" s="210">
        <v>-12.802126652509957</v>
      </c>
      <c r="L62" s="210">
        <v>37.564999999999998</v>
      </c>
      <c r="M62" s="210">
        <v>28.511126652509962</v>
      </c>
      <c r="N62" s="210">
        <v>-7.2401266525099555</v>
      </c>
      <c r="O62" s="209">
        <v>-16.294</v>
      </c>
      <c r="P62" s="235"/>
      <c r="Q62" s="210">
        <v>-21.856000000000002</v>
      </c>
      <c r="R62" s="244">
        <v>306.70100000000002</v>
      </c>
      <c r="S62" s="235"/>
      <c r="T62" s="208">
        <v>-35.569000000000003</v>
      </c>
      <c r="U62" s="208">
        <v>-38.027999999999999</v>
      </c>
      <c r="V62" s="208">
        <v>26.890999999999998</v>
      </c>
      <c r="W62" s="236"/>
      <c r="X62" s="230">
        <v>322</v>
      </c>
      <c r="Y62" s="230">
        <v>323.2</v>
      </c>
      <c r="Z62" s="230">
        <v>351.71</v>
      </c>
      <c r="AA62" s="208">
        <v>-15.523</v>
      </c>
      <c r="AB62" s="228">
        <v>-6.4691266525099564</v>
      </c>
      <c r="AC62" s="228">
        <v>398.36500000000001</v>
      </c>
      <c r="AD62" s="237"/>
      <c r="AE62" s="208">
        <v>1117.633</v>
      </c>
      <c r="AF62" s="208">
        <v>1141.518</v>
      </c>
      <c r="AG62" s="228">
        <v>1.2703884276154733</v>
      </c>
      <c r="AH62" s="218">
        <v>52.531063046479517</v>
      </c>
      <c r="AI62" s="238"/>
      <c r="AJ62" s="239"/>
      <c r="AM62" s="241"/>
      <c r="AN62" s="241"/>
      <c r="AO62" s="241"/>
      <c r="AP62" s="242"/>
      <c r="AQ62" s="242"/>
      <c r="AR62" s="242"/>
      <c r="AS62" s="242"/>
      <c r="AT62" s="243"/>
    </row>
    <row r="63" spans="2:46" s="240" customFormat="1">
      <c r="B63" s="233" t="s">
        <v>126</v>
      </c>
      <c r="C63" s="207">
        <v>412.411</v>
      </c>
      <c r="D63" s="207">
        <v>418.04700000000003</v>
      </c>
      <c r="E63" s="207">
        <v>379.22699999999998</v>
      </c>
      <c r="F63" s="207">
        <v>13.439</v>
      </c>
      <c r="G63" s="207">
        <v>25.381</v>
      </c>
      <c r="H63" s="207">
        <v>38.82</v>
      </c>
      <c r="I63" s="207">
        <v>374.529</v>
      </c>
      <c r="J63" s="234"/>
      <c r="K63" s="210">
        <v>-0.80360534381981241</v>
      </c>
      <c r="L63" s="210">
        <v>13.956</v>
      </c>
      <c r="M63" s="210">
        <v>6.956605343819815</v>
      </c>
      <c r="N63" s="210">
        <v>12.635394656180186</v>
      </c>
      <c r="O63" s="209">
        <v>5.6360000000000001</v>
      </c>
      <c r="P63" s="235"/>
      <c r="Q63" s="210">
        <v>-7.8029999999999999</v>
      </c>
      <c r="R63" s="244">
        <v>333.73899999999998</v>
      </c>
      <c r="S63" s="235"/>
      <c r="T63" s="208">
        <v>2.7709999999999999</v>
      </c>
      <c r="U63" s="208">
        <v>3.9950000000000001</v>
      </c>
      <c r="V63" s="208">
        <v>23.015000000000001</v>
      </c>
      <c r="W63" s="236"/>
      <c r="X63" s="230">
        <v>330.6</v>
      </c>
      <c r="Y63" s="230">
        <v>331.8</v>
      </c>
      <c r="Z63" s="230">
        <v>381.87299999999999</v>
      </c>
      <c r="AA63" s="208">
        <v>4.944</v>
      </c>
      <c r="AB63" s="228">
        <v>11.943394656180187</v>
      </c>
      <c r="AC63" s="228">
        <v>397.654</v>
      </c>
      <c r="AD63" s="237"/>
      <c r="AE63" s="208">
        <v>1159.585</v>
      </c>
      <c r="AF63" s="208">
        <v>1181.6279999999999</v>
      </c>
      <c r="AG63" s="228">
        <v>0.69906870587446535</v>
      </c>
      <c r="AH63" s="218">
        <v>53.589507593189133</v>
      </c>
      <c r="AI63" s="238"/>
      <c r="AJ63" s="239"/>
      <c r="AM63" s="241"/>
      <c r="AN63" s="241"/>
      <c r="AO63" s="241"/>
      <c r="AP63" s="242"/>
      <c r="AQ63" s="242"/>
      <c r="AR63" s="242"/>
      <c r="AS63" s="242"/>
      <c r="AT63" s="243"/>
    </row>
    <row r="64" spans="2:46" s="240" customFormat="1">
      <c r="B64" s="233" t="s">
        <v>127</v>
      </c>
      <c r="C64" s="207">
        <v>417.78300000000002</v>
      </c>
      <c r="D64" s="207">
        <v>452.798</v>
      </c>
      <c r="E64" s="207">
        <v>407.40300000000002</v>
      </c>
      <c r="F64" s="207">
        <v>18.459</v>
      </c>
      <c r="G64" s="207">
        <v>26.936</v>
      </c>
      <c r="H64" s="207">
        <v>45.395000000000003</v>
      </c>
      <c r="I64" s="207">
        <v>380.16399999999999</v>
      </c>
      <c r="J64" s="234"/>
      <c r="K64" s="210">
        <v>18.693042414411117</v>
      </c>
      <c r="L64" s="210">
        <v>-15.058999999999999</v>
      </c>
      <c r="M64" s="210">
        <v>-17.196042414411117</v>
      </c>
      <c r="N64" s="210">
        <v>37.152042414411113</v>
      </c>
      <c r="O64" s="209">
        <v>35.015000000000001</v>
      </c>
      <c r="P64" s="235"/>
      <c r="Q64" s="210">
        <v>16.556000000000001</v>
      </c>
      <c r="R64" s="244">
        <v>388.404</v>
      </c>
      <c r="S64" s="235"/>
      <c r="T64" s="208">
        <v>21.751000000000001</v>
      </c>
      <c r="U64" s="208">
        <v>23.382000000000001</v>
      </c>
      <c r="V64" s="208">
        <v>21.748000000000001</v>
      </c>
      <c r="W64" s="236"/>
      <c r="X64" s="230">
        <v>369.2</v>
      </c>
      <c r="Y64" s="230">
        <v>370.3</v>
      </c>
      <c r="Z64" s="230">
        <v>434.32400000000001</v>
      </c>
      <c r="AA64" s="208">
        <v>30.427</v>
      </c>
      <c r="AB64" s="228">
        <v>32.564042414411119</v>
      </c>
      <c r="AC64" s="228">
        <v>422.005</v>
      </c>
      <c r="AD64" s="237"/>
      <c r="AE64" s="208">
        <v>1210.146</v>
      </c>
      <c r="AF64" s="208">
        <v>1241.798</v>
      </c>
      <c r="AG64" s="228">
        <v>7.3560052775912529E-2</v>
      </c>
      <c r="AH64" s="218">
        <v>54.67096180395766</v>
      </c>
      <c r="AI64" s="238"/>
      <c r="AJ64" s="239"/>
      <c r="AM64" s="241"/>
      <c r="AN64" s="241"/>
      <c r="AO64" s="241"/>
      <c r="AP64" s="242"/>
      <c r="AQ64" s="242"/>
      <c r="AR64" s="242"/>
      <c r="AS64" s="242"/>
      <c r="AT64" s="243"/>
    </row>
    <row r="65" spans="1:46" s="240" customFormat="1">
      <c r="B65" s="233" t="s">
        <v>128</v>
      </c>
      <c r="C65" s="207">
        <v>450.875</v>
      </c>
      <c r="D65" s="207">
        <v>494.39800000000002</v>
      </c>
      <c r="E65" s="207">
        <v>444.90499999999997</v>
      </c>
      <c r="F65" s="207">
        <v>21.698</v>
      </c>
      <c r="G65" s="207">
        <v>27.795000000000002</v>
      </c>
      <c r="H65" s="207">
        <v>49.493000000000002</v>
      </c>
      <c r="I65" s="207">
        <v>411.702</v>
      </c>
      <c r="J65" s="234"/>
      <c r="K65" s="210">
        <v>24.464909485654953</v>
      </c>
      <c r="L65" s="210">
        <v>-21.125</v>
      </c>
      <c r="M65" s="210">
        <v>-23.76490948565495</v>
      </c>
      <c r="N65" s="210">
        <v>46.162909485654943</v>
      </c>
      <c r="O65" s="209">
        <v>43.523000000000003</v>
      </c>
      <c r="P65" s="235"/>
      <c r="Q65" s="210">
        <v>21.824999999999999</v>
      </c>
      <c r="R65" s="244">
        <v>409.01400000000001</v>
      </c>
      <c r="S65" s="235"/>
      <c r="T65" s="208">
        <v>39.390999999999998</v>
      </c>
      <c r="U65" s="208">
        <v>39.984999999999999</v>
      </c>
      <c r="V65" s="208">
        <v>23.221</v>
      </c>
      <c r="W65" s="236"/>
      <c r="X65" s="230">
        <v>404.5</v>
      </c>
      <c r="Y65" s="230">
        <v>405.9</v>
      </c>
      <c r="Z65" s="230">
        <v>460.214</v>
      </c>
      <c r="AA65" s="208">
        <v>37.511000000000003</v>
      </c>
      <c r="AB65" s="228">
        <v>40.15090948565495</v>
      </c>
      <c r="AC65" s="228">
        <v>467.67500000000001</v>
      </c>
      <c r="AD65" s="237"/>
      <c r="AE65" s="208">
        <v>1277.5940000000001</v>
      </c>
      <c r="AF65" s="208">
        <v>1311.875</v>
      </c>
      <c r="AG65" s="228">
        <v>0.38383864068281015</v>
      </c>
      <c r="AH65" s="218">
        <v>56.028531983433041</v>
      </c>
      <c r="AI65" s="238"/>
      <c r="AJ65" s="239"/>
      <c r="AM65" s="241"/>
      <c r="AN65" s="241"/>
      <c r="AO65" s="241"/>
      <c r="AP65" s="242"/>
      <c r="AQ65" s="242"/>
      <c r="AR65" s="242"/>
      <c r="AS65" s="242"/>
      <c r="AT65" s="243"/>
    </row>
    <row r="66" spans="1:46" s="240" customFormat="1">
      <c r="B66" s="233" t="s">
        <v>129</v>
      </c>
      <c r="C66" s="207">
        <v>483.21499999999997</v>
      </c>
      <c r="D66" s="207">
        <v>534.87699999999995</v>
      </c>
      <c r="E66" s="207">
        <v>478.07299999999998</v>
      </c>
      <c r="F66" s="207">
        <v>27.501999999999999</v>
      </c>
      <c r="G66" s="207">
        <v>29.302</v>
      </c>
      <c r="H66" s="207">
        <v>56.804000000000002</v>
      </c>
      <c r="I66" s="207">
        <v>442.16500000000002</v>
      </c>
      <c r="J66" s="234"/>
      <c r="K66" s="210">
        <v>28.444142328137541</v>
      </c>
      <c r="L66" s="210">
        <v>-27.466000000000001</v>
      </c>
      <c r="M66" s="210">
        <v>-31.750142328137542</v>
      </c>
      <c r="N66" s="210">
        <v>55.946142328137533</v>
      </c>
      <c r="O66" s="209">
        <v>51.661999999999999</v>
      </c>
      <c r="P66" s="235"/>
      <c r="Q66" s="210">
        <v>24.16</v>
      </c>
      <c r="R66" s="244">
        <v>459.69499999999999</v>
      </c>
      <c r="S66" s="235"/>
      <c r="T66" s="208">
        <v>41.110999999999997</v>
      </c>
      <c r="U66" s="208">
        <v>42.363999999999997</v>
      </c>
      <c r="V66" s="208">
        <v>25.885000000000002</v>
      </c>
      <c r="W66" s="236"/>
      <c r="X66" s="230">
        <v>460.9</v>
      </c>
      <c r="Y66" s="230">
        <v>462.4</v>
      </c>
      <c r="Z66" s="230">
        <v>478.30700000000002</v>
      </c>
      <c r="AA66" s="208">
        <v>44.537999999999997</v>
      </c>
      <c r="AB66" s="228">
        <v>48.822142328137538</v>
      </c>
      <c r="AC66" s="228">
        <v>525.61800000000005</v>
      </c>
      <c r="AD66" s="237"/>
      <c r="AE66" s="208">
        <v>1346.4169999999999</v>
      </c>
      <c r="AF66" s="208">
        <v>1381.902</v>
      </c>
      <c r="AG66" s="228">
        <v>0.48284128705937113</v>
      </c>
      <c r="AH66" s="218">
        <v>57.708237459733091</v>
      </c>
      <c r="AI66" s="238"/>
      <c r="AJ66" s="239"/>
      <c r="AM66" s="241"/>
      <c r="AN66" s="241"/>
      <c r="AO66" s="241"/>
      <c r="AP66" s="242"/>
      <c r="AQ66" s="242"/>
      <c r="AR66" s="242"/>
      <c r="AS66" s="242"/>
      <c r="AT66" s="243"/>
    </row>
    <row r="67" spans="1:46" s="240" customFormat="1">
      <c r="B67" s="233" t="s">
        <v>130</v>
      </c>
      <c r="C67" s="207">
        <v>519.72799999999995</v>
      </c>
      <c r="D67" s="207">
        <v>565.101</v>
      </c>
      <c r="E67" s="207">
        <v>507.202</v>
      </c>
      <c r="F67" s="207">
        <v>26.396000000000001</v>
      </c>
      <c r="G67" s="207">
        <v>31.503</v>
      </c>
      <c r="H67" s="207">
        <v>57.899000000000001</v>
      </c>
      <c r="I67" s="207">
        <v>473.17</v>
      </c>
      <c r="J67" s="234"/>
      <c r="K67" s="210">
        <v>22.6147514357787</v>
      </c>
      <c r="L67" s="210">
        <v>-19.981999999999999</v>
      </c>
      <c r="M67" s="210">
        <v>-23.619751435778699</v>
      </c>
      <c r="N67" s="210">
        <v>49.010751435778701</v>
      </c>
      <c r="O67" s="209">
        <v>45.372999999999998</v>
      </c>
      <c r="P67" s="235"/>
      <c r="Q67" s="210">
        <v>18.977</v>
      </c>
      <c r="R67" s="244">
        <v>471.42099999999999</v>
      </c>
      <c r="S67" s="235"/>
      <c r="T67" s="208">
        <v>43.04</v>
      </c>
      <c r="U67" s="208">
        <v>43.04</v>
      </c>
      <c r="V67" s="208">
        <v>27.797000000000001</v>
      </c>
      <c r="W67" s="234"/>
      <c r="X67" s="230">
        <v>499.4</v>
      </c>
      <c r="Y67" s="230">
        <v>501.6</v>
      </c>
      <c r="Z67" s="230">
        <v>470.61599999999999</v>
      </c>
      <c r="AA67" s="208">
        <v>41.962000000000003</v>
      </c>
      <c r="AB67" s="228">
        <v>45.5997514357787</v>
      </c>
      <c r="AC67" s="228">
        <v>574.74400000000003</v>
      </c>
      <c r="AD67" s="237"/>
      <c r="AE67" s="208">
        <v>1423.557</v>
      </c>
      <c r="AF67" s="208">
        <v>1461.229</v>
      </c>
      <c r="AG67" s="228">
        <v>0.31794262507422538</v>
      </c>
      <c r="AH67" s="218">
        <v>59.272894615738615</v>
      </c>
      <c r="AI67" s="238"/>
      <c r="AJ67" s="239"/>
      <c r="AM67" s="241"/>
      <c r="AN67" s="241"/>
      <c r="AO67" s="241"/>
      <c r="AP67" s="242"/>
      <c r="AQ67" s="242"/>
      <c r="AR67" s="242"/>
      <c r="AS67" s="242"/>
      <c r="AT67" s="243"/>
    </row>
    <row r="68" spans="1:46" s="240" customFormat="1">
      <c r="B68" s="233" t="s">
        <v>131</v>
      </c>
      <c r="C68" s="207">
        <v>551.50099999999998</v>
      </c>
      <c r="D68" s="207">
        <v>592.43899999999996</v>
      </c>
      <c r="E68" s="207">
        <v>531.89300000000003</v>
      </c>
      <c r="F68" s="207">
        <v>27.077999999999999</v>
      </c>
      <c r="G68" s="207">
        <v>33.468000000000004</v>
      </c>
      <c r="H68" s="207">
        <v>60.545999999999999</v>
      </c>
      <c r="I68" s="207">
        <v>502.32799999999997</v>
      </c>
      <c r="J68" s="234"/>
      <c r="K68" s="210">
        <v>14.868291235318008</v>
      </c>
      <c r="L68" s="210">
        <v>-12.986000000000001</v>
      </c>
      <c r="M68" s="210">
        <v>-13.994291235318002</v>
      </c>
      <c r="N68" s="210">
        <v>41.946291235318</v>
      </c>
      <c r="O68" s="209">
        <v>40.938000000000002</v>
      </c>
      <c r="P68" s="235"/>
      <c r="Q68" s="210">
        <v>13.86</v>
      </c>
      <c r="R68" s="244">
        <v>494.65199999999999</v>
      </c>
      <c r="S68" s="235"/>
      <c r="T68" s="208">
        <v>37.442</v>
      </c>
      <c r="U68" s="208">
        <v>35.755000000000003</v>
      </c>
      <c r="V68" s="208">
        <v>30.763000000000002</v>
      </c>
      <c r="W68" s="234"/>
      <c r="X68" s="230">
        <v>535.20000000000005</v>
      </c>
      <c r="Y68" s="230">
        <v>537.20000000000005</v>
      </c>
      <c r="Z68" s="230">
        <v>489.72500000000002</v>
      </c>
      <c r="AA68" s="208">
        <v>38.546999999999997</v>
      </c>
      <c r="AB68" s="228">
        <v>39.555291235318002</v>
      </c>
      <c r="AC68" s="228">
        <v>618.02099999999996</v>
      </c>
      <c r="AD68" s="237"/>
      <c r="AE68" s="208">
        <v>1493.4480000000001</v>
      </c>
      <c r="AF68" s="208">
        <v>1532.173</v>
      </c>
      <c r="AG68" s="228">
        <v>7.8515864301000604E-3</v>
      </c>
      <c r="AH68" s="218">
        <v>61.067648412333178</v>
      </c>
      <c r="AI68" s="238"/>
      <c r="AJ68" s="239"/>
      <c r="AM68" s="241"/>
      <c r="AN68" s="241"/>
      <c r="AO68" s="241"/>
      <c r="AP68" s="242"/>
      <c r="AQ68" s="242"/>
      <c r="AR68" s="242"/>
      <c r="AS68" s="242"/>
      <c r="AT68" s="243"/>
    </row>
    <row r="69" spans="1:46" s="240" customFormat="1">
      <c r="B69" s="233" t="s">
        <v>132</v>
      </c>
      <c r="C69" s="207">
        <v>584.14599999999996</v>
      </c>
      <c r="D69" s="207">
        <v>629.20000000000005</v>
      </c>
      <c r="E69" s="207">
        <v>565.26199999999994</v>
      </c>
      <c r="F69" s="207">
        <v>28.63</v>
      </c>
      <c r="G69" s="207">
        <v>35.308</v>
      </c>
      <c r="H69" s="207">
        <v>63.938000000000002</v>
      </c>
      <c r="I69" s="207">
        <v>528.84299999999996</v>
      </c>
      <c r="J69" s="234"/>
      <c r="K69" s="210">
        <v>21.824011192949012</v>
      </c>
      <c r="L69" s="210">
        <v>-17.184999999999999</v>
      </c>
      <c r="M69" s="210">
        <v>-22.585011192949018</v>
      </c>
      <c r="N69" s="210">
        <v>50.454011192949025</v>
      </c>
      <c r="O69" s="209">
        <v>45.054000000000002</v>
      </c>
      <c r="P69" s="235"/>
      <c r="Q69" s="210">
        <v>16.423999999999999</v>
      </c>
      <c r="R69" s="244">
        <v>544.84299999999996</v>
      </c>
      <c r="S69" s="235"/>
      <c r="T69" s="208">
        <v>33.262999999999998</v>
      </c>
      <c r="U69" s="208">
        <v>29.123000000000001</v>
      </c>
      <c r="V69" s="208">
        <v>33.698999999999998</v>
      </c>
      <c r="W69" s="234"/>
      <c r="X69" s="230">
        <v>567.20000000000005</v>
      </c>
      <c r="Y69" s="230">
        <v>569.29999999999995</v>
      </c>
      <c r="Z69" s="230">
        <v>559.76499999999999</v>
      </c>
      <c r="AA69" s="208">
        <v>45.218000000000004</v>
      </c>
      <c r="AB69" s="228">
        <v>50.618011192949027</v>
      </c>
      <c r="AC69" s="228">
        <v>661.92600000000004</v>
      </c>
      <c r="AD69" s="237"/>
      <c r="AE69" s="208">
        <v>1571.9269999999999</v>
      </c>
      <c r="AF69" s="208">
        <v>1599.232</v>
      </c>
      <c r="AG69" s="228">
        <v>0.68391559551358327</v>
      </c>
      <c r="AH69" s="218">
        <v>62.24114127933732</v>
      </c>
      <c r="AI69" s="238"/>
      <c r="AJ69" s="239"/>
      <c r="AM69" s="241"/>
      <c r="AN69" s="241"/>
      <c r="AO69" s="241"/>
      <c r="AP69" s="242"/>
      <c r="AQ69" s="242"/>
      <c r="AR69" s="242"/>
      <c r="AS69" s="242"/>
      <c r="AT69" s="243"/>
    </row>
    <row r="70" spans="1:46" s="240" customFormat="1">
      <c r="B70" s="233" t="s">
        <v>133</v>
      </c>
      <c r="C70" s="207">
        <v>569.48</v>
      </c>
      <c r="D70" s="207">
        <v>685.77300000000002</v>
      </c>
      <c r="E70" s="207">
        <v>598.94799999999998</v>
      </c>
      <c r="F70" s="207">
        <v>48.555999999999997</v>
      </c>
      <c r="G70" s="207">
        <v>38.268999999999998</v>
      </c>
      <c r="H70" s="207">
        <v>86.825000000000003</v>
      </c>
      <c r="I70" s="207">
        <v>510.197</v>
      </c>
      <c r="J70" s="235"/>
      <c r="K70" s="210">
        <v>62.233128834048863</v>
      </c>
      <c r="L70" s="210">
        <v>-85.674999999999997</v>
      </c>
      <c r="M70" s="210">
        <v>-80.171128834048872</v>
      </c>
      <c r="N70" s="210">
        <v>110.78912883404887</v>
      </c>
      <c r="O70" s="209">
        <v>116.29300000000001</v>
      </c>
      <c r="P70" s="235"/>
      <c r="Q70" s="210">
        <v>67.736999999999995</v>
      </c>
      <c r="R70" s="244">
        <v>739.66</v>
      </c>
      <c r="S70" s="235"/>
      <c r="T70" s="208">
        <v>163.82900000000001</v>
      </c>
      <c r="U70" s="208">
        <v>173.91</v>
      </c>
      <c r="V70" s="208">
        <v>33.518000000000001</v>
      </c>
      <c r="W70" s="234"/>
      <c r="X70" s="230">
        <v>787.2</v>
      </c>
      <c r="Y70" s="230">
        <v>787.7</v>
      </c>
      <c r="Z70" s="230">
        <v>728.91099999999994</v>
      </c>
      <c r="AA70" s="208">
        <v>106.928</v>
      </c>
      <c r="AB70" s="228">
        <v>101.42412883404887</v>
      </c>
      <c r="AC70" s="228">
        <v>847.40700000000004</v>
      </c>
      <c r="AD70" s="237"/>
      <c r="AE70" s="208">
        <v>1593.2670000000001</v>
      </c>
      <c r="AF70" s="208">
        <v>1566.77</v>
      </c>
      <c r="AG70" s="228">
        <v>-0.96445749070123332</v>
      </c>
      <c r="AH70" s="218">
        <v>64.588127013345598</v>
      </c>
      <c r="AI70" s="238"/>
      <c r="AJ70" s="239"/>
      <c r="AK70" s="245"/>
      <c r="AM70" s="241"/>
      <c r="AN70" s="241"/>
      <c r="AO70" s="241"/>
      <c r="AP70" s="242"/>
      <c r="AQ70" s="242"/>
      <c r="AR70" s="242"/>
      <c r="AS70" s="242"/>
      <c r="AT70" s="243"/>
    </row>
    <row r="71" spans="1:46" s="240" customFormat="1">
      <c r="B71" s="233" t="s">
        <v>134</v>
      </c>
      <c r="C71" s="207">
        <v>560.69799999999998</v>
      </c>
      <c r="D71" s="207">
        <v>720.34199999999998</v>
      </c>
      <c r="E71" s="207">
        <v>632.601</v>
      </c>
      <c r="F71" s="207">
        <v>47.707999999999998</v>
      </c>
      <c r="G71" s="207">
        <v>40.033000000000001</v>
      </c>
      <c r="H71" s="207">
        <v>87.741</v>
      </c>
      <c r="I71" s="207">
        <v>503.858</v>
      </c>
      <c r="J71" s="235"/>
      <c r="K71" s="210">
        <v>84.52648484659106</v>
      </c>
      <c r="L71" s="210">
        <v>-128.31299999999999</v>
      </c>
      <c r="M71" s="210">
        <v>-100.90348484659106</v>
      </c>
      <c r="N71" s="210">
        <v>132.23448484659104</v>
      </c>
      <c r="O71" s="209">
        <v>159.64400000000001</v>
      </c>
      <c r="P71" s="235"/>
      <c r="Q71" s="210">
        <v>111.93600000000001</v>
      </c>
      <c r="R71" s="244">
        <v>867.40599999999995</v>
      </c>
      <c r="S71" s="235"/>
      <c r="T71" s="208">
        <v>198.59200000000001</v>
      </c>
      <c r="U71" s="208">
        <v>200.77699999999999</v>
      </c>
      <c r="V71" s="208">
        <v>28.059000000000001</v>
      </c>
      <c r="W71" s="234"/>
      <c r="X71" s="230">
        <v>1027.9000000000001</v>
      </c>
      <c r="Y71" s="230">
        <v>1015.4</v>
      </c>
      <c r="Z71" s="230">
        <v>851.98</v>
      </c>
      <c r="AA71" s="208">
        <v>156.17500000000001</v>
      </c>
      <c r="AB71" s="228">
        <v>128.76548484659102</v>
      </c>
      <c r="AC71" s="228">
        <v>1102.32</v>
      </c>
      <c r="AD71" s="237"/>
      <c r="AE71" s="208">
        <v>1567.07</v>
      </c>
      <c r="AF71" s="208">
        <v>1596.4780000000001</v>
      </c>
      <c r="AG71" s="228">
        <v>-3.1124034476446587</v>
      </c>
      <c r="AH71" s="218">
        <v>65.416474919466168</v>
      </c>
      <c r="AI71" s="238"/>
      <c r="AJ71" s="239"/>
      <c r="AM71" s="241"/>
      <c r="AN71" s="241"/>
      <c r="AO71" s="241"/>
      <c r="AP71" s="242"/>
      <c r="AQ71" s="242"/>
      <c r="AR71" s="242"/>
      <c r="AS71" s="242"/>
      <c r="AT71" s="243"/>
    </row>
    <row r="72" spans="1:46" s="240" customFormat="1">
      <c r="B72" s="246" t="s">
        <v>135</v>
      </c>
      <c r="C72" s="247">
        <v>601.03700000000003</v>
      </c>
      <c r="D72" s="207">
        <v>743.01800000000003</v>
      </c>
      <c r="E72" s="207">
        <v>661.29899999999998</v>
      </c>
      <c r="F72" s="207">
        <v>40.912999999999997</v>
      </c>
      <c r="G72" s="207">
        <v>40.805999999999997</v>
      </c>
      <c r="H72" s="207">
        <v>81.718999999999994</v>
      </c>
      <c r="I72" s="207">
        <v>540.86599999999999</v>
      </c>
      <c r="J72" s="235"/>
      <c r="K72" s="210">
        <v>71.422472103104781</v>
      </c>
      <c r="L72" s="210">
        <v>-100.04900000000001</v>
      </c>
      <c r="M72" s="210">
        <v>-70.403472103104789</v>
      </c>
      <c r="N72" s="210">
        <v>112.33547210310483</v>
      </c>
      <c r="O72" s="209">
        <v>141.98099999999999</v>
      </c>
      <c r="P72" s="235"/>
      <c r="Q72" s="210">
        <v>101.068</v>
      </c>
      <c r="R72" s="244">
        <v>970.16700000000003</v>
      </c>
      <c r="S72" s="235"/>
      <c r="T72" s="208">
        <v>134.01300000000001</v>
      </c>
      <c r="U72" s="208">
        <v>126.04300000000001</v>
      </c>
      <c r="V72" s="208">
        <v>41.003999999999998</v>
      </c>
      <c r="W72" s="234"/>
      <c r="X72" s="230">
        <v>1168.7</v>
      </c>
      <c r="Y72" s="230">
        <v>1164.0999999999999</v>
      </c>
      <c r="Z72" s="230">
        <v>783.73400000000004</v>
      </c>
      <c r="AA72" s="208">
        <v>143.143</v>
      </c>
      <c r="AB72" s="228">
        <v>113.49747210310484</v>
      </c>
      <c r="AC72" s="228">
        <v>1240.6379999999999</v>
      </c>
      <c r="AD72" s="237"/>
      <c r="AE72" s="208">
        <v>1632.9259999999999</v>
      </c>
      <c r="AF72" s="208">
        <v>1654.846</v>
      </c>
      <c r="AG72" s="228">
        <v>-2.3860087808753123</v>
      </c>
      <c r="AH72" s="218">
        <v>66.543948458352503</v>
      </c>
      <c r="AI72" s="238"/>
      <c r="AJ72" s="248"/>
      <c r="AM72" s="241"/>
      <c r="AN72" s="241"/>
      <c r="AO72" s="241"/>
      <c r="AP72" s="242"/>
      <c r="AQ72" s="242"/>
      <c r="AR72" s="242"/>
      <c r="AS72" s="242"/>
      <c r="AT72" s="243"/>
    </row>
    <row r="73" spans="1:46" s="240" customFormat="1">
      <c r="B73" s="246" t="s">
        <v>136</v>
      </c>
      <c r="C73" s="247">
        <v>623.45100000000002</v>
      </c>
      <c r="D73" s="207">
        <v>745.50300000000004</v>
      </c>
      <c r="E73" s="207">
        <v>671.61699999999996</v>
      </c>
      <c r="F73" s="207">
        <v>31.440999999999999</v>
      </c>
      <c r="G73" s="207">
        <v>42.445</v>
      </c>
      <c r="H73" s="207">
        <v>73.885999999999996</v>
      </c>
      <c r="I73" s="207">
        <v>559.99699999999996</v>
      </c>
      <c r="J73" s="235"/>
      <c r="K73" s="210">
        <v>61.576438806770369</v>
      </c>
      <c r="L73" s="210">
        <v>-78.634</v>
      </c>
      <c r="M73" s="210">
        <v>-49.599438806770372</v>
      </c>
      <c r="N73" s="210">
        <v>93.017438806770372</v>
      </c>
      <c r="O73" s="209">
        <v>122.05200000000001</v>
      </c>
      <c r="P73" s="235"/>
      <c r="Q73" s="210">
        <v>90.611000000000004</v>
      </c>
      <c r="R73" s="244">
        <v>1101.9870000000001</v>
      </c>
      <c r="S73" s="235"/>
      <c r="T73" s="208">
        <v>117.672</v>
      </c>
      <c r="U73" s="208">
        <v>107.806</v>
      </c>
      <c r="V73" s="208">
        <v>43.466999999999999</v>
      </c>
      <c r="W73" s="234"/>
      <c r="X73" s="230">
        <v>1261.0999999999999</v>
      </c>
      <c r="Y73" s="230">
        <v>1266.5999999999999</v>
      </c>
      <c r="Z73" s="230">
        <v>895.86800000000005</v>
      </c>
      <c r="AA73" s="208">
        <v>124.73</v>
      </c>
      <c r="AB73" s="228">
        <v>95.695438806770383</v>
      </c>
      <c r="AC73" s="228">
        <v>1374.1189999999999</v>
      </c>
      <c r="AD73" s="237"/>
      <c r="AE73" s="208">
        <v>1680.9369999999999</v>
      </c>
      <c r="AF73" s="208">
        <v>1706.9490000000001</v>
      </c>
      <c r="AG73" s="228">
        <v>-2.5001651232655617</v>
      </c>
      <c r="AH73" s="218">
        <v>67.970547630004603</v>
      </c>
      <c r="AI73" s="238"/>
      <c r="AJ73" s="249"/>
      <c r="AM73" s="250"/>
      <c r="AN73" s="250"/>
      <c r="AO73" s="250"/>
      <c r="AP73" s="251"/>
      <c r="AQ73" s="251"/>
      <c r="AR73" s="251"/>
      <c r="AS73" s="251"/>
      <c r="AT73" s="243"/>
    </row>
    <row r="74" spans="1:46" s="240" customFormat="1">
      <c r="A74" s="252"/>
      <c r="B74" s="246" t="s">
        <v>137</v>
      </c>
      <c r="C74" s="247">
        <v>635.40599999999995</v>
      </c>
      <c r="D74" s="207">
        <v>759.13400000000001</v>
      </c>
      <c r="E74" s="207">
        <v>682.02099999999996</v>
      </c>
      <c r="F74" s="207">
        <v>32.972999999999999</v>
      </c>
      <c r="G74" s="207">
        <v>44.14</v>
      </c>
      <c r="H74" s="207">
        <v>77.113</v>
      </c>
      <c r="I74" s="207">
        <v>566.27499999999998</v>
      </c>
      <c r="J74" s="235"/>
      <c r="K74" s="210">
        <v>63.398450047248836</v>
      </c>
      <c r="L74" s="210">
        <v>-84.718000000000004</v>
      </c>
      <c r="M74" s="210">
        <v>-57.361450047248844</v>
      </c>
      <c r="N74" s="210">
        <v>96.371450047248828</v>
      </c>
      <c r="O74" s="209">
        <v>123.72799999999999</v>
      </c>
      <c r="P74" s="253"/>
      <c r="Q74" s="210">
        <v>90.754999999999995</v>
      </c>
      <c r="R74" s="244">
        <v>1227.473</v>
      </c>
      <c r="S74" s="235"/>
      <c r="T74" s="208">
        <v>95.861999999999995</v>
      </c>
      <c r="U74" s="208">
        <v>86.884</v>
      </c>
      <c r="V74" s="208">
        <v>38.637</v>
      </c>
      <c r="W74" s="234"/>
      <c r="X74" s="230">
        <v>1366.2</v>
      </c>
      <c r="Y74" s="230">
        <v>1343.8</v>
      </c>
      <c r="Z74" s="230">
        <v>1005.965</v>
      </c>
      <c r="AA74" s="208">
        <v>124.485</v>
      </c>
      <c r="AB74" s="228">
        <v>97.128450047248833</v>
      </c>
      <c r="AC74" s="254">
        <v>1448.047</v>
      </c>
      <c r="AD74" s="255"/>
      <c r="AE74" s="208">
        <v>1733.5119999999999</v>
      </c>
      <c r="AF74" s="208">
        <v>1770.4349999999999</v>
      </c>
      <c r="AG74" s="235">
        <v>-2.156133613892087</v>
      </c>
      <c r="AH74" s="218">
        <v>69.121030832949828</v>
      </c>
      <c r="AI74" s="238"/>
      <c r="AJ74" s="256"/>
      <c r="AM74" s="257"/>
      <c r="AN74" s="258"/>
      <c r="AO74" s="258"/>
      <c r="AP74" s="259"/>
      <c r="AQ74" s="259"/>
      <c r="AR74" s="259"/>
      <c r="AS74" s="259"/>
      <c r="AT74" s="238"/>
    </row>
    <row r="75" spans="1:46" s="240" customFormat="1">
      <c r="B75" s="246" t="s">
        <v>138</v>
      </c>
      <c r="C75" s="247">
        <v>662.16399999999999</v>
      </c>
      <c r="D75" s="207">
        <v>764.60799999999995</v>
      </c>
      <c r="E75" s="207">
        <v>692.78499999999997</v>
      </c>
      <c r="F75" s="207">
        <v>26.306000000000001</v>
      </c>
      <c r="G75" s="207">
        <v>45.517000000000003</v>
      </c>
      <c r="H75" s="207">
        <v>71.822999999999993</v>
      </c>
      <c r="I75" s="207">
        <v>589.95000000000005</v>
      </c>
      <c r="J75" s="235"/>
      <c r="K75" s="210">
        <v>54.10068992395783</v>
      </c>
      <c r="L75" s="210">
        <v>-64.626000000000005</v>
      </c>
      <c r="M75" s="210">
        <v>-42.588689923957816</v>
      </c>
      <c r="N75" s="210">
        <v>80.406689923957828</v>
      </c>
      <c r="O75" s="209">
        <v>102.444</v>
      </c>
      <c r="P75" s="235"/>
      <c r="Q75" s="210">
        <v>76.138000000000005</v>
      </c>
      <c r="R75" s="244">
        <v>1302.9780000000001</v>
      </c>
      <c r="S75" s="235"/>
      <c r="T75" s="208">
        <v>78.433000000000007</v>
      </c>
      <c r="U75" s="208">
        <v>64.603999999999999</v>
      </c>
      <c r="V75" s="208">
        <v>37.814</v>
      </c>
      <c r="W75" s="234"/>
      <c r="X75" s="230">
        <v>1461.1</v>
      </c>
      <c r="Y75" s="230">
        <v>1419.4</v>
      </c>
      <c r="Z75" s="230">
        <v>1009.3630000000001</v>
      </c>
      <c r="AA75" s="208">
        <v>99.757999999999996</v>
      </c>
      <c r="AB75" s="228">
        <v>77.720689923957806</v>
      </c>
      <c r="AC75" s="254">
        <v>1539.787</v>
      </c>
      <c r="AD75" s="260"/>
      <c r="AE75" s="208">
        <v>1812.306</v>
      </c>
      <c r="AF75" s="208">
        <v>1855.01</v>
      </c>
      <c r="AG75" s="235">
        <v>-1.5695100392014991</v>
      </c>
      <c r="AH75" s="218">
        <v>70.547630004601928</v>
      </c>
      <c r="AI75" s="238"/>
      <c r="AJ75" s="256"/>
      <c r="AM75" s="257"/>
      <c r="AN75" s="258"/>
      <c r="AO75" s="258"/>
      <c r="AP75" s="259"/>
      <c r="AQ75" s="259"/>
      <c r="AR75" s="259"/>
      <c r="AS75" s="259"/>
      <c r="AT75" s="238"/>
    </row>
    <row r="76" spans="1:46" s="240" customFormat="1">
      <c r="B76" s="246" t="s">
        <v>139</v>
      </c>
      <c r="C76" s="261">
        <v>688.66899999999998</v>
      </c>
      <c r="D76" s="210">
        <v>786.13599999999997</v>
      </c>
      <c r="E76" s="210">
        <v>703.29899999999998</v>
      </c>
      <c r="F76" s="207">
        <v>36.381</v>
      </c>
      <c r="G76" s="210">
        <v>46.456000000000003</v>
      </c>
      <c r="H76" s="210">
        <v>82.837000000000003</v>
      </c>
      <c r="I76" s="253">
        <v>612.00699999999995</v>
      </c>
      <c r="J76" s="253"/>
      <c r="K76" s="207">
        <v>49.066985396107036</v>
      </c>
      <c r="L76" s="253">
        <v>-63.37</v>
      </c>
      <c r="M76" s="253">
        <v>-51.350985396107035</v>
      </c>
      <c r="N76" s="210">
        <v>85.447985396107043</v>
      </c>
      <c r="O76" s="209">
        <v>97.466999999999999</v>
      </c>
      <c r="P76" s="253"/>
      <c r="Q76" s="210">
        <v>61.085999999999999</v>
      </c>
      <c r="R76" s="244">
        <v>1384.0160000000001</v>
      </c>
      <c r="S76" s="235"/>
      <c r="T76" s="207">
        <v>84.54</v>
      </c>
      <c r="U76" s="207">
        <v>81.867999999999995</v>
      </c>
      <c r="V76" s="253">
        <v>34.165999999999997</v>
      </c>
      <c r="W76" s="234"/>
      <c r="X76" s="230">
        <v>1551.9</v>
      </c>
      <c r="Y76" s="230">
        <v>1506.5</v>
      </c>
      <c r="Z76" s="230">
        <v>978.23299999999995</v>
      </c>
      <c r="AA76" s="207">
        <v>93.656999999999996</v>
      </c>
      <c r="AB76" s="207">
        <v>81.637985396107041</v>
      </c>
      <c r="AC76" s="262">
        <v>1621.412</v>
      </c>
      <c r="AD76" s="260"/>
      <c r="AE76" s="263">
        <v>1888.114</v>
      </c>
      <c r="AF76" s="235">
        <v>1914.7170000000001</v>
      </c>
      <c r="AG76" s="235">
        <v>-0.64531981094141067</v>
      </c>
      <c r="AH76" s="218">
        <v>71.560055223193743</v>
      </c>
      <c r="AI76" s="238"/>
      <c r="AJ76" s="256"/>
      <c r="AM76" s="257"/>
      <c r="AN76" s="258"/>
      <c r="AO76" s="258"/>
      <c r="AP76" s="259"/>
      <c r="AQ76" s="259"/>
      <c r="AR76" s="259"/>
      <c r="AS76" s="259"/>
      <c r="AT76" s="238"/>
    </row>
    <row r="77" spans="1:46" s="240" customFormat="1">
      <c r="B77" s="246" t="s">
        <v>140</v>
      </c>
      <c r="C77" s="261">
        <v>712.96400000000006</v>
      </c>
      <c r="D77" s="210">
        <v>793.65700000000004</v>
      </c>
      <c r="E77" s="210">
        <v>713.89499999999998</v>
      </c>
      <c r="F77" s="235">
        <v>32.396000000000001</v>
      </c>
      <c r="G77" s="210">
        <v>47.366</v>
      </c>
      <c r="H77" s="210">
        <v>79.762</v>
      </c>
      <c r="I77" s="253">
        <v>634.06600000000003</v>
      </c>
      <c r="J77" s="235"/>
      <c r="K77" s="235">
        <v>44.856296577964805</v>
      </c>
      <c r="L77" s="253">
        <v>-46.747999999999998</v>
      </c>
      <c r="M77" s="235">
        <v>-43.307296577964806</v>
      </c>
      <c r="N77" s="210">
        <v>77.252296577964813</v>
      </c>
      <c r="O77" s="209">
        <v>80.692999999999998</v>
      </c>
      <c r="P77" s="235"/>
      <c r="Q77" s="210">
        <v>48.296999999999997</v>
      </c>
      <c r="R77" s="244">
        <v>1448.222</v>
      </c>
      <c r="S77" s="235"/>
      <c r="T77" s="235">
        <v>60.747999999999998</v>
      </c>
      <c r="U77" s="235">
        <v>50.804000000000002</v>
      </c>
      <c r="V77" s="253">
        <v>34.478000000000002</v>
      </c>
      <c r="W77" s="234"/>
      <c r="X77" s="230">
        <v>1595</v>
      </c>
      <c r="Y77" s="230">
        <v>1551.9</v>
      </c>
      <c r="Z77" s="230">
        <v>973.41300000000001</v>
      </c>
      <c r="AA77" s="235">
        <v>83.54</v>
      </c>
      <c r="AB77" s="235">
        <v>80.099296577964807</v>
      </c>
      <c r="AC77" s="264">
        <v>1670.2449999999999</v>
      </c>
      <c r="AD77" s="260"/>
      <c r="AE77" s="263">
        <v>1943.837</v>
      </c>
      <c r="AF77" s="234">
        <v>1979.2429999999999</v>
      </c>
      <c r="AG77" s="235">
        <v>-9.5883592230557452E-2</v>
      </c>
      <c r="AH77" s="218">
        <v>72.043258168430725</v>
      </c>
      <c r="AI77" s="238"/>
      <c r="AJ77" s="256"/>
      <c r="AM77" s="257"/>
      <c r="AN77" s="258"/>
      <c r="AO77" s="258"/>
      <c r="AP77" s="259"/>
      <c r="AQ77" s="259"/>
      <c r="AR77" s="259"/>
      <c r="AS77" s="259"/>
      <c r="AT77" s="238"/>
    </row>
    <row r="78" spans="1:46" s="240" customFormat="1">
      <c r="B78" s="265" t="s">
        <v>141</v>
      </c>
      <c r="C78" s="261">
        <v>754.23900000000003</v>
      </c>
      <c r="D78" s="210">
        <v>811.40300000000002</v>
      </c>
      <c r="E78" s="210">
        <v>725.91399999999999</v>
      </c>
      <c r="F78" s="235">
        <v>36.529000000000003</v>
      </c>
      <c r="G78" s="210">
        <v>48.96</v>
      </c>
      <c r="H78" s="210">
        <v>85.489000000000004</v>
      </c>
      <c r="I78" s="253">
        <v>676.79700000000003</v>
      </c>
      <c r="J78" s="266"/>
      <c r="K78" s="235">
        <v>18.428743088901481</v>
      </c>
      <c r="L78" s="253">
        <v>-18.07</v>
      </c>
      <c r="M78" s="235">
        <v>-15.863743088901481</v>
      </c>
      <c r="N78" s="210">
        <v>54.957743088901481</v>
      </c>
      <c r="O78" s="209">
        <v>57.164000000000001</v>
      </c>
      <c r="P78" s="266"/>
      <c r="Q78" s="210">
        <v>20.635000000000002</v>
      </c>
      <c r="R78" s="244">
        <v>1518.9739999999999</v>
      </c>
      <c r="S78" s="235"/>
      <c r="T78" s="235">
        <v>66.960999999999999</v>
      </c>
      <c r="U78" s="235">
        <v>98.555999999999997</v>
      </c>
      <c r="V78" s="253">
        <v>36.76</v>
      </c>
      <c r="W78" s="234"/>
      <c r="X78" s="230">
        <v>1714.5</v>
      </c>
      <c r="Y78" s="230">
        <v>1592.9</v>
      </c>
      <c r="Z78" s="230">
        <v>1212.953</v>
      </c>
      <c r="AA78" s="235">
        <v>54.292000000000002</v>
      </c>
      <c r="AB78" s="235">
        <v>52.085743088901488</v>
      </c>
      <c r="AC78" s="264">
        <v>1737.66</v>
      </c>
      <c r="AD78" s="260"/>
      <c r="AE78" s="263">
        <v>2027.1179999999999</v>
      </c>
      <c r="AF78" s="234">
        <v>2072.9380000000001</v>
      </c>
      <c r="AG78" s="235">
        <v>-0.17932080911600343</v>
      </c>
      <c r="AH78" s="218">
        <v>73.469857340082839</v>
      </c>
      <c r="AI78" s="238"/>
      <c r="AJ78" s="256"/>
      <c r="AM78" s="257"/>
      <c r="AN78" s="258"/>
      <c r="AO78" s="258"/>
      <c r="AP78" s="259"/>
      <c r="AQ78" s="259"/>
      <c r="AR78" s="259"/>
      <c r="AS78" s="259"/>
      <c r="AT78" s="238"/>
    </row>
    <row r="79" spans="1:46" s="240" customFormat="1">
      <c r="B79" s="246" t="s">
        <v>142</v>
      </c>
      <c r="C79" s="261">
        <v>779.44100000000003</v>
      </c>
      <c r="D79" s="210">
        <v>838.72299999999996</v>
      </c>
      <c r="E79" s="210">
        <v>742.46</v>
      </c>
      <c r="F79" s="235">
        <v>46.32</v>
      </c>
      <c r="G79" s="210">
        <v>49.942999999999998</v>
      </c>
      <c r="H79" s="210">
        <v>96.263000000000005</v>
      </c>
      <c r="I79" s="253">
        <v>700.81899999999996</v>
      </c>
      <c r="J79" s="266"/>
      <c r="K79" s="235">
        <v>13.01349888782932</v>
      </c>
      <c r="L79" s="253">
        <v>-18.317</v>
      </c>
      <c r="M79" s="235">
        <v>-18.368498887829318</v>
      </c>
      <c r="N79" s="210">
        <v>59.333498887829315</v>
      </c>
      <c r="O79" s="209">
        <v>59.281999999999996</v>
      </c>
      <c r="P79" s="235"/>
      <c r="Q79" s="210">
        <v>12.962</v>
      </c>
      <c r="R79" s="244">
        <v>1494.319</v>
      </c>
      <c r="S79" s="235"/>
      <c r="T79" s="235">
        <v>38.615000000000002</v>
      </c>
      <c r="U79" s="235">
        <v>80.703999999999994</v>
      </c>
      <c r="V79" s="253">
        <v>42.863999999999997</v>
      </c>
      <c r="W79" s="234"/>
      <c r="X79" s="230">
        <v>1757.8</v>
      </c>
      <c r="Y79" s="230">
        <v>1575</v>
      </c>
      <c r="Z79" s="230">
        <v>1290.1990000000001</v>
      </c>
      <c r="AA79" s="235">
        <v>59.088999999999999</v>
      </c>
      <c r="AB79" s="235">
        <v>59.140498887829317</v>
      </c>
      <c r="AC79" s="264">
        <v>1784.2</v>
      </c>
      <c r="AD79" s="260"/>
      <c r="AE79" s="263">
        <v>2114.6170000000002</v>
      </c>
      <c r="AF79" s="234">
        <v>2153.9879999999998</v>
      </c>
      <c r="AG79" s="235">
        <v>7.6599076868315269E-2</v>
      </c>
      <c r="AH79" s="218">
        <v>74.436263230556833</v>
      </c>
      <c r="AI79" s="238"/>
      <c r="AJ79" s="256"/>
      <c r="AM79" s="257"/>
      <c r="AN79" s="258"/>
      <c r="AO79" s="258"/>
      <c r="AP79" s="259"/>
      <c r="AQ79" s="259"/>
      <c r="AR79" s="259"/>
      <c r="AS79" s="259"/>
      <c r="AT79" s="238"/>
    </row>
    <row r="80" spans="1:46" s="240" customFormat="1">
      <c r="B80" s="246" t="s">
        <v>143</v>
      </c>
      <c r="C80" s="261">
        <v>811.71299999999997</v>
      </c>
      <c r="D80" s="210">
        <v>856.02200000000005</v>
      </c>
      <c r="E80" s="210">
        <v>759.87900000000002</v>
      </c>
      <c r="F80" s="235">
        <v>45.569000000000003</v>
      </c>
      <c r="G80" s="210">
        <v>50.573999999999998</v>
      </c>
      <c r="H80" s="210">
        <v>96.143000000000001</v>
      </c>
      <c r="I80" s="253">
        <v>735.101</v>
      </c>
      <c r="J80" s="266"/>
      <c r="K80" s="235">
        <v>3.2252336100003136</v>
      </c>
      <c r="L80" s="253">
        <v>-9.484</v>
      </c>
      <c r="M80" s="235">
        <v>-13.969233610000312</v>
      </c>
      <c r="N80" s="210">
        <v>48.794233610000319</v>
      </c>
      <c r="O80" s="209">
        <v>44.308999999999997</v>
      </c>
      <c r="P80" s="235"/>
      <c r="Q80" s="210">
        <v>-1.26</v>
      </c>
      <c r="R80" s="244">
        <v>1477.4590000000001</v>
      </c>
      <c r="S80" s="235"/>
      <c r="T80" s="235">
        <v>34.814</v>
      </c>
      <c r="U80" s="235">
        <v>16.478999999999999</v>
      </c>
      <c r="V80" s="253">
        <v>39.061</v>
      </c>
      <c r="W80" s="234"/>
      <c r="X80" s="230">
        <v>1776</v>
      </c>
      <c r="Y80" s="230">
        <v>1600.6</v>
      </c>
      <c r="Z80" s="230">
        <v>1213.3340000000001</v>
      </c>
      <c r="AA80" s="235">
        <v>40.396999999999998</v>
      </c>
      <c r="AB80" s="235">
        <v>44.88223361000032</v>
      </c>
      <c r="AC80" s="264">
        <v>1842.307</v>
      </c>
      <c r="AD80" s="260"/>
      <c r="AE80" s="263">
        <v>2189.8389999999999</v>
      </c>
      <c r="AF80" s="234">
        <v>2229.9229999999998</v>
      </c>
      <c r="AG80" s="235">
        <v>0.37900085971798331</v>
      </c>
      <c r="AH80" s="218">
        <v>76.092959042797972</v>
      </c>
      <c r="AI80" s="267"/>
      <c r="AJ80" s="256"/>
      <c r="AM80" s="257"/>
      <c r="AN80" s="258"/>
      <c r="AO80" s="258"/>
      <c r="AP80" s="259"/>
      <c r="AQ80" s="259"/>
      <c r="AR80" s="259"/>
      <c r="AS80" s="259"/>
      <c r="AT80" s="238"/>
    </row>
    <row r="81" spans="1:46" s="240" customFormat="1">
      <c r="A81" s="268"/>
      <c r="B81" s="269" t="s">
        <v>144</v>
      </c>
      <c r="C81" s="210">
        <v>826.50400000000002</v>
      </c>
      <c r="D81" s="210">
        <v>884.87400000000002</v>
      </c>
      <c r="E81" s="210">
        <v>790.23299999999995</v>
      </c>
      <c r="F81" s="210">
        <v>42.42</v>
      </c>
      <c r="G81" s="210">
        <v>52.220999999999997</v>
      </c>
      <c r="H81" s="210">
        <v>94.641000000000005</v>
      </c>
      <c r="I81" s="210">
        <v>743.55700000000002</v>
      </c>
      <c r="J81" s="210"/>
      <c r="K81" s="235">
        <v>23.916623445833345</v>
      </c>
      <c r="L81" s="253">
        <v>-27.451000000000001</v>
      </c>
      <c r="M81" s="235">
        <v>-35.417623445833343</v>
      </c>
      <c r="N81" s="210">
        <v>66.336623445833354</v>
      </c>
      <c r="O81" s="209">
        <v>58.37</v>
      </c>
      <c r="P81" s="266"/>
      <c r="Q81" s="210">
        <v>15.95</v>
      </c>
      <c r="R81" s="244">
        <v>1585.462</v>
      </c>
      <c r="S81" s="235"/>
      <c r="T81" s="210">
        <v>56.076000000000001</v>
      </c>
      <c r="U81" s="270">
        <v>26.05</v>
      </c>
      <c r="V81" s="253">
        <v>39.185000000000002</v>
      </c>
      <c r="W81" s="234"/>
      <c r="X81" s="230">
        <v>1815.8</v>
      </c>
      <c r="Y81" s="230">
        <v>1643.4</v>
      </c>
      <c r="Z81" s="230">
        <v>1323.7529999999999</v>
      </c>
      <c r="AA81" s="270">
        <v>64.459999999999994</v>
      </c>
      <c r="AB81" s="235">
        <v>72.426623445833343</v>
      </c>
      <c r="AC81" s="271">
        <v>1898.952</v>
      </c>
      <c r="AD81" s="272"/>
      <c r="AE81" s="235">
        <v>2263.357</v>
      </c>
      <c r="AF81" s="234">
        <v>2148.8809999999999</v>
      </c>
      <c r="AG81" s="235">
        <v>0.55236491177802816</v>
      </c>
      <c r="AH81" s="218">
        <v>78.140819144040492</v>
      </c>
      <c r="AJ81" s="256"/>
      <c r="AM81" s="257"/>
      <c r="AN81" s="258"/>
      <c r="AO81" s="258"/>
      <c r="AP81" s="259"/>
      <c r="AQ81" s="259"/>
      <c r="AR81" s="259"/>
      <c r="AS81" s="259"/>
      <c r="AT81" s="238"/>
    </row>
    <row r="82" spans="1:46" s="240" customFormat="1">
      <c r="A82" s="268"/>
      <c r="B82" s="273" t="s">
        <v>145</v>
      </c>
      <c r="C82" s="210">
        <v>791.88699999999994</v>
      </c>
      <c r="D82" s="210">
        <v>1102.8610000000001</v>
      </c>
      <c r="E82" s="210">
        <v>977.67499999999995</v>
      </c>
      <c r="F82" s="210">
        <v>71.861999999999995</v>
      </c>
      <c r="G82" s="210">
        <v>53.323999999999998</v>
      </c>
      <c r="H82" s="210">
        <v>125.18600000000001</v>
      </c>
      <c r="I82" s="210">
        <v>711.42399999999998</v>
      </c>
      <c r="J82" s="210"/>
      <c r="K82" s="235">
        <v>238.41014671174571</v>
      </c>
      <c r="L82" s="253">
        <v>-289.90499999999997</v>
      </c>
      <c r="M82" s="235">
        <v>-289.20314671174577</v>
      </c>
      <c r="N82" s="210">
        <v>310.27214671174579</v>
      </c>
      <c r="O82" s="209">
        <v>310.97399999999999</v>
      </c>
      <c r="P82" s="266"/>
      <c r="Q82" s="210">
        <v>239.11199999999999</v>
      </c>
      <c r="R82" s="244">
        <v>1849.577</v>
      </c>
      <c r="S82" s="235"/>
      <c r="T82" s="210">
        <v>337.983</v>
      </c>
      <c r="U82" s="270">
        <v>332.30200000000002</v>
      </c>
      <c r="V82" s="253">
        <v>25.204999999999998</v>
      </c>
      <c r="W82" s="234"/>
      <c r="X82" s="230">
        <v>2155.1</v>
      </c>
      <c r="Y82" s="230">
        <v>1930.2</v>
      </c>
      <c r="Z82" s="230">
        <v>1530.0319999999999</v>
      </c>
      <c r="AA82" s="270">
        <v>316.20999999999998</v>
      </c>
      <c r="AB82" s="235">
        <v>315.50814671174572</v>
      </c>
      <c r="AC82" s="271">
        <v>2244.4540000000002</v>
      </c>
      <c r="AD82" s="272"/>
      <c r="AE82" s="274">
        <v>2109.9960000000001</v>
      </c>
      <c r="AF82" s="234">
        <v>2259.4639999999999</v>
      </c>
      <c r="AG82" s="235">
        <v>-0.28747246886138811</v>
      </c>
      <c r="AH82" s="218">
        <v>82.213529682466628</v>
      </c>
      <c r="AI82" s="275"/>
      <c r="AJ82" s="256"/>
      <c r="AM82" s="257"/>
      <c r="AN82" s="258"/>
      <c r="AO82" s="258"/>
      <c r="AP82" s="259"/>
      <c r="AQ82" s="259"/>
      <c r="AR82" s="259"/>
      <c r="AS82" s="259"/>
      <c r="AT82" s="238"/>
    </row>
    <row r="83" spans="1:46" s="240" customFormat="1">
      <c r="A83" s="268"/>
      <c r="B83" s="269" t="s">
        <v>146</v>
      </c>
      <c r="C83" s="210">
        <v>920.649</v>
      </c>
      <c r="D83" s="210">
        <v>1040.8689999999999</v>
      </c>
      <c r="E83" s="210">
        <v>932.86</v>
      </c>
      <c r="F83" s="210">
        <v>52.847999999999999</v>
      </c>
      <c r="G83" s="210">
        <v>55.161000000000001</v>
      </c>
      <c r="H83" s="210">
        <v>108.009</v>
      </c>
      <c r="I83" s="210">
        <v>832.17600000000004</v>
      </c>
      <c r="J83" s="210"/>
      <c r="K83" s="235">
        <v>87.372423419066251</v>
      </c>
      <c r="L83" s="253">
        <v>-71.531000000000006</v>
      </c>
      <c r="M83" s="235">
        <v>-91.531423419066286</v>
      </c>
      <c r="N83" s="210">
        <v>140.22042341906626</v>
      </c>
      <c r="O83" s="209">
        <v>120.22</v>
      </c>
      <c r="P83" s="266"/>
      <c r="Q83" s="210">
        <v>67.372</v>
      </c>
      <c r="R83" s="244">
        <v>1982.655</v>
      </c>
      <c r="S83" s="235"/>
      <c r="T83" s="210">
        <v>128.798</v>
      </c>
      <c r="U83" s="270">
        <v>78.325000000000003</v>
      </c>
      <c r="V83" s="253">
        <v>55.374000000000002</v>
      </c>
      <c r="W83" s="234"/>
      <c r="X83" s="230">
        <v>2380.8000000000002</v>
      </c>
      <c r="Y83" s="230">
        <v>2050.4</v>
      </c>
      <c r="Z83" s="230">
        <v>1560.527</v>
      </c>
      <c r="AA83" s="270">
        <v>135.05500000000001</v>
      </c>
      <c r="AB83" s="235">
        <v>155.05542341906627</v>
      </c>
      <c r="AC83" s="271">
        <v>2385.3519999999999</v>
      </c>
      <c r="AD83" s="272"/>
      <c r="AE83" s="274">
        <v>2400.3980000000001</v>
      </c>
      <c r="AF83" s="235">
        <v>2524.3359999999998</v>
      </c>
      <c r="AG83" s="235">
        <v>1.7814145902209666</v>
      </c>
      <c r="AH83" s="218">
        <v>82.420616658996764</v>
      </c>
      <c r="AI83" s="275"/>
      <c r="AJ83" s="256"/>
      <c r="AK83" s="276"/>
      <c r="AL83" s="276"/>
      <c r="AM83" s="276"/>
      <c r="AN83" s="276"/>
      <c r="AO83" s="276"/>
      <c r="AP83" s="276"/>
      <c r="AQ83" s="259"/>
      <c r="AR83" s="259"/>
      <c r="AS83" s="259"/>
      <c r="AT83" s="238"/>
    </row>
    <row r="84" spans="1:46" s="240" customFormat="1">
      <c r="B84" s="277" t="s">
        <v>147</v>
      </c>
      <c r="C84" s="210">
        <v>1033.3140000000001</v>
      </c>
      <c r="D84" s="210">
        <v>1160.674</v>
      </c>
      <c r="E84" s="210">
        <v>1053.252</v>
      </c>
      <c r="F84" s="210">
        <v>46.688000000000002</v>
      </c>
      <c r="G84" s="210">
        <v>60.734000000000002</v>
      </c>
      <c r="H84" s="210">
        <v>107.422</v>
      </c>
      <c r="I84" s="210">
        <v>927.12199999999996</v>
      </c>
      <c r="J84" s="210"/>
      <c r="K84" s="235">
        <v>103.60317158584958</v>
      </c>
      <c r="L84" s="253">
        <v>-30.952999999999999</v>
      </c>
      <c r="M84" s="235">
        <v>-53.884171585849586</v>
      </c>
      <c r="N84" s="210">
        <v>150.29117158584958</v>
      </c>
      <c r="O84" s="209">
        <v>127.36</v>
      </c>
      <c r="P84" s="266"/>
      <c r="Q84" s="210">
        <v>80.671999999999997</v>
      </c>
      <c r="R84" s="244">
        <v>2157.672</v>
      </c>
      <c r="S84" s="235"/>
      <c r="T84" s="210">
        <v>111.36199999999999</v>
      </c>
      <c r="U84" s="270">
        <v>43.588000000000001</v>
      </c>
      <c r="V84" s="253">
        <v>112.11199999999999</v>
      </c>
      <c r="W84" s="234"/>
      <c r="X84" s="230">
        <v>2545.5</v>
      </c>
      <c r="Y84" s="230">
        <v>2252.8000000000002</v>
      </c>
      <c r="Z84" s="230">
        <v>1746.087</v>
      </c>
      <c r="AA84" s="270">
        <v>138.035</v>
      </c>
      <c r="AB84" s="235">
        <v>160.96617158584957</v>
      </c>
      <c r="AC84" s="271">
        <v>2537.8229999999999</v>
      </c>
      <c r="AD84" s="272"/>
      <c r="AE84" s="274">
        <v>2634.3359999999998</v>
      </c>
      <c r="AF84" s="235">
        <v>2730.808</v>
      </c>
      <c r="AG84" s="235">
        <v>1.02837925108725</v>
      </c>
      <c r="AH84" s="218">
        <v>88.173032673722957</v>
      </c>
      <c r="AI84" s="278"/>
      <c r="AJ84" s="256"/>
      <c r="AK84" s="276"/>
      <c r="AL84" s="276"/>
      <c r="AM84" s="276"/>
      <c r="AN84" s="276"/>
      <c r="AO84" s="276"/>
      <c r="AP84" s="276"/>
      <c r="AQ84" s="259"/>
      <c r="AR84" s="259"/>
      <c r="AS84" s="259"/>
      <c r="AT84" s="238"/>
    </row>
    <row r="85" spans="1:46">
      <c r="B85" s="279" t="s">
        <v>148</v>
      </c>
      <c r="C85" s="210">
        <v>1095.7670000000001</v>
      </c>
      <c r="D85" s="210">
        <v>1230.7460000000001</v>
      </c>
      <c r="E85" s="210">
        <v>1097.384</v>
      </c>
      <c r="F85" s="210">
        <v>68.078000000000003</v>
      </c>
      <c r="G85" s="210">
        <v>65.284000000000006</v>
      </c>
      <c r="H85" s="210">
        <v>133.36199999999999</v>
      </c>
      <c r="I85" s="210">
        <v>974.19299999999998</v>
      </c>
      <c r="J85" s="235"/>
      <c r="K85" s="235">
        <v>72.7643988013875</v>
      </c>
      <c r="L85" s="253">
        <v>-52.076000000000001</v>
      </c>
      <c r="M85" s="235">
        <v>-57.939398801387512</v>
      </c>
      <c r="N85" s="210">
        <v>140.8423988013875</v>
      </c>
      <c r="O85" s="209">
        <v>134.97900000000001</v>
      </c>
      <c r="P85" s="266"/>
      <c r="Q85" s="210">
        <v>66.900999999999996</v>
      </c>
      <c r="R85" s="244">
        <v>2268.056</v>
      </c>
      <c r="S85" s="235"/>
      <c r="T85" s="210">
        <v>157.399</v>
      </c>
      <c r="U85" s="270">
        <v>61.241999999999997</v>
      </c>
      <c r="V85" s="253">
        <v>107.581</v>
      </c>
      <c r="W85" s="234"/>
      <c r="X85" s="230">
        <v>2685.6</v>
      </c>
      <c r="Y85" s="228">
        <v>2446</v>
      </c>
      <c r="Z85" s="230">
        <v>1829.7670000000001</v>
      </c>
      <c r="AA85" s="270">
        <v>160.429</v>
      </c>
      <c r="AB85" s="235">
        <v>166.29239880138749</v>
      </c>
      <c r="AC85" s="271">
        <v>2735.77</v>
      </c>
      <c r="AD85" s="260"/>
      <c r="AE85" s="263">
        <v>2789.59</v>
      </c>
      <c r="AF85" s="235">
        <v>2852.6309999999999</v>
      </c>
      <c r="AG85" s="280">
        <v>9.0254016759843125E-3</v>
      </c>
      <c r="AH85" s="218">
        <v>92.843994477680624</v>
      </c>
      <c r="AI85" s="278"/>
      <c r="AJ85" s="256"/>
      <c r="AK85" s="276"/>
      <c r="AL85" s="276"/>
      <c r="AM85" s="276"/>
      <c r="AN85" s="276"/>
      <c r="AO85" s="276"/>
      <c r="AP85" s="276"/>
    </row>
    <row r="86" spans="1:46">
      <c r="B86" s="277" t="s">
        <v>149</v>
      </c>
      <c r="C86" s="210">
        <v>1138.752</v>
      </c>
      <c r="D86" s="210">
        <v>1290.5609999999999</v>
      </c>
      <c r="E86" s="210">
        <v>1145.9069999999999</v>
      </c>
      <c r="F86" s="210">
        <v>75.766000000000005</v>
      </c>
      <c r="G86" s="210">
        <v>68.888000000000005</v>
      </c>
      <c r="H86" s="210">
        <v>144.654</v>
      </c>
      <c r="I86" s="210">
        <v>1013.499</v>
      </c>
      <c r="J86" s="235"/>
      <c r="K86" s="235">
        <v>70.074155152563293</v>
      </c>
      <c r="L86" s="253">
        <v>-69.638999999999996</v>
      </c>
      <c r="M86" s="235">
        <v>-63.670155152563304</v>
      </c>
      <c r="N86" s="210">
        <v>145.84015515256328</v>
      </c>
      <c r="O86" s="209">
        <v>151.809</v>
      </c>
      <c r="P86" s="266"/>
      <c r="Q86" s="210">
        <v>76.043000000000006</v>
      </c>
      <c r="R86" s="210">
        <v>2437.6149999999998</v>
      </c>
      <c r="S86" s="235"/>
      <c r="T86" s="210">
        <v>180.23</v>
      </c>
      <c r="U86" s="270">
        <v>72.881</v>
      </c>
      <c r="V86" s="253">
        <v>106.211</v>
      </c>
      <c r="W86" s="234"/>
      <c r="X86" s="228">
        <v>2804.8</v>
      </c>
      <c r="Y86" s="228">
        <v>2639.3</v>
      </c>
      <c r="Z86" s="230">
        <v>1890.6980000000001</v>
      </c>
      <c r="AA86" s="270">
        <v>170.423</v>
      </c>
      <c r="AB86" s="235">
        <v>164.45415515256332</v>
      </c>
      <c r="AC86" s="271">
        <v>2924.43</v>
      </c>
      <c r="AD86" s="281"/>
      <c r="AE86" s="274">
        <v>2934.66</v>
      </c>
      <c r="AF86" s="282">
        <v>3005.8110000000001</v>
      </c>
      <c r="AG86" s="283">
        <v>-0.4103928780847923</v>
      </c>
      <c r="AH86" s="218">
        <v>96.617579383340995</v>
      </c>
      <c r="AI86" s="278"/>
      <c r="AJ86" s="256"/>
      <c r="AK86" s="276"/>
      <c r="AL86" s="276"/>
      <c r="AM86" s="276"/>
      <c r="AN86" s="276"/>
      <c r="AO86" s="276"/>
      <c r="AP86" s="276"/>
    </row>
    <row r="87" spans="1:46">
      <c r="B87" s="284" t="s">
        <v>150</v>
      </c>
      <c r="C87" s="285">
        <v>1232.1479999999999</v>
      </c>
      <c r="D87" s="286">
        <v>1361.1289999999999</v>
      </c>
      <c r="E87" s="286">
        <v>1207.2</v>
      </c>
      <c r="F87" s="286">
        <v>81.665999999999997</v>
      </c>
      <c r="G87" s="286">
        <v>72.263000000000005</v>
      </c>
      <c r="H87" s="286">
        <v>153.929</v>
      </c>
      <c r="I87" s="286">
        <v>1105.2940000000001</v>
      </c>
      <c r="J87" s="287"/>
      <c r="K87" s="287">
        <v>32.413501165875267</v>
      </c>
      <c r="L87" s="288">
        <v>-40.161999999999999</v>
      </c>
      <c r="M87" s="287">
        <v>-25.260501165875269</v>
      </c>
      <c r="N87" s="286">
        <v>114.07950116587524</v>
      </c>
      <c r="O87" s="286">
        <v>128.98099999999999</v>
      </c>
      <c r="P87" s="289"/>
      <c r="Q87" s="286">
        <v>47.314999999999998</v>
      </c>
      <c r="R87" s="286">
        <v>2588.36</v>
      </c>
      <c r="S87" s="290"/>
      <c r="T87" s="291">
        <v>134.60900000000001</v>
      </c>
      <c r="U87" s="292">
        <v>38.494</v>
      </c>
      <c r="V87" s="293">
        <v>109.899</v>
      </c>
      <c r="W87" s="294"/>
      <c r="X87" s="295">
        <v>2917.2</v>
      </c>
      <c r="Y87" s="295">
        <v>2786.2</v>
      </c>
      <c r="Z87" s="296">
        <v>1990.0662953720378</v>
      </c>
      <c r="AA87" s="297">
        <v>138.09200000000001</v>
      </c>
      <c r="AB87" s="290">
        <v>123.19050116587529</v>
      </c>
      <c r="AC87" s="298">
        <v>3102.0210000000002</v>
      </c>
      <c r="AD87" s="260"/>
      <c r="AE87" s="299">
        <v>3068.6410000000001</v>
      </c>
      <c r="AF87" s="300">
        <v>3098.6219099999998</v>
      </c>
      <c r="AG87" s="300">
        <v>-0.80705445899515382</v>
      </c>
      <c r="AH87" s="301">
        <v>100</v>
      </c>
      <c r="AI87" s="278"/>
      <c r="AJ87" s="256"/>
      <c r="AK87" s="276"/>
      <c r="AL87" s="276"/>
      <c r="AM87" s="276"/>
      <c r="AN87" s="276"/>
      <c r="AO87" s="276"/>
      <c r="AP87" s="276"/>
    </row>
    <row r="88" spans="1:46">
      <c r="B88" s="302" t="s">
        <v>151</v>
      </c>
      <c r="C88" s="303">
        <v>1303.7934517913395</v>
      </c>
      <c r="D88" s="304">
        <v>1419.2548755569867</v>
      </c>
      <c r="E88" s="304">
        <v>1260.2660591780216</v>
      </c>
      <c r="F88" s="304">
        <v>81.543887298471461</v>
      </c>
      <c r="G88" s="304">
        <v>77.444929080493651</v>
      </c>
      <c r="H88" s="304">
        <v>158.98881637896511</v>
      </c>
      <c r="I88" s="304">
        <v>1170.5758761554191</v>
      </c>
      <c r="J88" s="266"/>
      <c r="K88" s="304">
        <v>16.494915652793612</v>
      </c>
      <c r="L88" s="304">
        <v>-26.437664848968684</v>
      </c>
      <c r="M88" s="304">
        <v>-9.0150440345866993</v>
      </c>
      <c r="N88" s="304">
        <v>98.038802951265069</v>
      </c>
      <c r="O88" s="304">
        <v>115.46142376564706</v>
      </c>
      <c r="P88" s="266"/>
      <c r="Q88" s="266">
        <v>33.917536467175594</v>
      </c>
      <c r="R88" s="266">
        <v>2661.1682716774822</v>
      </c>
      <c r="S88" s="304"/>
      <c r="T88" s="305">
        <v>138.21141995211866</v>
      </c>
      <c r="U88" s="305">
        <v>114.76931018814348</v>
      </c>
      <c r="V88" s="305">
        <v>109.36603631073824</v>
      </c>
      <c r="W88" s="234"/>
      <c r="X88" s="305">
        <v>3053.0620470013178</v>
      </c>
      <c r="Y88" s="305">
        <v>2970.8849052709884</v>
      </c>
      <c r="Z88" s="305">
        <v>2049.9185922131965</v>
      </c>
      <c r="AA88" s="305">
        <v>129.78067240158842</v>
      </c>
      <c r="AB88" s="300">
        <v>112.35805158720643</v>
      </c>
      <c r="AC88" s="306">
        <v>3267.5443153853603</v>
      </c>
      <c r="AD88" s="307"/>
      <c r="AE88" s="308">
        <v>3164.0740690000002</v>
      </c>
      <c r="AF88" s="300">
        <v>3220.0205449999999</v>
      </c>
      <c r="AG88" s="300">
        <v>-0.77845590045365043</v>
      </c>
      <c r="AH88" s="306">
        <v>102.00574192495932</v>
      </c>
      <c r="AI88" s="278"/>
      <c r="AJ88" s="256"/>
      <c r="AK88" s="276"/>
      <c r="AL88" s="276"/>
      <c r="AM88" s="276"/>
      <c r="AN88" s="276"/>
      <c r="AO88" s="276"/>
      <c r="AP88" s="276"/>
    </row>
    <row r="89" spans="1:46">
      <c r="B89" s="309" t="s">
        <v>156</v>
      </c>
      <c r="C89" s="303">
        <v>1375.4075484044538</v>
      </c>
      <c r="D89" s="304">
        <v>1471.8749163531106</v>
      </c>
      <c r="E89" s="304">
        <v>1299.1797959629478</v>
      </c>
      <c r="F89" s="304">
        <v>91.907897305934839</v>
      </c>
      <c r="G89" s="304">
        <v>80.787223084228401</v>
      </c>
      <c r="H89" s="304">
        <v>172.69512039016325</v>
      </c>
      <c r="I89" s="304">
        <v>1236.1600501986179</v>
      </c>
      <c r="J89" s="266"/>
      <c r="K89" s="304">
        <v>-7.3638390255691046</v>
      </c>
      <c r="L89" s="304">
        <v>-1.5356307037254373</v>
      </c>
      <c r="M89" s="304">
        <v>10.387678964565938</v>
      </c>
      <c r="N89" s="304">
        <v>84.544058280365732</v>
      </c>
      <c r="O89" s="304">
        <v>96.467367948657099</v>
      </c>
      <c r="P89" s="266"/>
      <c r="Q89" s="266">
        <v>4.5594706427222702</v>
      </c>
      <c r="R89" s="266">
        <v>2764.980655184585</v>
      </c>
      <c r="S89" s="304"/>
      <c r="T89" s="305">
        <v>139.09769582395643</v>
      </c>
      <c r="U89" s="305">
        <v>141.67286425261744</v>
      </c>
      <c r="V89" s="305">
        <v>116.70904032456988</v>
      </c>
      <c r="W89" s="234"/>
      <c r="X89" s="305">
        <v>3191.4039186980099</v>
      </c>
      <c r="Y89" s="305">
        <v>3117.9196889588047</v>
      </c>
      <c r="Z89" s="305">
        <v>2110.1093246474848</v>
      </c>
      <c r="AA89" s="305">
        <v>116.03717702262549</v>
      </c>
      <c r="AB89" s="300">
        <v>104.11386735433412</v>
      </c>
      <c r="AC89" s="306">
        <v>3413.7274582387436</v>
      </c>
      <c r="AD89" s="307"/>
      <c r="AE89" s="308">
        <v>3277.0084940000002</v>
      </c>
      <c r="AF89" s="300">
        <v>3333.4520429999998</v>
      </c>
      <c r="AG89" s="300">
        <v>-0.41631240717249796</v>
      </c>
      <c r="AH89" s="306">
        <v>103.98667329974505</v>
      </c>
      <c r="AI89" s="278"/>
      <c r="AJ89" s="256"/>
      <c r="AK89" s="276"/>
      <c r="AL89" s="276"/>
      <c r="AM89" s="276"/>
      <c r="AN89" s="276"/>
      <c r="AO89" s="276"/>
      <c r="AP89" s="276"/>
    </row>
    <row r="90" spans="1:46">
      <c r="B90" s="302" t="s">
        <v>164</v>
      </c>
      <c r="C90" s="303">
        <v>1427.4376050521678</v>
      </c>
      <c r="D90" s="304">
        <v>1513.4532390311035</v>
      </c>
      <c r="E90" s="304">
        <v>1340.1185575640593</v>
      </c>
      <c r="F90" s="304">
        <v>89.30400219932713</v>
      </c>
      <c r="G90" s="304">
        <v>84.03067926771719</v>
      </c>
      <c r="H90" s="304">
        <v>173.33468146704433</v>
      </c>
      <c r="I90" s="304">
        <v>1283.2860953683858</v>
      </c>
      <c r="J90" s="266"/>
      <c r="K90" s="304">
        <v>-8.5667167765121874</v>
      </c>
      <c r="L90" s="304">
        <v>17.646847757425473</v>
      </c>
      <c r="M90" s="304">
        <v>22.925196313546337</v>
      </c>
      <c r="N90" s="304">
        <v>80.737285422814949</v>
      </c>
      <c r="O90" s="304">
        <v>86.015633978935824</v>
      </c>
      <c r="P90" s="266"/>
      <c r="Q90" s="266">
        <v>-3.2883682203913196</v>
      </c>
      <c r="R90" s="266">
        <v>2859.1546157253574</v>
      </c>
      <c r="S90" s="304"/>
      <c r="T90" s="305">
        <v>139.7323121623694</v>
      </c>
      <c r="U90" s="305">
        <v>139.9885158738883</v>
      </c>
      <c r="V90" s="305">
        <v>125.92311169460123</v>
      </c>
      <c r="W90" s="234"/>
      <c r="X90" s="305">
        <v>3319.4098383249761</v>
      </c>
      <c r="Y90" s="305">
        <v>3256.8475065203429</v>
      </c>
      <c r="Z90" s="305">
        <v>2168.4076773222309</v>
      </c>
      <c r="AA90" s="305">
        <v>108.33776241715074</v>
      </c>
      <c r="AB90" s="300">
        <v>103.05941386102988</v>
      </c>
      <c r="AC90" s="306">
        <v>3554.4628670125421</v>
      </c>
      <c r="AD90" s="307"/>
      <c r="AE90" s="308">
        <v>3390.8252579999998</v>
      </c>
      <c r="AF90" s="300">
        <v>3447.6246310000001</v>
      </c>
      <c r="AG90" s="300">
        <v>-0.1448062414546456</v>
      </c>
      <c r="AH90" s="306">
        <v>105.92635309699662</v>
      </c>
      <c r="AI90" s="278"/>
      <c r="AJ90" s="256"/>
      <c r="AK90" s="276"/>
      <c r="AL90" s="276"/>
      <c r="AM90" s="276"/>
      <c r="AN90" s="276"/>
      <c r="AO90" s="276"/>
      <c r="AP90" s="276"/>
    </row>
    <row r="91" spans="1:46">
      <c r="B91" s="302" t="s">
        <v>165</v>
      </c>
      <c r="C91" s="303">
        <v>1491.9444152423609</v>
      </c>
      <c r="D91" s="304">
        <v>1555.3478586662206</v>
      </c>
      <c r="E91" s="304">
        <v>1381.4037064944987</v>
      </c>
      <c r="F91" s="304">
        <v>86.967078535752833</v>
      </c>
      <c r="G91" s="304">
        <v>86.977073635969163</v>
      </c>
      <c r="H91" s="304">
        <v>173.94415217172201</v>
      </c>
      <c r="I91" s="304">
        <v>1342.6869236260191</v>
      </c>
      <c r="J91" s="266"/>
      <c r="K91" s="304">
        <v>-25.295743328807813</v>
      </c>
      <c r="L91" s="304">
        <v>47.90879117896025</v>
      </c>
      <c r="M91" s="304">
        <v>49.640899395875095</v>
      </c>
      <c r="N91" s="304">
        <v>61.671335206945017</v>
      </c>
      <c r="O91" s="304">
        <v>63.403443423859862</v>
      </c>
      <c r="P91" s="266"/>
      <c r="Q91" s="266">
        <v>-23.563635111892975</v>
      </c>
      <c r="R91" s="266">
        <v>2931.5326382041412</v>
      </c>
      <c r="S91" s="304"/>
      <c r="T91" s="305">
        <v>94.522525506158075</v>
      </c>
      <c r="U91" s="305">
        <v>93.955316834427634</v>
      </c>
      <c r="V91" s="305">
        <v>134.70420367947267</v>
      </c>
      <c r="W91" s="234"/>
      <c r="X91" s="305">
        <v>3427.1493650358357</v>
      </c>
      <c r="Y91" s="305">
        <v>3372.6278821552028</v>
      </c>
      <c r="Z91" s="305">
        <v>2201.7622201420613</v>
      </c>
      <c r="AA91" s="305">
        <v>83.512613303190363</v>
      </c>
      <c r="AB91" s="300">
        <v>81.780505086275511</v>
      </c>
      <c r="AC91" s="306">
        <v>3672.6893675921619</v>
      </c>
      <c r="AD91" s="307"/>
      <c r="AE91" s="308">
        <v>3506.6785759999998</v>
      </c>
      <c r="AF91" s="300">
        <v>3567.528358</v>
      </c>
      <c r="AG91" s="300">
        <v>-4.0866609940167109E-2</v>
      </c>
      <c r="AH91" s="306">
        <v>107.90120931853673</v>
      </c>
      <c r="AI91" s="278"/>
      <c r="AJ91" s="256"/>
      <c r="AK91" s="276"/>
      <c r="AL91" s="276"/>
      <c r="AM91" s="276"/>
      <c r="AN91" s="276"/>
      <c r="AO91" s="276"/>
      <c r="AP91" s="276"/>
    </row>
    <row r="92" spans="1:46" s="240" customFormat="1">
      <c r="B92" s="302" t="s">
        <v>173</v>
      </c>
      <c r="C92" s="303">
        <v>1551.4845539264122</v>
      </c>
      <c r="D92" s="304">
        <v>1610.5044651277906</v>
      </c>
      <c r="E92" s="304">
        <v>1431.0146345533644</v>
      </c>
      <c r="F92" s="304">
        <v>89.31327786756718</v>
      </c>
      <c r="G92" s="304">
        <v>90.176552706858914</v>
      </c>
      <c r="H92" s="304">
        <v>179.48983057442609</v>
      </c>
      <c r="I92" s="304">
        <v>1396.8908673219205</v>
      </c>
      <c r="J92" s="266"/>
      <c r="K92" s="304">
        <v>-30.680490495464291</v>
      </c>
      <c r="L92" s="304">
        <v>53.854794630173018</v>
      </c>
      <c r="M92" s="304">
        <v>54.241918459448456</v>
      </c>
      <c r="N92" s="304">
        <v>58.632787372102896</v>
      </c>
      <c r="O92" s="304">
        <v>59.019911201378328</v>
      </c>
      <c r="P92" s="266"/>
      <c r="Q92" s="266">
        <v>-30.293366666188856</v>
      </c>
      <c r="R92" s="266">
        <v>2999.226988116498</v>
      </c>
      <c r="S92" s="304"/>
      <c r="T92" s="305">
        <v>106.39206554462274</v>
      </c>
      <c r="U92" s="305">
        <v>89.739140351460392</v>
      </c>
      <c r="V92" s="305">
        <v>137.11140987719298</v>
      </c>
      <c r="W92" s="234"/>
      <c r="X92" s="305">
        <v>3513.6960133549601</v>
      </c>
      <c r="Y92" s="305">
        <v>3485.8942685022116</v>
      </c>
      <c r="Z92" s="305">
        <v>2204.4077896137983</v>
      </c>
      <c r="AA92" s="305">
        <v>82.340827059167808</v>
      </c>
      <c r="AB92" s="300">
        <v>81.953703229892369</v>
      </c>
      <c r="AC92" s="306">
        <v>3788.9454268573036</v>
      </c>
      <c r="AD92" s="307"/>
      <c r="AE92" s="310">
        <v>3631.8314649999998</v>
      </c>
      <c r="AF92" s="311">
        <v>3696.644257351747</v>
      </c>
      <c r="AG92" s="311">
        <v>-4.9717367365929022E-3</v>
      </c>
      <c r="AH92" s="312">
        <v>110.07645704243804</v>
      </c>
      <c r="AI92" s="275"/>
      <c r="AJ92" s="256"/>
      <c r="AM92" s="313"/>
      <c r="AN92" s="313"/>
      <c r="AO92" s="313"/>
      <c r="AP92" s="313"/>
      <c r="AQ92" s="313"/>
      <c r="AR92" s="313"/>
      <c r="AS92" s="313"/>
      <c r="AT92" s="238"/>
    </row>
    <row r="93" spans="1:46">
      <c r="B93" s="314" t="s">
        <v>157</v>
      </c>
      <c r="C93" s="519" t="s">
        <v>346</v>
      </c>
      <c r="D93" s="519"/>
      <c r="E93" s="519"/>
      <c r="F93" s="519"/>
      <c r="G93" s="519"/>
      <c r="H93" s="519"/>
      <c r="I93" s="519"/>
      <c r="J93" s="519"/>
      <c r="K93" s="519"/>
      <c r="L93" s="519"/>
      <c r="M93" s="519"/>
      <c r="N93" s="519"/>
      <c r="O93" s="519"/>
      <c r="P93" s="519"/>
      <c r="Q93" s="519"/>
      <c r="R93" s="519"/>
      <c r="S93" s="519"/>
      <c r="T93" s="519"/>
      <c r="U93" s="519"/>
      <c r="V93" s="519"/>
      <c r="W93" s="519"/>
      <c r="X93" s="519"/>
      <c r="Y93" s="519"/>
      <c r="Z93" s="519"/>
      <c r="AA93" s="519"/>
      <c r="AB93" s="519"/>
      <c r="AC93" s="520"/>
      <c r="AD93" s="315"/>
      <c r="AE93" s="316"/>
      <c r="AF93" s="317"/>
      <c r="AG93" s="317"/>
      <c r="AH93" s="318"/>
      <c r="AI93" s="275"/>
      <c r="AJ93" s="276"/>
    </row>
    <row r="94" spans="1:46">
      <c r="B94" s="319"/>
      <c r="C94" s="516" t="s">
        <v>348</v>
      </c>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158"/>
      <c r="AH94" s="320"/>
    </row>
    <row r="95" spans="1:46">
      <c r="B95" s="321"/>
      <c r="C95" s="322" t="s">
        <v>154</v>
      </c>
      <c r="AD95" s="158"/>
      <c r="AH95" s="323"/>
    </row>
    <row r="96" spans="1:46" ht="16.5" thickBot="1">
      <c r="B96" s="324"/>
      <c r="C96" s="325" t="s">
        <v>168</v>
      </c>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158"/>
      <c r="AE96" s="326"/>
      <c r="AF96" s="326"/>
      <c r="AG96" s="326"/>
      <c r="AH96" s="327"/>
    </row>
    <row r="97" spans="2:51">
      <c r="C97" s="328"/>
      <c r="D97" s="328"/>
      <c r="E97" s="328"/>
      <c r="F97" s="328"/>
      <c r="G97" s="328"/>
      <c r="H97" s="328"/>
      <c r="I97" s="328"/>
      <c r="J97" s="328"/>
      <c r="K97" s="328"/>
      <c r="L97" s="328"/>
      <c r="AR97" s="328"/>
      <c r="AS97" s="328"/>
      <c r="AT97" s="328"/>
      <c r="AU97" s="328"/>
      <c r="AV97" s="328"/>
      <c r="AW97" s="328"/>
      <c r="AX97" s="328"/>
      <c r="AY97" s="328"/>
    </row>
    <row r="98" spans="2:51">
      <c r="AI98" s="328"/>
      <c r="AR98" s="328"/>
      <c r="AS98" s="328"/>
      <c r="AT98" s="328"/>
      <c r="AU98" s="328"/>
      <c r="AV98" s="328"/>
      <c r="AW98" s="328"/>
      <c r="AX98" s="328"/>
      <c r="AY98" s="328"/>
    </row>
    <row r="99" spans="2:51">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8"/>
      <c r="AL99" s="328"/>
      <c r="AM99" s="328"/>
      <c r="AN99" s="328"/>
      <c r="AO99" s="328"/>
      <c r="AP99" s="328"/>
      <c r="AQ99" s="328"/>
    </row>
    <row r="100" spans="2:51">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row>
    <row r="101" spans="2:51">
      <c r="AJ101" s="328"/>
      <c r="AK101" s="328"/>
      <c r="AL101" s="328"/>
      <c r="AM101" s="328"/>
    </row>
    <row r="102" spans="2:51">
      <c r="AJ102" s="328"/>
      <c r="AK102" s="328"/>
      <c r="AL102" s="328"/>
      <c r="AM102" s="328"/>
    </row>
    <row r="103" spans="2:51">
      <c r="D103" s="329"/>
      <c r="AI103" s="328"/>
      <c r="AJ103" s="328"/>
      <c r="AK103" s="328"/>
      <c r="AL103" s="328"/>
      <c r="AM103" s="328"/>
    </row>
    <row r="104" spans="2:5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row>
    <row r="105" spans="2:51">
      <c r="D105" s="231"/>
    </row>
  </sheetData>
  <mergeCells count="11">
    <mergeCell ref="AP2:AS2"/>
    <mergeCell ref="T3:V3"/>
    <mergeCell ref="C3:I3"/>
    <mergeCell ref="Q3:R3"/>
    <mergeCell ref="X3:AC3"/>
    <mergeCell ref="B6:B7"/>
    <mergeCell ref="AE3:AH3"/>
    <mergeCell ref="C94:AC94"/>
    <mergeCell ref="C1:AC1"/>
    <mergeCell ref="C93:AC93"/>
    <mergeCell ref="K3:O3"/>
  </mergeCells>
  <phoneticPr fontId="151"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161"/>
    <col min="2" max="2" width="8.5703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2.85546875"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4" width="15.85546875" style="161" bestFit="1" customWidth="1"/>
    <col min="25" max="26" width="15.85546875" style="161" customWidth="1"/>
    <col min="27" max="27" width="15.85546875" style="161" bestFit="1" customWidth="1"/>
    <col min="28" max="29" width="15.85546875" style="161" customWidth="1"/>
    <col min="30" max="30" width="10.85546875" style="161" customWidth="1"/>
    <col min="31" max="32" width="14.140625" style="161" customWidth="1"/>
    <col min="33" max="33" width="10.85546875" style="240" customWidth="1"/>
    <col min="34" max="70" width="9.140625" style="240"/>
    <col min="71" max="71" width="0" style="240" hidden="1" customWidth="1"/>
    <col min="72" max="16384" width="9.140625" style="240"/>
  </cols>
  <sheetData>
    <row r="1" spans="1:71" ht="29.25" customHeight="1" thickBot="1">
      <c r="A1" s="226"/>
      <c r="B1" s="157"/>
      <c r="C1" s="529" t="s">
        <v>349</v>
      </c>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30"/>
      <c r="AD1" s="330"/>
      <c r="AE1" s="331"/>
      <c r="AF1" s="332"/>
      <c r="AG1" s="333"/>
    </row>
    <row r="2" spans="1:71" s="338" customFormat="1" ht="15.75" customHeight="1">
      <c r="A2" s="334"/>
      <c r="B2" s="163"/>
      <c r="C2" s="167"/>
      <c r="D2" s="167"/>
      <c r="E2" s="167"/>
      <c r="F2" s="167"/>
      <c r="G2" s="167"/>
      <c r="H2" s="167"/>
      <c r="I2" s="335"/>
      <c r="J2" s="165"/>
      <c r="K2" s="167"/>
      <c r="L2" s="167"/>
      <c r="M2" s="167"/>
      <c r="N2" s="167"/>
      <c r="O2" s="167"/>
      <c r="P2" s="165"/>
      <c r="Q2" s="165"/>
      <c r="R2" s="164"/>
      <c r="S2" s="165"/>
      <c r="T2" s="164"/>
      <c r="U2" s="164"/>
      <c r="V2" s="164"/>
      <c r="W2" s="165"/>
      <c r="X2" s="164"/>
      <c r="Y2" s="164"/>
      <c r="Z2" s="164"/>
      <c r="AA2" s="164"/>
      <c r="AB2" s="164"/>
      <c r="AC2" s="164"/>
      <c r="AD2" s="330"/>
      <c r="AE2" s="336"/>
      <c r="AF2" s="165"/>
      <c r="AG2" s="337"/>
    </row>
    <row r="3" spans="1:71" s="338" customFormat="1" ht="15.75" customHeight="1">
      <c r="A3" s="334"/>
      <c r="B3" s="163"/>
      <c r="C3" s="521" t="s">
        <v>1</v>
      </c>
      <c r="D3" s="521"/>
      <c r="E3" s="521"/>
      <c r="F3" s="521"/>
      <c r="G3" s="521"/>
      <c r="H3" s="521"/>
      <c r="I3" s="521"/>
      <c r="J3" s="165"/>
      <c r="K3" s="525" t="s">
        <v>2</v>
      </c>
      <c r="L3" s="525"/>
      <c r="M3" s="525"/>
      <c r="N3" s="525"/>
      <c r="O3" s="173"/>
      <c r="P3" s="165"/>
      <c r="Q3" s="524" t="s">
        <v>3</v>
      </c>
      <c r="R3" s="524"/>
      <c r="S3" s="165"/>
      <c r="T3" s="524" t="s">
        <v>4</v>
      </c>
      <c r="U3" s="524"/>
      <c r="V3" s="524"/>
      <c r="W3" s="165"/>
      <c r="X3" s="525" t="s">
        <v>5</v>
      </c>
      <c r="Y3" s="525"/>
      <c r="Z3" s="525"/>
      <c r="AA3" s="525"/>
      <c r="AB3" s="525"/>
      <c r="AC3" s="526"/>
      <c r="AD3" s="330"/>
      <c r="AE3" s="513" t="s">
        <v>6</v>
      </c>
      <c r="AF3" s="514"/>
      <c r="AG3" s="531"/>
    </row>
    <row r="4" spans="1:71" s="346" customFormat="1" ht="57.75" customHeight="1">
      <c r="A4" s="334"/>
      <c r="B4" s="339"/>
      <c r="C4" s="177" t="s">
        <v>7</v>
      </c>
      <c r="D4" s="177" t="s">
        <v>8</v>
      </c>
      <c r="E4" s="177" t="s">
        <v>9</v>
      </c>
      <c r="F4" s="177" t="s">
        <v>10</v>
      </c>
      <c r="G4" s="177" t="s">
        <v>11</v>
      </c>
      <c r="H4" s="177" t="s">
        <v>12</v>
      </c>
      <c r="I4" s="178" t="s">
        <v>13</v>
      </c>
      <c r="J4" s="340"/>
      <c r="K4" s="178" t="s">
        <v>14</v>
      </c>
      <c r="L4" s="178" t="s">
        <v>17</v>
      </c>
      <c r="M4" s="178" t="s">
        <v>18</v>
      </c>
      <c r="N4" s="178" t="s">
        <v>19</v>
      </c>
      <c r="O4" s="340" t="s">
        <v>15</v>
      </c>
      <c r="P4" s="340"/>
      <c r="Q4" s="178" t="s">
        <v>16</v>
      </c>
      <c r="R4" s="340" t="s">
        <v>161</v>
      </c>
      <c r="S4" s="340"/>
      <c r="T4" s="341" t="s">
        <v>21</v>
      </c>
      <c r="U4" s="341" t="s">
        <v>22</v>
      </c>
      <c r="V4" s="341" t="s">
        <v>23</v>
      </c>
      <c r="W4" s="342"/>
      <c r="X4" s="178" t="s">
        <v>350</v>
      </c>
      <c r="Y4" s="178" t="s">
        <v>351</v>
      </c>
      <c r="Z4" s="178" t="s">
        <v>162</v>
      </c>
      <c r="AA4" s="179" t="s">
        <v>24</v>
      </c>
      <c r="AB4" s="181" t="s">
        <v>25</v>
      </c>
      <c r="AC4" s="181" t="s">
        <v>26</v>
      </c>
      <c r="AD4" s="343"/>
      <c r="AE4" s="344" t="s">
        <v>28</v>
      </c>
      <c r="AF4" s="181" t="s">
        <v>29</v>
      </c>
      <c r="AG4" s="345" t="s">
        <v>30</v>
      </c>
      <c r="BS4" s="346" t="s">
        <v>180</v>
      </c>
    </row>
    <row r="5" spans="1:71" s="352" customFormat="1">
      <c r="A5" s="334"/>
      <c r="B5" s="347" t="s">
        <v>70</v>
      </c>
      <c r="C5" s="207">
        <v>42.940919037199123</v>
      </c>
      <c r="D5" s="207">
        <v>38.599562363238512</v>
      </c>
      <c r="E5" s="207">
        <v>33.23413566739606</v>
      </c>
      <c r="F5" s="207">
        <v>2.634573304157549</v>
      </c>
      <c r="G5" s="207">
        <v>2.7308533916849012</v>
      </c>
      <c r="H5" s="207">
        <v>5.3654266958424506</v>
      </c>
      <c r="I5" s="207">
        <v>37.207877461706786</v>
      </c>
      <c r="J5" s="207"/>
      <c r="K5" s="207" t="s">
        <v>179</v>
      </c>
      <c r="L5" s="207">
        <v>7.6936542669584247</v>
      </c>
      <c r="M5" s="207" t="s">
        <v>179</v>
      </c>
      <c r="N5" s="207" t="s">
        <v>179</v>
      </c>
      <c r="O5" s="207">
        <v>-4.3413566739606129</v>
      </c>
      <c r="P5" s="207"/>
      <c r="Q5" s="207">
        <v>-6.9759299781181614</v>
      </c>
      <c r="R5" s="207"/>
      <c r="S5" s="207"/>
      <c r="T5" s="207">
        <v>-5.9256017505470462</v>
      </c>
      <c r="U5" s="207">
        <v>-4.3413566739606129</v>
      </c>
      <c r="V5" s="207">
        <v>4.5514223194748356</v>
      </c>
      <c r="W5" s="207"/>
      <c r="X5" s="207" t="s">
        <v>179</v>
      </c>
      <c r="Y5" s="207"/>
      <c r="Z5" s="207"/>
      <c r="AA5" s="207">
        <v>-3.7986870897155356</v>
      </c>
      <c r="AB5" s="207" t="s">
        <v>179</v>
      </c>
      <c r="AC5" s="348" t="s">
        <v>179</v>
      </c>
      <c r="AD5" s="349"/>
      <c r="AE5" s="208">
        <v>11.425000000000001</v>
      </c>
      <c r="AF5" s="350" t="s">
        <v>179</v>
      </c>
      <c r="AG5" s="351" t="s">
        <v>179</v>
      </c>
    </row>
    <row r="6" spans="1:71" s="352" customFormat="1">
      <c r="A6" s="334"/>
      <c r="B6" s="347" t="s">
        <v>73</v>
      </c>
      <c r="C6" s="207">
        <v>43.298545484427642</v>
      </c>
      <c r="D6" s="207">
        <v>38.474813049552139</v>
      </c>
      <c r="E6" s="207">
        <v>32.78001479168379</v>
      </c>
      <c r="F6" s="207">
        <v>2.9912071657490342</v>
      </c>
      <c r="G6" s="207">
        <v>2.7035910921193196</v>
      </c>
      <c r="H6" s="207">
        <v>5.6947982578683529</v>
      </c>
      <c r="I6" s="207">
        <v>36.929903854055382</v>
      </c>
      <c r="J6" s="207"/>
      <c r="K6" s="207" t="s">
        <v>179</v>
      </c>
      <c r="L6" s="207">
        <v>7.8724628153504801</v>
      </c>
      <c r="M6" s="207" t="s">
        <v>179</v>
      </c>
      <c r="N6" s="207" t="s">
        <v>179</v>
      </c>
      <c r="O6" s="207">
        <v>-4.8237324348755033</v>
      </c>
      <c r="P6" s="207"/>
      <c r="Q6" s="207">
        <v>-7.8149396006245375</v>
      </c>
      <c r="R6" s="207"/>
      <c r="S6" s="207"/>
      <c r="T6" s="207">
        <v>-6.5247760703426732</v>
      </c>
      <c r="U6" s="207">
        <v>-4.8237324348755033</v>
      </c>
      <c r="V6" s="207">
        <v>4.2649354918234854</v>
      </c>
      <c r="W6" s="207"/>
      <c r="X6" s="207" t="s">
        <v>179</v>
      </c>
      <c r="Y6" s="207"/>
      <c r="Z6" s="207"/>
      <c r="AA6" s="207">
        <v>-4.2320650834086617</v>
      </c>
      <c r="AB6" s="207" t="s">
        <v>179</v>
      </c>
      <c r="AC6" s="348" t="s">
        <v>179</v>
      </c>
      <c r="AD6" s="349"/>
      <c r="AE6" s="208">
        <v>12.169</v>
      </c>
      <c r="AF6" s="208" t="s">
        <v>179</v>
      </c>
      <c r="AG6" s="262" t="s">
        <v>179</v>
      </c>
    </row>
    <row r="7" spans="1:71" s="352" customFormat="1">
      <c r="A7" s="197"/>
      <c r="B7" s="347" t="s">
        <v>76</v>
      </c>
      <c r="C7" s="207">
        <v>42.8414442700157</v>
      </c>
      <c r="D7" s="207">
        <v>39.183673469387756</v>
      </c>
      <c r="E7" s="207">
        <v>32.629513343799061</v>
      </c>
      <c r="F7" s="207">
        <v>3.7598116169544742</v>
      </c>
      <c r="G7" s="207">
        <v>2.794348508634223</v>
      </c>
      <c r="H7" s="207">
        <v>6.5541601255886972</v>
      </c>
      <c r="I7" s="207">
        <v>36.07535321821036</v>
      </c>
      <c r="J7" s="207"/>
      <c r="K7" s="207" t="s">
        <v>179</v>
      </c>
      <c r="L7" s="207">
        <v>6.4678178963893247</v>
      </c>
      <c r="M7" s="207" t="s">
        <v>179</v>
      </c>
      <c r="N7" s="207" t="s">
        <v>179</v>
      </c>
      <c r="O7" s="207">
        <v>-3.6577708006279437</v>
      </c>
      <c r="P7" s="207"/>
      <c r="Q7" s="207">
        <v>-7.4175824175824179</v>
      </c>
      <c r="R7" s="207"/>
      <c r="S7" s="207"/>
      <c r="T7" s="207">
        <v>-5.8477237048665618</v>
      </c>
      <c r="U7" s="207">
        <v>-3.6577708006279437</v>
      </c>
      <c r="V7" s="207">
        <v>4.1679748822605962</v>
      </c>
      <c r="W7" s="207"/>
      <c r="X7" s="207" t="s">
        <v>179</v>
      </c>
      <c r="Y7" s="207"/>
      <c r="Z7" s="207"/>
      <c r="AA7" s="207">
        <v>-3.2731554160125591</v>
      </c>
      <c r="AB7" s="207" t="s">
        <v>179</v>
      </c>
      <c r="AC7" s="348" t="s">
        <v>179</v>
      </c>
      <c r="AD7" s="349"/>
      <c r="AE7" s="208">
        <v>12.74</v>
      </c>
      <c r="AF7" s="208" t="s">
        <v>179</v>
      </c>
      <c r="AG7" s="262" t="s">
        <v>179</v>
      </c>
    </row>
    <row r="8" spans="1:71" s="352" customFormat="1">
      <c r="A8" s="197"/>
      <c r="B8" s="347" t="s">
        <v>79</v>
      </c>
      <c r="C8" s="207">
        <v>41.131231210235612</v>
      </c>
      <c r="D8" s="207">
        <v>40.648814933929941</v>
      </c>
      <c r="E8" s="207">
        <v>32.300915891770956</v>
      </c>
      <c r="F8" s="207">
        <v>5.4394183038523387</v>
      </c>
      <c r="G8" s="207">
        <v>2.9084807383066487</v>
      </c>
      <c r="H8" s="207">
        <v>8.3478990421589856</v>
      </c>
      <c r="I8" s="207">
        <v>34.782912675662445</v>
      </c>
      <c r="J8" s="207"/>
      <c r="K8" s="207" t="s">
        <v>179</v>
      </c>
      <c r="L8" s="207">
        <v>3.411871635321261</v>
      </c>
      <c r="M8" s="207" t="s">
        <v>179</v>
      </c>
      <c r="N8" s="207" t="s">
        <v>179</v>
      </c>
      <c r="O8" s="207">
        <v>-0.48241627630567019</v>
      </c>
      <c r="P8" s="207"/>
      <c r="Q8" s="207">
        <v>-5.9218345801580083</v>
      </c>
      <c r="R8" s="207"/>
      <c r="S8" s="207"/>
      <c r="T8" s="207">
        <v>-2.6847514507445993</v>
      </c>
      <c r="U8" s="207">
        <v>-0.48241627630567019</v>
      </c>
      <c r="V8" s="207">
        <v>4.0481017968258408</v>
      </c>
      <c r="W8" s="207"/>
      <c r="X8" s="207" t="s">
        <v>179</v>
      </c>
      <c r="Y8" s="207"/>
      <c r="Z8" s="207"/>
      <c r="AA8" s="207">
        <v>-6.9915402363140595E-3</v>
      </c>
      <c r="AB8" s="207" t="s">
        <v>179</v>
      </c>
      <c r="AC8" s="348" t="s">
        <v>179</v>
      </c>
      <c r="AD8" s="349"/>
      <c r="AE8" s="208">
        <v>14.303000000000001</v>
      </c>
      <c r="AF8" s="208" t="s">
        <v>179</v>
      </c>
      <c r="AG8" s="262" t="s">
        <v>179</v>
      </c>
    </row>
    <row r="9" spans="1:71" s="352" customFormat="1">
      <c r="A9" s="197"/>
      <c r="B9" s="347" t="s">
        <v>82</v>
      </c>
      <c r="C9" s="207">
        <v>39.926622039134919</v>
      </c>
      <c r="D9" s="207">
        <v>41.271884654994849</v>
      </c>
      <c r="E9" s="207">
        <v>32.537332646755921</v>
      </c>
      <c r="F9" s="207">
        <v>5.7736869207003094</v>
      </c>
      <c r="G9" s="207">
        <v>2.96086508753862</v>
      </c>
      <c r="H9" s="207">
        <v>8.7345520082389285</v>
      </c>
      <c r="I9" s="207">
        <v>33.953398558187438</v>
      </c>
      <c r="J9" s="207"/>
      <c r="K9" s="207" t="s">
        <v>179</v>
      </c>
      <c r="L9" s="207">
        <v>1.9116889804325439</v>
      </c>
      <c r="M9" s="207" t="s">
        <v>179</v>
      </c>
      <c r="N9" s="207" t="s">
        <v>179</v>
      </c>
      <c r="O9" s="207">
        <v>1.3452626158599383</v>
      </c>
      <c r="P9" s="207"/>
      <c r="Q9" s="207">
        <v>-4.4284243048403704</v>
      </c>
      <c r="R9" s="207"/>
      <c r="S9" s="207"/>
      <c r="T9" s="207">
        <v>-1.9309989701338828</v>
      </c>
      <c r="U9" s="207">
        <v>1.3452626158599383</v>
      </c>
      <c r="V9" s="207">
        <v>4.0808444902162719</v>
      </c>
      <c r="W9" s="207"/>
      <c r="X9" s="207" t="s">
        <v>179</v>
      </c>
      <c r="Y9" s="207"/>
      <c r="Z9" s="207"/>
      <c r="AA9" s="207">
        <v>0.99124613800205974</v>
      </c>
      <c r="AB9" s="207" t="s">
        <v>179</v>
      </c>
      <c r="AC9" s="348" t="s">
        <v>179</v>
      </c>
      <c r="AD9" s="349"/>
      <c r="AE9" s="208">
        <v>15.536</v>
      </c>
      <c r="AF9" s="208" t="s">
        <v>179</v>
      </c>
      <c r="AG9" s="262" t="s">
        <v>179</v>
      </c>
    </row>
    <row r="10" spans="1:71" s="352" customFormat="1">
      <c r="A10" s="197"/>
      <c r="B10" s="347" t="s">
        <v>85</v>
      </c>
      <c r="C10" s="207">
        <v>37.998201977824394</v>
      </c>
      <c r="D10" s="207">
        <v>40.503446209169915</v>
      </c>
      <c r="E10" s="207">
        <v>31.603236439916095</v>
      </c>
      <c r="F10" s="207">
        <v>6.0593347317950252</v>
      </c>
      <c r="G10" s="207">
        <v>2.8408750374587957</v>
      </c>
      <c r="H10" s="207">
        <v>8.9002097692538218</v>
      </c>
      <c r="I10" s="207">
        <v>31.705124363200483</v>
      </c>
      <c r="J10" s="207"/>
      <c r="K10" s="207" t="s">
        <v>179</v>
      </c>
      <c r="L10" s="207">
        <v>0.4554989511537309</v>
      </c>
      <c r="M10" s="207" t="s">
        <v>179</v>
      </c>
      <c r="N10" s="207" t="s">
        <v>179</v>
      </c>
      <c r="O10" s="207">
        <v>2.5052442313455199</v>
      </c>
      <c r="P10" s="207"/>
      <c r="Q10" s="207">
        <v>-3.5540905004495054</v>
      </c>
      <c r="R10" s="207"/>
      <c r="S10" s="207"/>
      <c r="T10" s="207">
        <v>-0.94695834581959848</v>
      </c>
      <c r="U10" s="207">
        <v>2.5052442313455199</v>
      </c>
      <c r="V10" s="207">
        <v>3.937668564578964</v>
      </c>
      <c r="W10" s="207"/>
      <c r="X10" s="207" t="s">
        <v>179</v>
      </c>
      <c r="Y10" s="207"/>
      <c r="Z10" s="207"/>
      <c r="AA10" s="207">
        <v>1.7620617320946959</v>
      </c>
      <c r="AB10" s="207" t="s">
        <v>179</v>
      </c>
      <c r="AC10" s="348" t="s">
        <v>179</v>
      </c>
      <c r="AD10" s="349"/>
      <c r="AE10" s="208">
        <v>16.684999999999999</v>
      </c>
      <c r="AF10" s="208" t="s">
        <v>179</v>
      </c>
      <c r="AG10" s="262" t="s">
        <v>179</v>
      </c>
    </row>
    <row r="11" spans="1:71" s="352" customFormat="1">
      <c r="A11" s="197"/>
      <c r="B11" s="347" t="s">
        <v>87</v>
      </c>
      <c r="C11" s="207">
        <v>37.463780467018928</v>
      </c>
      <c r="D11" s="207">
        <v>38.923924777001304</v>
      </c>
      <c r="E11" s="207">
        <v>31.123231634566217</v>
      </c>
      <c r="F11" s="207">
        <v>4.9656269530140333</v>
      </c>
      <c r="G11" s="207">
        <v>2.835066189421056</v>
      </c>
      <c r="H11" s="207">
        <v>7.8006931424350885</v>
      </c>
      <c r="I11" s="207">
        <v>30.913016305891709</v>
      </c>
      <c r="J11" s="207"/>
      <c r="K11" s="207" t="s">
        <v>179</v>
      </c>
      <c r="L11" s="207">
        <v>1.0794841202204422</v>
      </c>
      <c r="M11" s="207" t="s">
        <v>179</v>
      </c>
      <c r="N11" s="207" t="s">
        <v>179</v>
      </c>
      <c r="O11" s="207">
        <v>1.4601443099823874</v>
      </c>
      <c r="P11" s="207"/>
      <c r="Q11" s="207">
        <v>-3.5054826430316459</v>
      </c>
      <c r="R11" s="207"/>
      <c r="S11" s="207"/>
      <c r="T11" s="207">
        <v>-1.7442190784614513</v>
      </c>
      <c r="U11" s="207">
        <v>1.4601443099823874</v>
      </c>
      <c r="V11" s="207">
        <v>3.7270609624453157</v>
      </c>
      <c r="W11" s="207"/>
      <c r="X11" s="207" t="s">
        <v>179</v>
      </c>
      <c r="Y11" s="207"/>
      <c r="Z11" s="207"/>
      <c r="AA11" s="207">
        <v>0.64200897676268398</v>
      </c>
      <c r="AB11" s="207" t="s">
        <v>179</v>
      </c>
      <c r="AC11" s="348" t="s">
        <v>179</v>
      </c>
      <c r="AD11" s="349"/>
      <c r="AE11" s="208">
        <v>17.600999999999999</v>
      </c>
      <c r="AF11" s="208" t="s">
        <v>179</v>
      </c>
      <c r="AG11" s="262" t="s">
        <v>179</v>
      </c>
    </row>
    <row r="12" spans="1:71" s="352" customFormat="1">
      <c r="A12" s="197"/>
      <c r="B12" s="217" t="s">
        <v>66</v>
      </c>
      <c r="C12" s="207">
        <v>35.964240102171132</v>
      </c>
      <c r="D12" s="207">
        <v>35.770114942528735</v>
      </c>
      <c r="E12" s="207">
        <v>28.664112388250317</v>
      </c>
      <c r="F12" s="207">
        <v>4.3116219667943811</v>
      </c>
      <c r="G12" s="207">
        <v>2.7943805874840364</v>
      </c>
      <c r="H12" s="207">
        <v>7.1060025542784162</v>
      </c>
      <c r="I12" s="207">
        <v>29.644955300127712</v>
      </c>
      <c r="J12" s="207"/>
      <c r="K12" s="207" t="s">
        <v>179</v>
      </c>
      <c r="L12" s="207">
        <v>2.7535121328224781</v>
      </c>
      <c r="M12" s="207" t="s">
        <v>179</v>
      </c>
      <c r="N12" s="207" t="s">
        <v>179</v>
      </c>
      <c r="O12" s="207">
        <v>-0.19412515964240101</v>
      </c>
      <c r="P12" s="207"/>
      <c r="Q12" s="207">
        <v>-4.5057471264367823</v>
      </c>
      <c r="R12" s="207"/>
      <c r="S12" s="207"/>
      <c r="T12" s="207">
        <v>-2.8403575989782892</v>
      </c>
      <c r="U12" s="207">
        <v>-0.19412515964240101</v>
      </c>
      <c r="V12" s="207">
        <v>3.7905491698595148</v>
      </c>
      <c r="W12" s="207"/>
      <c r="X12" s="207" t="s">
        <v>179</v>
      </c>
      <c r="Y12" s="207"/>
      <c r="Z12" s="207"/>
      <c r="AA12" s="207">
        <v>-0.55172413793103448</v>
      </c>
      <c r="AB12" s="207" t="s">
        <v>179</v>
      </c>
      <c r="AC12" s="348" t="s">
        <v>179</v>
      </c>
      <c r="AD12" s="349"/>
      <c r="AE12" s="208">
        <v>19.574999999999999</v>
      </c>
      <c r="AF12" s="208" t="s">
        <v>179</v>
      </c>
      <c r="AG12" s="262" t="s">
        <v>179</v>
      </c>
    </row>
    <row r="13" spans="1:71" s="352" customFormat="1">
      <c r="A13" s="197"/>
      <c r="B13" s="217" t="s">
        <v>69</v>
      </c>
      <c r="C13" s="207">
        <v>35.569835569835568</v>
      </c>
      <c r="D13" s="207">
        <v>35.957285957285954</v>
      </c>
      <c r="E13" s="207">
        <v>28.883953883953883</v>
      </c>
      <c r="F13" s="207">
        <v>4.2477792477792473</v>
      </c>
      <c r="G13" s="207">
        <v>2.8255528255528253</v>
      </c>
      <c r="H13" s="207">
        <v>7.0733320733320744</v>
      </c>
      <c r="I13" s="207">
        <v>29.247779247779249</v>
      </c>
      <c r="J13" s="207"/>
      <c r="K13" s="207" t="s">
        <v>179</v>
      </c>
      <c r="L13" s="207">
        <v>1.8474768474768473</v>
      </c>
      <c r="M13" s="207" t="s">
        <v>179</v>
      </c>
      <c r="N13" s="207" t="s">
        <v>179</v>
      </c>
      <c r="O13" s="207">
        <v>0.38745038745038746</v>
      </c>
      <c r="P13" s="207"/>
      <c r="Q13" s="207">
        <v>-3.8603288603288597</v>
      </c>
      <c r="R13" s="207"/>
      <c r="S13" s="207"/>
      <c r="T13" s="207">
        <v>-1.7955017955017953</v>
      </c>
      <c r="U13" s="207">
        <v>0.38745038745038746</v>
      </c>
      <c r="V13" s="207">
        <v>3.4539784539784533</v>
      </c>
      <c r="W13" s="207"/>
      <c r="X13" s="207" t="s">
        <v>179</v>
      </c>
      <c r="Y13" s="207"/>
      <c r="Z13" s="207"/>
      <c r="AA13" s="207">
        <v>0.15120015120015121</v>
      </c>
      <c r="AB13" s="207" t="s">
        <v>179</v>
      </c>
      <c r="AC13" s="348" t="s">
        <v>179</v>
      </c>
      <c r="AD13" s="349"/>
      <c r="AE13" s="208">
        <v>21.164000000000001</v>
      </c>
      <c r="AF13" s="208">
        <v>21.812000000000001</v>
      </c>
      <c r="AG13" s="262" t="s">
        <v>179</v>
      </c>
    </row>
    <row r="14" spans="1:71" s="352" customFormat="1">
      <c r="A14" s="197"/>
      <c r="B14" s="217" t="s">
        <v>72</v>
      </c>
      <c r="C14" s="207">
        <v>35.163468372423594</v>
      </c>
      <c r="D14" s="207">
        <v>35.190120824449181</v>
      </c>
      <c r="E14" s="207">
        <v>28.37597725657427</v>
      </c>
      <c r="F14" s="207">
        <v>3.9623312011371712</v>
      </c>
      <c r="G14" s="207">
        <v>2.85181236673774</v>
      </c>
      <c r="H14" s="207">
        <v>6.8141435678749112</v>
      </c>
      <c r="I14" s="207">
        <v>28.913468372423594</v>
      </c>
      <c r="J14" s="207"/>
      <c r="K14" s="207" t="s">
        <v>179</v>
      </c>
      <c r="L14" s="207">
        <v>2.2254797441364604</v>
      </c>
      <c r="M14" s="207" t="s">
        <v>179</v>
      </c>
      <c r="N14" s="207" t="s">
        <v>179</v>
      </c>
      <c r="O14" s="207">
        <v>2.6652452025586353E-2</v>
      </c>
      <c r="P14" s="207"/>
      <c r="Q14" s="207">
        <v>-3.9356787491115846</v>
      </c>
      <c r="R14" s="207"/>
      <c r="S14" s="207"/>
      <c r="T14" s="207">
        <v>-2.0788912579957355</v>
      </c>
      <c r="U14" s="207">
        <v>2.6652452025586353E-2</v>
      </c>
      <c r="V14" s="207">
        <v>3.4159559346126507</v>
      </c>
      <c r="W14" s="207"/>
      <c r="X14" s="207" t="s">
        <v>179</v>
      </c>
      <c r="Y14" s="207"/>
      <c r="Z14" s="207"/>
      <c r="AA14" s="207">
        <v>-0.43532338308457713</v>
      </c>
      <c r="AB14" s="207" t="s">
        <v>179</v>
      </c>
      <c r="AC14" s="348" t="s">
        <v>179</v>
      </c>
      <c r="AD14" s="349"/>
      <c r="AE14" s="208">
        <v>22.512</v>
      </c>
      <c r="AF14" s="208">
        <v>23.007999999999999</v>
      </c>
      <c r="AG14" s="262" t="s">
        <v>179</v>
      </c>
    </row>
    <row r="15" spans="1:71" s="352" customFormat="1">
      <c r="A15" s="197"/>
      <c r="B15" s="217" t="s">
        <v>75</v>
      </c>
      <c r="C15" s="207">
        <v>35.644200694117153</v>
      </c>
      <c r="D15" s="207">
        <v>35.948412528385973</v>
      </c>
      <c r="E15" s="207">
        <v>28.990102403701961</v>
      </c>
      <c r="F15" s="207">
        <v>4.0747247097133554</v>
      </c>
      <c r="G15" s="207">
        <v>2.8835854149706504</v>
      </c>
      <c r="H15" s="207">
        <v>6.9583101246840053</v>
      </c>
      <c r="I15" s="207">
        <v>29.529971292686064</v>
      </c>
      <c r="J15" s="207"/>
      <c r="K15" s="207" t="s">
        <v>179</v>
      </c>
      <c r="L15" s="207">
        <v>2.3394318522644504</v>
      </c>
      <c r="M15" s="207" t="s">
        <v>179</v>
      </c>
      <c r="N15" s="207" t="s">
        <v>179</v>
      </c>
      <c r="O15" s="207">
        <v>0.30421183426882042</v>
      </c>
      <c r="P15" s="207"/>
      <c r="Q15" s="207">
        <v>-3.7705128754445352</v>
      </c>
      <c r="R15" s="207"/>
      <c r="S15" s="207"/>
      <c r="T15" s="207">
        <v>-2.2280303354899527</v>
      </c>
      <c r="U15" s="207">
        <v>0.30421183426882042</v>
      </c>
      <c r="V15" s="207">
        <v>3.3977462616221774</v>
      </c>
      <c r="W15" s="207"/>
      <c r="X15" s="207" t="s">
        <v>179</v>
      </c>
      <c r="Y15" s="207"/>
      <c r="Z15" s="207"/>
      <c r="AA15" s="207">
        <v>-0.7283945327563307</v>
      </c>
      <c r="AB15" s="207" t="s">
        <v>179</v>
      </c>
      <c r="AC15" s="348" t="s">
        <v>179</v>
      </c>
      <c r="AD15" s="349"/>
      <c r="AE15" s="208">
        <v>23.338999999999999</v>
      </c>
      <c r="AF15" s="208">
        <v>23.962</v>
      </c>
      <c r="AG15" s="262" t="s">
        <v>179</v>
      </c>
    </row>
    <row r="16" spans="1:71" s="352" customFormat="1">
      <c r="A16" s="197"/>
      <c r="B16" s="217" t="s">
        <v>78</v>
      </c>
      <c r="C16" s="207">
        <v>33.652222847495779</v>
      </c>
      <c r="D16" s="207">
        <v>35.939384194870968</v>
      </c>
      <c r="E16" s="207">
        <v>29.069860921295927</v>
      </c>
      <c r="F16" s="207">
        <v>4.1160865021303961</v>
      </c>
      <c r="G16" s="207">
        <v>2.7534367714446502</v>
      </c>
      <c r="H16" s="207">
        <v>6.8695232735750471</v>
      </c>
      <c r="I16" s="207">
        <v>28.426722405338051</v>
      </c>
      <c r="J16" s="207"/>
      <c r="K16" s="207" t="s">
        <v>179</v>
      </c>
      <c r="L16" s="207">
        <v>1.4591205080794276</v>
      </c>
      <c r="M16" s="207" t="s">
        <v>179</v>
      </c>
      <c r="N16" s="207" t="s">
        <v>179</v>
      </c>
      <c r="O16" s="207">
        <v>2.2871613473751906</v>
      </c>
      <c r="P16" s="207"/>
      <c r="Q16" s="207">
        <v>-1.8289251547552055</v>
      </c>
      <c r="R16" s="207"/>
      <c r="S16" s="207"/>
      <c r="T16" s="207">
        <v>-1.1335316343757535</v>
      </c>
      <c r="U16" s="207">
        <v>2.2871613473751906</v>
      </c>
      <c r="V16" s="207">
        <v>3.2920652785593694</v>
      </c>
      <c r="W16" s="207"/>
      <c r="X16" s="207" t="s">
        <v>179</v>
      </c>
      <c r="Y16" s="207"/>
      <c r="Z16" s="207"/>
      <c r="AA16" s="207">
        <v>0.22911809630999277</v>
      </c>
      <c r="AB16" s="207" t="s">
        <v>179</v>
      </c>
      <c r="AC16" s="348" t="s">
        <v>179</v>
      </c>
      <c r="AD16" s="349"/>
      <c r="AE16" s="208">
        <v>24.878</v>
      </c>
      <c r="AF16" s="208">
        <v>25.795999999999999</v>
      </c>
      <c r="AG16" s="262" t="s">
        <v>179</v>
      </c>
    </row>
    <row r="17" spans="1:33" s="352" customFormat="1">
      <c r="A17" s="197"/>
      <c r="B17" s="217" t="s">
        <v>81</v>
      </c>
      <c r="C17" s="207">
        <v>33.452184356703199</v>
      </c>
      <c r="D17" s="207">
        <v>35.93679627683531</v>
      </c>
      <c r="E17" s="207">
        <v>29.151028374118006</v>
      </c>
      <c r="F17" s="207">
        <v>4.0009007656508038</v>
      </c>
      <c r="G17" s="207">
        <v>2.7848671370665068</v>
      </c>
      <c r="H17" s="207">
        <v>6.7857679027173106</v>
      </c>
      <c r="I17" s="207">
        <v>27.882450082570188</v>
      </c>
      <c r="J17" s="207"/>
      <c r="K17" s="207" t="s">
        <v>179</v>
      </c>
      <c r="L17" s="207">
        <v>1.3774208076865337</v>
      </c>
      <c r="M17" s="207" t="s">
        <v>179</v>
      </c>
      <c r="N17" s="207" t="s">
        <v>179</v>
      </c>
      <c r="O17" s="207">
        <v>2.4846119201321129</v>
      </c>
      <c r="P17" s="207"/>
      <c r="Q17" s="207">
        <v>-1.5162888455186909</v>
      </c>
      <c r="R17" s="207"/>
      <c r="S17" s="207"/>
      <c r="T17" s="207">
        <v>-0.79192313466446473</v>
      </c>
      <c r="U17" s="207">
        <v>2.4846119201321129</v>
      </c>
      <c r="V17" s="207">
        <v>3.3290797177600964</v>
      </c>
      <c r="W17" s="207"/>
      <c r="X17" s="207" t="s">
        <v>179</v>
      </c>
      <c r="Y17" s="207"/>
      <c r="Z17" s="207"/>
      <c r="AA17" s="207">
        <v>0.63053595556222797</v>
      </c>
      <c r="AB17" s="207" t="s">
        <v>179</v>
      </c>
      <c r="AC17" s="348" t="s">
        <v>179</v>
      </c>
      <c r="AD17" s="349"/>
      <c r="AE17" s="208">
        <v>26.643999999999998</v>
      </c>
      <c r="AF17" s="208">
        <v>27.588000000000001</v>
      </c>
      <c r="AG17" s="262" t="s">
        <v>179</v>
      </c>
    </row>
    <row r="18" spans="1:33" s="352" customFormat="1">
      <c r="A18" s="197"/>
      <c r="B18" s="217" t="s">
        <v>84</v>
      </c>
      <c r="C18" s="207">
        <v>35.45670941841049</v>
      </c>
      <c r="D18" s="207">
        <v>37.623903080257222</v>
      </c>
      <c r="E18" s="207">
        <v>30.148861335133407</v>
      </c>
      <c r="F18" s="207">
        <v>4.40189007709525</v>
      </c>
      <c r="G18" s="207">
        <v>3.0731516680285642</v>
      </c>
      <c r="H18" s="207">
        <v>7.4750417451238143</v>
      </c>
      <c r="I18" s="207">
        <v>29.843322556577967</v>
      </c>
      <c r="J18" s="207"/>
      <c r="K18" s="207" t="s">
        <v>179</v>
      </c>
      <c r="L18" s="207">
        <v>1.8048104593740006</v>
      </c>
      <c r="M18" s="207" t="s">
        <v>179</v>
      </c>
      <c r="N18" s="207" t="s">
        <v>179</v>
      </c>
      <c r="O18" s="207">
        <v>2.1671936618467331</v>
      </c>
      <c r="P18" s="207"/>
      <c r="Q18" s="207">
        <v>-2.2346964152485169</v>
      </c>
      <c r="R18" s="207"/>
      <c r="S18" s="207"/>
      <c r="T18" s="207">
        <v>-1.6698049525704337</v>
      </c>
      <c r="U18" s="207">
        <v>2.1671936618467331</v>
      </c>
      <c r="V18" s="207">
        <v>3.3715848935943442</v>
      </c>
      <c r="W18" s="207"/>
      <c r="X18" s="207" t="s">
        <v>179</v>
      </c>
      <c r="Y18" s="207"/>
      <c r="Z18" s="207"/>
      <c r="AA18" s="207">
        <v>0.16698049525704339</v>
      </c>
      <c r="AB18" s="207" t="s">
        <v>179</v>
      </c>
      <c r="AC18" s="348" t="s">
        <v>179</v>
      </c>
      <c r="AD18" s="349"/>
      <c r="AE18" s="208">
        <v>28.146999999999998</v>
      </c>
      <c r="AF18" s="208">
        <v>28.849</v>
      </c>
      <c r="AG18" s="262" t="s">
        <v>179</v>
      </c>
    </row>
    <row r="19" spans="1:33" s="352" customFormat="1">
      <c r="A19" s="197"/>
      <c r="B19" s="217" t="s">
        <v>86</v>
      </c>
      <c r="C19" s="207">
        <v>35.472043996333639</v>
      </c>
      <c r="D19" s="207">
        <v>37.298435006959295</v>
      </c>
      <c r="E19" s="207">
        <v>29.901211936042365</v>
      </c>
      <c r="F19" s="207">
        <v>4.2706317683402926</v>
      </c>
      <c r="G19" s="207">
        <v>3.1265913025766374</v>
      </c>
      <c r="H19" s="207">
        <v>7.3972230709169295</v>
      </c>
      <c r="I19" s="207">
        <v>29.639813966120105</v>
      </c>
      <c r="J19" s="207"/>
      <c r="K19" s="207" t="s">
        <v>179</v>
      </c>
      <c r="L19" s="207">
        <v>1.8671283565875683</v>
      </c>
      <c r="M19" s="207" t="s">
        <v>179</v>
      </c>
      <c r="N19" s="207" t="s">
        <v>179</v>
      </c>
      <c r="O19" s="207">
        <v>1.8263910106256578</v>
      </c>
      <c r="P19" s="207"/>
      <c r="Q19" s="207">
        <v>-2.4442407577146348</v>
      </c>
      <c r="R19" s="207"/>
      <c r="S19" s="207"/>
      <c r="T19" s="207">
        <v>-1.3035950707811386</v>
      </c>
      <c r="U19" s="207">
        <v>2.1930271242828527</v>
      </c>
      <c r="V19" s="207">
        <v>3.1741182061988664</v>
      </c>
      <c r="W19" s="207"/>
      <c r="X19" s="207" t="s">
        <v>179</v>
      </c>
      <c r="Y19" s="207"/>
      <c r="Z19" s="207"/>
      <c r="AA19" s="207">
        <v>0.22745018162066744</v>
      </c>
      <c r="AB19" s="207" t="s">
        <v>179</v>
      </c>
      <c r="AC19" s="348" t="s">
        <v>179</v>
      </c>
      <c r="AD19" s="349"/>
      <c r="AE19" s="208">
        <v>29.457000000000001</v>
      </c>
      <c r="AF19" s="208">
        <v>30.39</v>
      </c>
      <c r="AG19" s="262" t="s">
        <v>179</v>
      </c>
    </row>
    <row r="20" spans="1:33" s="352" customFormat="1">
      <c r="A20" s="197"/>
      <c r="B20" s="217" t="s">
        <v>88</v>
      </c>
      <c r="C20" s="207">
        <v>34.626828275235674</v>
      </c>
      <c r="D20" s="207">
        <v>37.329700272479563</v>
      </c>
      <c r="E20" s="207">
        <v>28.657333458611294</v>
      </c>
      <c r="F20" s="207">
        <v>5.5341539039744436</v>
      </c>
      <c r="G20" s="207">
        <v>3.1382129098938267</v>
      </c>
      <c r="H20" s="207">
        <v>8.6723668138682708</v>
      </c>
      <c r="I20" s="207">
        <v>28.688652948729999</v>
      </c>
      <c r="J20" s="207"/>
      <c r="K20" s="207" t="s">
        <v>179</v>
      </c>
      <c r="L20" s="207">
        <v>0.90513326443045516</v>
      </c>
      <c r="M20" s="207" t="s">
        <v>179</v>
      </c>
      <c r="N20" s="207" t="s">
        <v>179</v>
      </c>
      <c r="O20" s="207">
        <v>2.7028719972438853</v>
      </c>
      <c r="P20" s="207"/>
      <c r="Q20" s="207">
        <v>-2.8312819067305588</v>
      </c>
      <c r="R20" s="207"/>
      <c r="S20" s="207"/>
      <c r="T20" s="207">
        <v>0.94898055059663633</v>
      </c>
      <c r="U20" s="207">
        <v>3.097497572739516</v>
      </c>
      <c r="V20" s="207">
        <v>3.0818378276801655</v>
      </c>
      <c r="W20" s="207"/>
      <c r="X20" s="207" t="s">
        <v>179</v>
      </c>
      <c r="Y20" s="207"/>
      <c r="Z20" s="207"/>
      <c r="AA20" s="207">
        <v>2.4209965861755771</v>
      </c>
      <c r="AB20" s="207" t="s">
        <v>179</v>
      </c>
      <c r="AC20" s="348" t="s">
        <v>179</v>
      </c>
      <c r="AD20" s="349"/>
      <c r="AE20" s="208">
        <v>31.928999999999998</v>
      </c>
      <c r="AF20" s="208">
        <v>33.348999999999997</v>
      </c>
      <c r="AG20" s="262" t="s">
        <v>179</v>
      </c>
    </row>
    <row r="21" spans="1:33" s="352" customFormat="1">
      <c r="A21" s="197"/>
      <c r="B21" s="217" t="s">
        <v>89</v>
      </c>
      <c r="C21" s="207">
        <v>35.156608536025701</v>
      </c>
      <c r="D21" s="207">
        <v>37.023864157870584</v>
      </c>
      <c r="E21" s="207">
        <v>27.891234511243688</v>
      </c>
      <c r="F21" s="207">
        <v>6.0119320789352919</v>
      </c>
      <c r="G21" s="207">
        <v>3.120697567691602</v>
      </c>
      <c r="H21" s="207">
        <v>9.1326296466268939</v>
      </c>
      <c r="I21" s="207">
        <v>29.075837540156041</v>
      </c>
      <c r="J21" s="207"/>
      <c r="K21" s="207" t="s">
        <v>179</v>
      </c>
      <c r="L21" s="207">
        <v>1.5460073428178065</v>
      </c>
      <c r="M21" s="207" t="s">
        <v>179</v>
      </c>
      <c r="N21" s="207" t="s">
        <v>179</v>
      </c>
      <c r="O21" s="207">
        <v>1.8672556218448833</v>
      </c>
      <c r="P21" s="207"/>
      <c r="Q21" s="207">
        <v>-4.1446764570904095</v>
      </c>
      <c r="R21" s="207"/>
      <c r="S21" s="207"/>
      <c r="T21" s="207">
        <v>0.93506195502524103</v>
      </c>
      <c r="U21" s="207">
        <v>2.6216154199173936</v>
      </c>
      <c r="V21" s="207">
        <v>2.8281321707205143</v>
      </c>
      <c r="W21" s="207"/>
      <c r="X21" s="207" t="s">
        <v>179</v>
      </c>
      <c r="Y21" s="207"/>
      <c r="Z21" s="207"/>
      <c r="AA21" s="207">
        <v>8.8916934373565862E-2</v>
      </c>
      <c r="AB21" s="207" t="s">
        <v>179</v>
      </c>
      <c r="AC21" s="348" t="s">
        <v>179</v>
      </c>
      <c r="AD21" s="349"/>
      <c r="AE21" s="208">
        <v>34.863999999999997</v>
      </c>
      <c r="AF21" s="208">
        <v>36.173000000000002</v>
      </c>
      <c r="AG21" s="262" t="s">
        <v>179</v>
      </c>
    </row>
    <row r="22" spans="1:33" s="352" customFormat="1" ht="15.75" customHeight="1">
      <c r="A22" s="219"/>
      <c r="B22" s="220" t="s">
        <v>90</v>
      </c>
      <c r="C22" s="207">
        <v>36.949270141168313</v>
      </c>
      <c r="D22" s="207">
        <v>38.473033917754115</v>
      </c>
      <c r="E22" s="207">
        <v>29.263736556987695</v>
      </c>
      <c r="F22" s="207">
        <v>6.0069917006911639</v>
      </c>
      <c r="G22" s="207">
        <v>3.202305660075254</v>
      </c>
      <c r="H22" s="207">
        <v>9.2092973607664188</v>
      </c>
      <c r="I22" s="207">
        <v>30.683425399621061</v>
      </c>
      <c r="J22" s="207"/>
      <c r="K22" s="207" t="s">
        <v>179</v>
      </c>
      <c r="L22" s="207">
        <v>1.7666052891415156</v>
      </c>
      <c r="M22" s="207" t="s">
        <v>179</v>
      </c>
      <c r="N22" s="207" t="s">
        <v>179</v>
      </c>
      <c r="O22" s="207">
        <v>1.5237637765858083</v>
      </c>
      <c r="P22" s="207"/>
      <c r="Q22" s="207">
        <v>-4.4832279241053552</v>
      </c>
      <c r="R22" s="207"/>
      <c r="S22" s="207"/>
      <c r="T22" s="207">
        <v>1.2515677954794118</v>
      </c>
      <c r="U22" s="207">
        <v>2.4604381821578207</v>
      </c>
      <c r="V22" s="207">
        <v>2.7059482827635901</v>
      </c>
      <c r="W22" s="207"/>
      <c r="X22" s="207" t="s">
        <v>179</v>
      </c>
      <c r="Y22" s="207"/>
      <c r="Z22" s="207"/>
      <c r="AA22" s="207">
        <v>1.2195447388786593</v>
      </c>
      <c r="AB22" s="207" t="s">
        <v>179</v>
      </c>
      <c r="AC22" s="348" t="s">
        <v>179</v>
      </c>
      <c r="AD22" s="353"/>
      <c r="AE22" s="208">
        <v>37.472999999999999</v>
      </c>
      <c r="AF22" s="208">
        <v>38.765999999999998</v>
      </c>
      <c r="AG22" s="262" t="s">
        <v>179</v>
      </c>
    </row>
    <row r="23" spans="1:33" s="352" customFormat="1" ht="15.75" customHeight="1">
      <c r="A23" s="219"/>
      <c r="B23" s="220" t="s">
        <v>91</v>
      </c>
      <c r="C23" s="207">
        <v>37.628246834492771</v>
      </c>
      <c r="D23" s="207">
        <v>40.023021870777235</v>
      </c>
      <c r="E23" s="207">
        <v>29.923427255893099</v>
      </c>
      <c r="F23" s="207">
        <v>6.7489114658925971</v>
      </c>
      <c r="G23" s="207">
        <v>3.3506831489915414</v>
      </c>
      <c r="H23" s="207">
        <v>10.099594614884138</v>
      </c>
      <c r="I23" s="207">
        <v>31.382313197537659</v>
      </c>
      <c r="J23" s="207"/>
      <c r="K23" s="207" t="s">
        <v>179</v>
      </c>
      <c r="L23" s="207">
        <v>0.95090335819028071</v>
      </c>
      <c r="M23" s="207" t="s">
        <v>179</v>
      </c>
      <c r="N23" s="207" t="s">
        <v>179</v>
      </c>
      <c r="O23" s="207">
        <v>2.3947750362844697</v>
      </c>
      <c r="P23" s="207"/>
      <c r="Q23" s="207">
        <v>-4.3541364296081273</v>
      </c>
      <c r="R23" s="207"/>
      <c r="S23" s="207"/>
      <c r="T23" s="207">
        <v>1.8592663029878382</v>
      </c>
      <c r="U23" s="207">
        <v>2.9177718832891242</v>
      </c>
      <c r="V23" s="207">
        <v>2.7901506431109548</v>
      </c>
      <c r="W23" s="207"/>
      <c r="X23" s="207" t="s">
        <v>179</v>
      </c>
      <c r="Y23" s="207"/>
      <c r="Z23" s="207"/>
      <c r="AA23" s="207">
        <v>8.0076072268655221E-2</v>
      </c>
      <c r="AB23" s="207" t="s">
        <v>179</v>
      </c>
      <c r="AC23" s="348" t="s">
        <v>179</v>
      </c>
      <c r="AD23" s="353"/>
      <c r="AE23" s="208">
        <v>39.962000000000003</v>
      </c>
      <c r="AF23" s="208">
        <v>41.161000000000001</v>
      </c>
      <c r="AG23" s="262" t="s">
        <v>179</v>
      </c>
    </row>
    <row r="24" spans="1:33" s="352" customFormat="1" ht="15.75" customHeight="1">
      <c r="A24" s="219"/>
      <c r="B24" s="220" t="s">
        <v>92</v>
      </c>
      <c r="C24" s="207">
        <v>39.07572906867356</v>
      </c>
      <c r="D24" s="207">
        <v>42.925682031984941</v>
      </c>
      <c r="E24" s="207">
        <v>31.559266227657574</v>
      </c>
      <c r="F24" s="207">
        <v>7.9633113828786444</v>
      </c>
      <c r="G24" s="207">
        <v>3.40310442144873</v>
      </c>
      <c r="H24" s="207">
        <v>11.366415804327374</v>
      </c>
      <c r="I24" s="207">
        <v>32.598777046095954</v>
      </c>
      <c r="J24" s="207"/>
      <c r="K24" s="207" t="s">
        <v>179</v>
      </c>
      <c r="L24" s="207">
        <v>-0.18344308560677328</v>
      </c>
      <c r="M24" s="207" t="s">
        <v>179</v>
      </c>
      <c r="N24" s="207" t="s">
        <v>179</v>
      </c>
      <c r="O24" s="207">
        <v>3.8499529633113823</v>
      </c>
      <c r="P24" s="207"/>
      <c r="Q24" s="207">
        <v>-4.1133584195672626</v>
      </c>
      <c r="R24" s="207"/>
      <c r="S24" s="207"/>
      <c r="T24" s="207">
        <v>3.231420507996237</v>
      </c>
      <c r="U24" s="207">
        <v>4.7530573847601119</v>
      </c>
      <c r="V24" s="207">
        <v>2.8786453433678267</v>
      </c>
      <c r="W24" s="207"/>
      <c r="X24" s="207" t="s">
        <v>179</v>
      </c>
      <c r="Y24" s="207"/>
      <c r="Z24" s="207"/>
      <c r="AA24" s="207">
        <v>1.4840075258701786</v>
      </c>
      <c r="AB24" s="207" t="s">
        <v>179</v>
      </c>
      <c r="AC24" s="348" t="s">
        <v>179</v>
      </c>
      <c r="AD24" s="353"/>
      <c r="AE24" s="208">
        <v>42.52</v>
      </c>
      <c r="AF24" s="208">
        <v>44.405000000000001</v>
      </c>
      <c r="AG24" s="262" t="s">
        <v>179</v>
      </c>
    </row>
    <row r="25" spans="1:33" s="352" customFormat="1" ht="15.75" customHeight="1">
      <c r="A25" s="219"/>
      <c r="B25" s="220" t="s">
        <v>93</v>
      </c>
      <c r="C25" s="207">
        <v>40.793946001410887</v>
      </c>
      <c r="D25" s="207">
        <v>41.371128070287952</v>
      </c>
      <c r="E25" s="207">
        <v>30.921994912246948</v>
      </c>
      <c r="F25" s="207">
        <v>6.909083135595032</v>
      </c>
      <c r="G25" s="207">
        <v>3.540050022445969</v>
      </c>
      <c r="H25" s="207">
        <v>10.449133158041001</v>
      </c>
      <c r="I25" s="207">
        <v>33.805767545266036</v>
      </c>
      <c r="J25" s="207"/>
      <c r="K25" s="207" t="s">
        <v>179</v>
      </c>
      <c r="L25" s="207">
        <v>2.9671433763013311</v>
      </c>
      <c r="M25" s="207" t="s">
        <v>179</v>
      </c>
      <c r="N25" s="207" t="s">
        <v>179</v>
      </c>
      <c r="O25" s="207">
        <v>0.57718206887706014</v>
      </c>
      <c r="P25" s="207"/>
      <c r="Q25" s="207">
        <v>-6.3319010667179727</v>
      </c>
      <c r="R25" s="207"/>
      <c r="S25" s="207"/>
      <c r="T25" s="207">
        <v>-0.62421171893370953</v>
      </c>
      <c r="U25" s="207">
        <v>0.80377947369546165</v>
      </c>
      <c r="V25" s="207">
        <v>2.7833001988071571</v>
      </c>
      <c r="W25" s="207"/>
      <c r="X25" s="207" t="s">
        <v>179</v>
      </c>
      <c r="Y25" s="207"/>
      <c r="Z25" s="207"/>
      <c r="AA25" s="207">
        <v>-0.66910365762414759</v>
      </c>
      <c r="AB25" s="207" t="s">
        <v>179</v>
      </c>
      <c r="AC25" s="348" t="s">
        <v>179</v>
      </c>
      <c r="AD25" s="353"/>
      <c r="AE25" s="208">
        <v>46.779000000000003</v>
      </c>
      <c r="AF25" s="208">
        <v>48.709000000000003</v>
      </c>
      <c r="AG25" s="262" t="s">
        <v>179</v>
      </c>
    </row>
    <row r="26" spans="1:33" s="352" customFormat="1" ht="15.75" customHeight="1">
      <c r="A26" s="219"/>
      <c r="B26" s="220" t="s">
        <v>94</v>
      </c>
      <c r="C26" s="207">
        <v>41.841670599339309</v>
      </c>
      <c r="D26" s="207">
        <v>40.127025326411832</v>
      </c>
      <c r="E26" s="207">
        <v>30.291411042944784</v>
      </c>
      <c r="F26" s="207">
        <v>6.1683970426301711</v>
      </c>
      <c r="G26" s="207">
        <v>3.6672172408368722</v>
      </c>
      <c r="H26" s="207">
        <v>9.8356142834670433</v>
      </c>
      <c r="I26" s="207">
        <v>35.124665722825235</v>
      </c>
      <c r="J26" s="207"/>
      <c r="K26" s="207" t="s">
        <v>179</v>
      </c>
      <c r="L26" s="207">
        <v>5.140003146138115</v>
      </c>
      <c r="M26" s="207" t="s">
        <v>179</v>
      </c>
      <c r="N26" s="207" t="s">
        <v>179</v>
      </c>
      <c r="O26" s="207">
        <v>-1.7146452729274815</v>
      </c>
      <c r="P26" s="207"/>
      <c r="Q26" s="207">
        <v>-7.8830423155576534</v>
      </c>
      <c r="R26" s="207"/>
      <c r="S26" s="207"/>
      <c r="T26" s="207">
        <v>-2.1256095642598711</v>
      </c>
      <c r="U26" s="207">
        <v>-1.510146295422369</v>
      </c>
      <c r="V26" s="207">
        <v>2.5837659273242095</v>
      </c>
      <c r="W26" s="207"/>
      <c r="X26" s="207" t="s">
        <v>179</v>
      </c>
      <c r="Y26" s="207"/>
      <c r="Z26" s="207"/>
      <c r="AA26" s="207">
        <v>-0.3716375648890986</v>
      </c>
      <c r="AB26" s="207" t="s">
        <v>179</v>
      </c>
      <c r="AC26" s="348" t="s">
        <v>179</v>
      </c>
      <c r="AD26" s="353"/>
      <c r="AE26" s="208">
        <v>50.856000000000002</v>
      </c>
      <c r="AF26" s="208">
        <v>54.103999999999999</v>
      </c>
      <c r="AG26" s="262" t="s">
        <v>179</v>
      </c>
    </row>
    <row r="27" spans="1:33">
      <c r="A27" s="226"/>
      <c r="B27" s="227" t="s">
        <v>95</v>
      </c>
      <c r="C27" s="207">
        <v>40.037063336739472</v>
      </c>
      <c r="D27" s="207">
        <v>39.477649422400809</v>
      </c>
      <c r="E27" s="207">
        <v>29.529434177938658</v>
      </c>
      <c r="F27" s="207">
        <v>6.276520202982387</v>
      </c>
      <c r="G27" s="207">
        <v>3.6716950414797624</v>
      </c>
      <c r="H27" s="207">
        <v>9.9482152444621477</v>
      </c>
      <c r="I27" s="207">
        <v>33.698193595316859</v>
      </c>
      <c r="J27" s="207"/>
      <c r="K27" s="207" t="s">
        <v>179</v>
      </c>
      <c r="L27" s="207">
        <v>3.6509118619996888</v>
      </c>
      <c r="M27" s="207" t="s">
        <v>179</v>
      </c>
      <c r="N27" s="207" t="s">
        <v>179</v>
      </c>
      <c r="O27" s="207">
        <v>-0.55941391433866194</v>
      </c>
      <c r="P27" s="207"/>
      <c r="Q27" s="207">
        <v>-6.8359341173210488</v>
      </c>
      <c r="R27" s="207"/>
      <c r="S27" s="207"/>
      <c r="T27" s="207">
        <v>-0.23034690590415494</v>
      </c>
      <c r="U27" s="207">
        <v>1.1344152132873795</v>
      </c>
      <c r="V27" s="207">
        <v>2.3277161017683023</v>
      </c>
      <c r="W27" s="207"/>
      <c r="X27" s="207" t="s">
        <v>179</v>
      </c>
      <c r="Y27" s="207"/>
      <c r="Z27" s="207"/>
      <c r="AA27" s="207">
        <v>-1.918980238660178</v>
      </c>
      <c r="AB27" s="207" t="s">
        <v>179</v>
      </c>
      <c r="AC27" s="348" t="s">
        <v>179</v>
      </c>
      <c r="AD27" s="354"/>
      <c r="AE27" s="208">
        <v>57.738999999999997</v>
      </c>
      <c r="AF27" s="208">
        <v>61.179000000000002</v>
      </c>
      <c r="AG27" s="262" t="s">
        <v>179</v>
      </c>
    </row>
    <row r="28" spans="1:33">
      <c r="A28" s="226"/>
      <c r="B28" s="227" t="s">
        <v>96</v>
      </c>
      <c r="C28" s="207">
        <v>38.364478023254016</v>
      </c>
      <c r="D28" s="207">
        <v>39.346038921831223</v>
      </c>
      <c r="E28" s="207">
        <v>30.182223529593909</v>
      </c>
      <c r="F28" s="207">
        <v>5.3722654859036094</v>
      </c>
      <c r="G28" s="207">
        <v>3.7915499063336999</v>
      </c>
      <c r="H28" s="207">
        <v>9.1638153922373089</v>
      </c>
      <c r="I28" s="207">
        <v>32.060194144695082</v>
      </c>
      <c r="J28" s="207"/>
      <c r="K28" s="207" t="s">
        <v>179</v>
      </c>
      <c r="L28" s="207">
        <v>1.975507423634872</v>
      </c>
      <c r="M28" s="207" t="s">
        <v>179</v>
      </c>
      <c r="N28" s="207" t="s">
        <v>179</v>
      </c>
      <c r="O28" s="207">
        <v>0.9815608985772013</v>
      </c>
      <c r="P28" s="207"/>
      <c r="Q28" s="207">
        <v>-4.3907045873264074</v>
      </c>
      <c r="R28" s="207"/>
      <c r="S28" s="207"/>
      <c r="T28" s="207">
        <v>0.75552321530863442</v>
      </c>
      <c r="U28" s="207">
        <v>1.3159728135498756</v>
      </c>
      <c r="V28" s="207">
        <v>2.3904259107305972</v>
      </c>
      <c r="W28" s="207"/>
      <c r="X28" s="207" t="s">
        <v>179</v>
      </c>
      <c r="Y28" s="207"/>
      <c r="Z28" s="207"/>
      <c r="AA28" s="207">
        <v>-0.6301187471938815</v>
      </c>
      <c r="AB28" s="207" t="s">
        <v>179</v>
      </c>
      <c r="AC28" s="348" t="s">
        <v>179</v>
      </c>
      <c r="AD28" s="354"/>
      <c r="AE28" s="208">
        <v>64.590999999999994</v>
      </c>
      <c r="AF28" s="208">
        <v>68.144999999999996</v>
      </c>
      <c r="AG28" s="262" t="s">
        <v>179</v>
      </c>
    </row>
    <row r="29" spans="1:33">
      <c r="A29" s="226"/>
      <c r="B29" s="227" t="s">
        <v>97</v>
      </c>
      <c r="C29" s="207">
        <v>35.871358632441648</v>
      </c>
      <c r="D29" s="207">
        <v>38.458521543912802</v>
      </c>
      <c r="E29" s="207">
        <v>29.80173649617268</v>
      </c>
      <c r="F29" s="207">
        <v>4.9146628438505857</v>
      </c>
      <c r="G29" s="207">
        <v>3.7421222038895348</v>
      </c>
      <c r="H29" s="207">
        <v>8.6567850477401223</v>
      </c>
      <c r="I29" s="207">
        <v>29.824727489113091</v>
      </c>
      <c r="J29" s="207"/>
      <c r="K29" s="207" t="s">
        <v>179</v>
      </c>
      <c r="L29" s="207">
        <v>0.1487652484379649</v>
      </c>
      <c r="M29" s="207" t="s">
        <v>179</v>
      </c>
      <c r="N29" s="207" t="s">
        <v>179</v>
      </c>
      <c r="O29" s="207">
        <v>2.5871629114711534</v>
      </c>
      <c r="P29" s="207"/>
      <c r="Q29" s="207">
        <v>-2.3274999323794328</v>
      </c>
      <c r="R29" s="207"/>
      <c r="S29" s="207"/>
      <c r="T29" s="207">
        <v>2.580400854723973</v>
      </c>
      <c r="U29" s="207">
        <v>3.3120553947688731</v>
      </c>
      <c r="V29" s="207">
        <v>2.3342619891266128</v>
      </c>
      <c r="W29" s="207"/>
      <c r="X29" s="207" t="s">
        <v>179</v>
      </c>
      <c r="Y29" s="207"/>
      <c r="Z29" s="207"/>
      <c r="AA29" s="207">
        <v>1.9650536907305731</v>
      </c>
      <c r="AB29" s="207" t="s">
        <v>179</v>
      </c>
      <c r="AC29" s="348" t="s">
        <v>179</v>
      </c>
      <c r="AD29" s="354"/>
      <c r="AE29" s="208">
        <v>73.941999999999993</v>
      </c>
      <c r="AF29" s="208">
        <v>79.236999999999995</v>
      </c>
      <c r="AG29" s="262">
        <v>2.5446863580414503</v>
      </c>
    </row>
    <row r="30" spans="1:33">
      <c r="A30" s="226"/>
      <c r="B30" s="227" t="s">
        <v>98</v>
      </c>
      <c r="C30" s="207">
        <v>36.169468209627013</v>
      </c>
      <c r="D30" s="207">
        <v>40.251716523271106</v>
      </c>
      <c r="E30" s="207">
        <v>30.992747764597993</v>
      </c>
      <c r="F30" s="207">
        <v>5.2430886558627261</v>
      </c>
      <c r="G30" s="207">
        <v>4.0158801028103923</v>
      </c>
      <c r="H30" s="207">
        <v>9.2589687586731202</v>
      </c>
      <c r="I30" s="207">
        <v>29.790879801136704</v>
      </c>
      <c r="J30" s="207"/>
      <c r="K30" s="207" t="s">
        <v>179</v>
      </c>
      <c r="L30" s="207">
        <v>-1.0510311206574074</v>
      </c>
      <c r="M30" s="207" t="s">
        <v>179</v>
      </c>
      <c r="N30" s="207" t="s">
        <v>179</v>
      </c>
      <c r="O30" s="207">
        <v>4.0822483136440972</v>
      </c>
      <c r="P30" s="207"/>
      <c r="Q30" s="207">
        <v>-1.1608403422186289</v>
      </c>
      <c r="R30" s="207"/>
      <c r="S30" s="207"/>
      <c r="T30" s="207">
        <v>2.5762932750902001</v>
      </c>
      <c r="U30" s="207">
        <v>5.2744627191659337</v>
      </c>
      <c r="V30" s="207">
        <v>2.4339032954833417</v>
      </c>
      <c r="W30" s="207"/>
      <c r="X30" s="207" t="s">
        <v>179</v>
      </c>
      <c r="Y30" s="207"/>
      <c r="Z30" s="207"/>
      <c r="AA30" s="207">
        <v>3.6611118485356759</v>
      </c>
      <c r="AB30" s="207" t="s">
        <v>179</v>
      </c>
      <c r="AC30" s="348" t="s">
        <v>179</v>
      </c>
      <c r="AD30" s="354"/>
      <c r="AE30" s="208">
        <v>82.870999999999995</v>
      </c>
      <c r="AF30" s="208">
        <v>88.838999999999999</v>
      </c>
      <c r="AG30" s="262">
        <v>6.5394315949810444</v>
      </c>
    </row>
    <row r="31" spans="1:33">
      <c r="B31" s="227" t="s">
        <v>99</v>
      </c>
      <c r="C31" s="207">
        <v>39.008269512791266</v>
      </c>
      <c r="D31" s="207">
        <v>44.703234479387326</v>
      </c>
      <c r="E31" s="207">
        <v>34.767598175004075</v>
      </c>
      <c r="F31" s="207">
        <v>5.5259084243115533</v>
      </c>
      <c r="G31" s="207">
        <v>4.4097278800716966</v>
      </c>
      <c r="H31" s="207">
        <v>9.9356363043832499</v>
      </c>
      <c r="I31" s="207">
        <v>32.489408505784588</v>
      </c>
      <c r="J31" s="207"/>
      <c r="K31" s="207" t="s">
        <v>179</v>
      </c>
      <c r="L31" s="207">
        <v>-2.2965211015153986</v>
      </c>
      <c r="M31" s="207" t="s">
        <v>179</v>
      </c>
      <c r="N31" s="207" t="s">
        <v>179</v>
      </c>
      <c r="O31" s="207">
        <v>5.6949649665960571</v>
      </c>
      <c r="P31" s="207"/>
      <c r="Q31" s="207">
        <v>0.16905654228450384</v>
      </c>
      <c r="R31" s="207"/>
      <c r="S31" s="207"/>
      <c r="T31" s="207">
        <v>5.1877953397425456</v>
      </c>
      <c r="U31" s="207">
        <v>8.1340638748574214</v>
      </c>
      <c r="V31" s="207">
        <v>2.4156754114388135</v>
      </c>
      <c r="W31" s="207"/>
      <c r="X31" s="207">
        <v>47.746913863101078</v>
      </c>
      <c r="Y31" s="207"/>
      <c r="Z31" s="207"/>
      <c r="AA31" s="207">
        <v>3.433069903861822</v>
      </c>
      <c r="AB31" s="207" t="s">
        <v>179</v>
      </c>
      <c r="AC31" s="348">
        <v>54.658220628971819</v>
      </c>
      <c r="AD31" s="354"/>
      <c r="AE31" s="208">
        <v>98.191999999999993</v>
      </c>
      <c r="AF31" s="208">
        <v>109.117</v>
      </c>
      <c r="AG31" s="262">
        <v>3.1047807042479647</v>
      </c>
    </row>
    <row r="32" spans="1:33">
      <c r="B32" s="227" t="s">
        <v>100</v>
      </c>
      <c r="C32" s="207">
        <v>40.119492899937107</v>
      </c>
      <c r="D32" s="207">
        <v>46.450796067657478</v>
      </c>
      <c r="E32" s="207">
        <v>36.344377875608224</v>
      </c>
      <c r="F32" s="207">
        <v>5.5608884181258489</v>
      </c>
      <c r="G32" s="207">
        <v>4.5455297739234064</v>
      </c>
      <c r="H32" s="207">
        <v>10.106418192049253</v>
      </c>
      <c r="I32" s="207">
        <v>33.353745324550658</v>
      </c>
      <c r="J32" s="207"/>
      <c r="K32" s="207">
        <v>0.52283906452332762</v>
      </c>
      <c r="L32" s="207">
        <v>-2.9972526563172357</v>
      </c>
      <c r="M32" s="207">
        <v>-2.7496769712460445</v>
      </c>
      <c r="N32" s="207">
        <v>6.0837274826491772</v>
      </c>
      <c r="O32" s="207">
        <v>6.3313031677203675</v>
      </c>
      <c r="P32" s="207"/>
      <c r="Q32" s="207">
        <v>0.77041474959451861</v>
      </c>
      <c r="R32" s="207"/>
      <c r="S32" s="207"/>
      <c r="T32" s="207">
        <v>7.243222667240409</v>
      </c>
      <c r="U32" s="207">
        <v>8.5076627718380724</v>
      </c>
      <c r="V32" s="207">
        <v>2.572738406540664</v>
      </c>
      <c r="W32" s="207"/>
      <c r="X32" s="207">
        <v>49.330944302542797</v>
      </c>
      <c r="Y32" s="207"/>
      <c r="Z32" s="207"/>
      <c r="AA32" s="207">
        <v>4.2120419714673467</v>
      </c>
      <c r="AB32" s="207">
        <v>3.9644662863961551</v>
      </c>
      <c r="AC32" s="348">
        <v>54.316308629307208</v>
      </c>
      <c r="AD32" s="354"/>
      <c r="AE32" s="208">
        <v>120.84399999999999</v>
      </c>
      <c r="AF32" s="208">
        <v>131.155</v>
      </c>
      <c r="AG32" s="262">
        <v>-1.7370636518415679</v>
      </c>
    </row>
    <row r="33" spans="2:33">
      <c r="B33" s="227" t="s">
        <v>101</v>
      </c>
      <c r="C33" s="207">
        <v>40.210597443549752</v>
      </c>
      <c r="D33" s="207">
        <v>45.140492144827974</v>
      </c>
      <c r="E33" s="207">
        <v>36.084520524804319</v>
      </c>
      <c r="F33" s="207">
        <v>4.5040542823357166</v>
      </c>
      <c r="G33" s="207">
        <v>4.5519173376879323</v>
      </c>
      <c r="H33" s="207">
        <v>9.0559716200236497</v>
      </c>
      <c r="I33" s="207">
        <v>32.760149783208512</v>
      </c>
      <c r="J33" s="207"/>
      <c r="K33" s="207">
        <v>-0.2413933351603692</v>
      </c>
      <c r="L33" s="207">
        <v>-1.307083732192128</v>
      </c>
      <c r="M33" s="207">
        <v>-0.6398499780892507</v>
      </c>
      <c r="N33" s="207">
        <v>4.2626609471753474</v>
      </c>
      <c r="O33" s="207">
        <v>4.9298947012782248</v>
      </c>
      <c r="P33" s="207"/>
      <c r="Q33" s="207">
        <v>0.42584041894250801</v>
      </c>
      <c r="R33" s="207"/>
      <c r="S33" s="207"/>
      <c r="T33" s="207">
        <v>4.1098879441409988</v>
      </c>
      <c r="U33" s="207">
        <v>5.8040993299172259</v>
      </c>
      <c r="V33" s="207">
        <v>2.8710794526718844</v>
      </c>
      <c r="W33" s="207"/>
      <c r="X33" s="207">
        <v>47.792828478291923</v>
      </c>
      <c r="Y33" s="207"/>
      <c r="Z33" s="207"/>
      <c r="AA33" s="207">
        <v>3.6178838898586627</v>
      </c>
      <c r="AB33" s="207">
        <v>2.9506501357557857</v>
      </c>
      <c r="AC33" s="348">
        <v>53.487668224562192</v>
      </c>
      <c r="AD33" s="354"/>
      <c r="AE33" s="208">
        <v>142.072</v>
      </c>
      <c r="AF33" s="208">
        <v>153.99799999999999</v>
      </c>
      <c r="AG33" s="262">
        <v>-0.63964204746912723</v>
      </c>
    </row>
    <row r="34" spans="2:33">
      <c r="B34" s="227" t="s">
        <v>102</v>
      </c>
      <c r="C34" s="207">
        <v>38.388916652116059</v>
      </c>
      <c r="D34" s="207">
        <v>42.256769042730625</v>
      </c>
      <c r="E34" s="207">
        <v>34.65352495981022</v>
      </c>
      <c r="F34" s="207">
        <v>3.1507583374978174</v>
      </c>
      <c r="G34" s="207">
        <v>4.4524857454225799</v>
      </c>
      <c r="H34" s="207">
        <v>7.6032440829203978</v>
      </c>
      <c r="I34" s="207">
        <v>31.619572874457365</v>
      </c>
      <c r="J34" s="207"/>
      <c r="K34" s="207">
        <v>0.35463006014704074</v>
      </c>
      <c r="L34" s="207">
        <v>-0.32272242860669414</v>
      </c>
      <c r="M34" s="207">
        <v>3.9741564363005195E-2</v>
      </c>
      <c r="N34" s="207">
        <v>3.5053883976448588</v>
      </c>
      <c r="O34" s="207">
        <v>3.8678523906145581</v>
      </c>
      <c r="P34" s="207"/>
      <c r="Q34" s="207">
        <v>0.71709405311674002</v>
      </c>
      <c r="R34" s="207"/>
      <c r="S34" s="207"/>
      <c r="T34" s="207">
        <v>2.816596121309916</v>
      </c>
      <c r="U34" s="207">
        <v>3.3524598553770013</v>
      </c>
      <c r="V34" s="207">
        <v>2.9544756663676268</v>
      </c>
      <c r="W34" s="207"/>
      <c r="X34" s="207">
        <v>44.324511175909763</v>
      </c>
      <c r="Y34" s="207"/>
      <c r="Z34" s="207"/>
      <c r="AA34" s="207">
        <v>3.2206012511515052</v>
      </c>
      <c r="AB34" s="207">
        <v>2.8581372581818059</v>
      </c>
      <c r="AC34" s="348">
        <v>51.995038744754261</v>
      </c>
      <c r="AD34" s="354"/>
      <c r="AE34" s="208">
        <v>166.08699999999999</v>
      </c>
      <c r="AF34" s="208">
        <v>179.35900000000001</v>
      </c>
      <c r="AG34" s="262">
        <v>-0.46907116695174766</v>
      </c>
    </row>
    <row r="35" spans="2:33">
      <c r="B35" s="227" t="s">
        <v>103</v>
      </c>
      <c r="C35" s="207">
        <v>36.905288004117679</v>
      </c>
      <c r="D35" s="207">
        <v>41.420705933732279</v>
      </c>
      <c r="E35" s="207">
        <v>34.350970411924649</v>
      </c>
      <c r="F35" s="207">
        <v>2.7258878762198386</v>
      </c>
      <c r="G35" s="207">
        <v>4.3438476455877844</v>
      </c>
      <c r="H35" s="207">
        <v>7.0697355218076225</v>
      </c>
      <c r="I35" s="207">
        <v>30.379378291679881</v>
      </c>
      <c r="J35" s="207"/>
      <c r="K35" s="207">
        <v>2.4763794877586931</v>
      </c>
      <c r="L35" s="207">
        <v>-1.0538574718858693</v>
      </c>
      <c r="M35" s="207">
        <v>-1.7407069062498102</v>
      </c>
      <c r="N35" s="207">
        <v>5.2022673639785308</v>
      </c>
      <c r="O35" s="207">
        <v>4.5154179296145909</v>
      </c>
      <c r="P35" s="207"/>
      <c r="Q35" s="207">
        <v>1.789530053394752</v>
      </c>
      <c r="R35" s="207"/>
      <c r="S35" s="207"/>
      <c r="T35" s="207">
        <v>4.0319016746299532</v>
      </c>
      <c r="U35" s="207">
        <v>4.6942669529637469</v>
      </c>
      <c r="V35" s="207">
        <v>3.0445926765484215</v>
      </c>
      <c r="W35" s="207"/>
      <c r="X35" s="207">
        <v>42.182642271197253</v>
      </c>
      <c r="Y35" s="207"/>
      <c r="Z35" s="207"/>
      <c r="AA35" s="207">
        <v>3.7641480495578166</v>
      </c>
      <c r="AB35" s="207">
        <v>4.450997483921757</v>
      </c>
      <c r="AC35" s="348">
        <v>50.291409527869767</v>
      </c>
      <c r="AD35" s="354"/>
      <c r="AE35" s="208">
        <v>192.34100000000001</v>
      </c>
      <c r="AF35" s="208">
        <v>210.03899999999999</v>
      </c>
      <c r="AG35" s="262">
        <v>1.561327335508581</v>
      </c>
    </row>
    <row r="36" spans="2:33">
      <c r="B36" s="227" t="s">
        <v>104</v>
      </c>
      <c r="C36" s="207">
        <v>37.271292629333892</v>
      </c>
      <c r="D36" s="207">
        <v>40.946090635844115</v>
      </c>
      <c r="E36" s="207">
        <v>34.181297488357693</v>
      </c>
      <c r="F36" s="207">
        <v>2.5266923807926664</v>
      </c>
      <c r="G36" s="207">
        <v>4.2381007666937576</v>
      </c>
      <c r="H36" s="207">
        <v>6.7647931474864222</v>
      </c>
      <c r="I36" s="207">
        <v>31.193642848849962</v>
      </c>
      <c r="J36" s="207"/>
      <c r="K36" s="207">
        <v>1.4113887915864258</v>
      </c>
      <c r="L36" s="207">
        <v>-6.966034133567256E-2</v>
      </c>
      <c r="M36" s="207">
        <v>-0.3329435072045322</v>
      </c>
      <c r="N36" s="207">
        <v>3.9380811723790905</v>
      </c>
      <c r="O36" s="207">
        <v>3.6747980065102319</v>
      </c>
      <c r="P36" s="207"/>
      <c r="Q36" s="207">
        <v>1.1481056257175661</v>
      </c>
      <c r="R36" s="207"/>
      <c r="S36" s="207"/>
      <c r="T36" s="207">
        <v>3.4675369909312561</v>
      </c>
      <c r="U36" s="207">
        <v>4.180910486461384</v>
      </c>
      <c r="V36" s="207">
        <v>3.2624259858873308</v>
      </c>
      <c r="W36" s="207"/>
      <c r="X36" s="207">
        <v>39.083021571280746</v>
      </c>
      <c r="Y36" s="207"/>
      <c r="Z36" s="207"/>
      <c r="AA36" s="207">
        <v>2.6109727937666896</v>
      </c>
      <c r="AB36" s="207">
        <v>2.8742559596355495</v>
      </c>
      <c r="AC36" s="348">
        <v>46.224796501502858</v>
      </c>
      <c r="AD36" s="354"/>
      <c r="AE36" s="208">
        <v>232.55699999999999</v>
      </c>
      <c r="AF36" s="208">
        <v>251.26</v>
      </c>
      <c r="AG36" s="262">
        <v>-9.7964602465713146E-2</v>
      </c>
    </row>
    <row r="37" spans="2:33">
      <c r="B37" s="227" t="s">
        <v>105</v>
      </c>
      <c r="C37" s="207">
        <v>38.491784651726043</v>
      </c>
      <c r="D37" s="207">
        <v>42.803908083783099</v>
      </c>
      <c r="E37" s="207">
        <v>36.119126287619416</v>
      </c>
      <c r="F37" s="207">
        <v>2.2493160105850163</v>
      </c>
      <c r="G37" s="207">
        <v>4.4354657855786623</v>
      </c>
      <c r="H37" s="207">
        <v>6.68478179616368</v>
      </c>
      <c r="I37" s="207">
        <v>32.10937850404413</v>
      </c>
      <c r="J37" s="207"/>
      <c r="K37" s="207">
        <v>0.63491141315851274</v>
      </c>
      <c r="L37" s="207">
        <v>-0.55653564967781488</v>
      </c>
      <c r="M37" s="207">
        <v>0.87136035863570749</v>
      </c>
      <c r="N37" s="207">
        <v>2.8842274237435288</v>
      </c>
      <c r="O37" s="207">
        <v>4.3121234320570512</v>
      </c>
      <c r="P37" s="207"/>
      <c r="Q37" s="207">
        <v>2.0628074214720349</v>
      </c>
      <c r="R37" s="207"/>
      <c r="S37" s="207"/>
      <c r="T37" s="207">
        <v>4.6709375513926474</v>
      </c>
      <c r="U37" s="207">
        <v>4.5849716686351609</v>
      </c>
      <c r="V37" s="207">
        <v>3.424806016116734</v>
      </c>
      <c r="W37" s="207"/>
      <c r="X37" s="207">
        <v>40.295738141438754</v>
      </c>
      <c r="Y37" s="207"/>
      <c r="Z37" s="207"/>
      <c r="AA37" s="207">
        <v>3.3463154275120726</v>
      </c>
      <c r="AB37" s="207">
        <v>1.9184194191985506</v>
      </c>
      <c r="AC37" s="348">
        <v>47.177328927893306</v>
      </c>
      <c r="AD37" s="354"/>
      <c r="AE37" s="208">
        <v>267.548</v>
      </c>
      <c r="AF37" s="208">
        <v>282.41199999999998</v>
      </c>
      <c r="AG37" s="262">
        <v>-2.8166061756407594</v>
      </c>
    </row>
    <row r="38" spans="2:33">
      <c r="B38" s="227" t="s">
        <v>106</v>
      </c>
      <c r="C38" s="207">
        <v>40.812214006206091</v>
      </c>
      <c r="D38" s="207">
        <v>42.820321417692377</v>
      </c>
      <c r="E38" s="207">
        <v>37.017932041012394</v>
      </c>
      <c r="F38" s="207">
        <v>1.4621458865431032</v>
      </c>
      <c r="G38" s="207">
        <v>4.3402434901368752</v>
      </c>
      <c r="H38" s="207">
        <v>5.8023893766799786</v>
      </c>
      <c r="I38" s="207">
        <v>33.969451594870442</v>
      </c>
      <c r="J38" s="207"/>
      <c r="K38" s="207">
        <v>-1.5988648082532557</v>
      </c>
      <c r="L38" s="207">
        <v>1.9234181007501534</v>
      </c>
      <c r="M38" s="207">
        <v>4.068244433946588</v>
      </c>
      <c r="N38" s="207">
        <v>-0.13671892171015276</v>
      </c>
      <c r="O38" s="207">
        <v>2.0081074114862809</v>
      </c>
      <c r="P38" s="207"/>
      <c r="Q38" s="207">
        <v>0.54596152494317784</v>
      </c>
      <c r="R38" s="207"/>
      <c r="S38" s="207"/>
      <c r="T38" s="207">
        <v>2.5557426382226627</v>
      </c>
      <c r="U38" s="207">
        <v>2.9028683901331935</v>
      </c>
      <c r="V38" s="207">
        <v>3.7598037082536928</v>
      </c>
      <c r="W38" s="207"/>
      <c r="X38" s="207">
        <v>39.957999419140904</v>
      </c>
      <c r="Y38" s="207"/>
      <c r="Z38" s="207"/>
      <c r="AA38" s="207">
        <v>2.784370303174343</v>
      </c>
      <c r="AB38" s="207">
        <v>0.6395439699779093</v>
      </c>
      <c r="AC38" s="348">
        <v>44.737379451628343</v>
      </c>
      <c r="AD38" s="354"/>
      <c r="AE38" s="208">
        <v>298.73899999999998</v>
      </c>
      <c r="AF38" s="208">
        <v>313.32900000000001</v>
      </c>
      <c r="AG38" s="262">
        <v>-3.1630101961365638</v>
      </c>
    </row>
    <row r="39" spans="2:33">
      <c r="B39" s="227" t="s">
        <v>107</v>
      </c>
      <c r="C39" s="207">
        <v>40.523009362325027</v>
      </c>
      <c r="D39" s="207">
        <v>43.127992436949157</v>
      </c>
      <c r="E39" s="207">
        <v>37.033332316794244</v>
      </c>
      <c r="F39" s="207">
        <v>1.9325424659205268</v>
      </c>
      <c r="G39" s="207">
        <v>4.1621176542343932</v>
      </c>
      <c r="H39" s="207">
        <v>6.09466012015492</v>
      </c>
      <c r="I39" s="207">
        <v>33.674178890549236</v>
      </c>
      <c r="J39" s="207"/>
      <c r="K39" s="207">
        <v>-1.3162769018511955</v>
      </c>
      <c r="L39" s="207">
        <v>1.0265011741026502</v>
      </c>
      <c r="M39" s="207">
        <v>3.0152186846574525</v>
      </c>
      <c r="N39" s="207">
        <v>0.6162655640693312</v>
      </c>
      <c r="O39" s="207">
        <v>2.6049830746241343</v>
      </c>
      <c r="P39" s="207"/>
      <c r="Q39" s="207">
        <v>0.67244060870360767</v>
      </c>
      <c r="R39" s="207"/>
      <c r="S39" s="207"/>
      <c r="T39" s="207">
        <v>3.9093043823000211</v>
      </c>
      <c r="U39" s="207">
        <v>2.7440456222744039</v>
      </c>
      <c r="V39" s="207">
        <v>3.6860723979140615</v>
      </c>
      <c r="W39" s="207"/>
      <c r="X39" s="207">
        <v>38.603289291593221</v>
      </c>
      <c r="Y39" s="207"/>
      <c r="Z39" s="207"/>
      <c r="AA39" s="207">
        <v>2.6546918361745599</v>
      </c>
      <c r="AB39" s="207">
        <v>0.66597432561975645</v>
      </c>
      <c r="AC39" s="348">
        <v>43.575676252630295</v>
      </c>
      <c r="AD39" s="354"/>
      <c r="AE39" s="208">
        <v>327.91</v>
      </c>
      <c r="AF39" s="208">
        <v>343.23500000000001</v>
      </c>
      <c r="AG39" s="262">
        <v>-2.7122309426549811</v>
      </c>
    </row>
    <row r="40" spans="2:33">
      <c r="B40" s="227" t="s">
        <v>108</v>
      </c>
      <c r="C40" s="207">
        <v>39.41540915225125</v>
      </c>
      <c r="D40" s="207">
        <v>42.706137562596894</v>
      </c>
      <c r="E40" s="207">
        <v>36.534000289981144</v>
      </c>
      <c r="F40" s="207">
        <v>2.1832234750895041</v>
      </c>
      <c r="G40" s="207">
        <v>3.9889137975262376</v>
      </c>
      <c r="H40" s="207">
        <v>6.1721372726157417</v>
      </c>
      <c r="I40" s="207">
        <v>32.988144232163371</v>
      </c>
      <c r="J40" s="207"/>
      <c r="K40" s="207">
        <v>-0.1790641871150237</v>
      </c>
      <c r="L40" s="207">
        <v>0.1619990854440615</v>
      </c>
      <c r="M40" s="207">
        <v>1.4485682078152164</v>
      </c>
      <c r="N40" s="207">
        <v>2.0041592879744807</v>
      </c>
      <c r="O40" s="207">
        <v>3.2907284103456349</v>
      </c>
      <c r="P40" s="207"/>
      <c r="Q40" s="207">
        <v>1.1075049352561313</v>
      </c>
      <c r="R40" s="207"/>
      <c r="S40" s="207"/>
      <c r="T40" s="207">
        <v>3.4262388329373978</v>
      </c>
      <c r="U40" s="207">
        <v>2.7311205540870609</v>
      </c>
      <c r="V40" s="207">
        <v>3.687500697070075</v>
      </c>
      <c r="W40" s="207"/>
      <c r="X40" s="207">
        <v>38.754459731525507</v>
      </c>
      <c r="Y40" s="207"/>
      <c r="Z40" s="207"/>
      <c r="AA40" s="207">
        <v>3.279017633084619</v>
      </c>
      <c r="AB40" s="207">
        <v>1.9924485107134644</v>
      </c>
      <c r="AC40" s="348">
        <v>43.259611202194932</v>
      </c>
      <c r="AD40" s="354"/>
      <c r="AE40" s="208">
        <v>358.64400000000001</v>
      </c>
      <c r="AF40" s="208">
        <v>370.53800000000001</v>
      </c>
      <c r="AG40" s="262">
        <v>-1.4882458676803174</v>
      </c>
    </row>
    <row r="41" spans="2:33">
      <c r="B41" s="227" t="s">
        <v>109</v>
      </c>
      <c r="C41" s="207">
        <v>39.140924394520042</v>
      </c>
      <c r="D41" s="207">
        <v>42.382304418206544</v>
      </c>
      <c r="E41" s="207">
        <v>36.672459001132601</v>
      </c>
      <c r="F41" s="207">
        <v>1.9311229371273122</v>
      </c>
      <c r="G41" s="207">
        <v>3.778722479946627</v>
      </c>
      <c r="H41" s="207">
        <v>5.7098454170739394</v>
      </c>
      <c r="I41" s="207">
        <v>33.550804462166234</v>
      </c>
      <c r="J41" s="207"/>
      <c r="K41" s="207">
        <v>0.8263374933593729</v>
      </c>
      <c r="L41" s="207">
        <v>0.36719263132308294</v>
      </c>
      <c r="M41" s="207">
        <v>0.85111222452290791</v>
      </c>
      <c r="N41" s="207">
        <v>2.7574604304866854</v>
      </c>
      <c r="O41" s="207">
        <v>3.2413800236865105</v>
      </c>
      <c r="P41" s="207"/>
      <c r="Q41" s="207">
        <v>1.310257086559198</v>
      </c>
      <c r="R41" s="207"/>
      <c r="S41" s="207"/>
      <c r="T41" s="207">
        <v>2.656716263530531</v>
      </c>
      <c r="U41" s="207">
        <v>2.6528374681292313</v>
      </c>
      <c r="V41" s="207">
        <v>3.8063912204759021</v>
      </c>
      <c r="W41" s="207"/>
      <c r="X41" s="207">
        <v>38.614311890502599</v>
      </c>
      <c r="Y41" s="207"/>
      <c r="Z41" s="207"/>
      <c r="AA41" s="207">
        <v>2.8591893834784003</v>
      </c>
      <c r="AB41" s="207">
        <v>2.3752697902785758</v>
      </c>
      <c r="AC41" s="348">
        <v>43.049974399950344</v>
      </c>
      <c r="AD41" s="354"/>
      <c r="AE41" s="208">
        <v>386.71800000000002</v>
      </c>
      <c r="AF41" s="208">
        <v>406.58499999999998</v>
      </c>
      <c r="AG41" s="262">
        <v>-0.37254083932752319</v>
      </c>
    </row>
    <row r="42" spans="2:33">
      <c r="B42" s="227" t="s">
        <v>110</v>
      </c>
      <c r="C42" s="207">
        <v>38.214947745778559</v>
      </c>
      <c r="D42" s="207">
        <v>40.342802767106569</v>
      </c>
      <c r="E42" s="207">
        <v>35.462915637167036</v>
      </c>
      <c r="F42" s="207">
        <v>1.4911943922988324</v>
      </c>
      <c r="G42" s="207">
        <v>3.3886927376407048</v>
      </c>
      <c r="H42" s="207">
        <v>4.8798871299395374</v>
      </c>
      <c r="I42" s="207">
        <v>32.640221971504545</v>
      </c>
      <c r="J42" s="207"/>
      <c r="K42" s="207">
        <v>0.62058834906579063</v>
      </c>
      <c r="L42" s="207">
        <v>1.3074743439663274</v>
      </c>
      <c r="M42" s="207">
        <v>1.3235466239297173</v>
      </c>
      <c r="N42" s="207">
        <v>2.1117827413646229</v>
      </c>
      <c r="O42" s="207">
        <v>2.1278550213280134</v>
      </c>
      <c r="P42" s="207"/>
      <c r="Q42" s="207">
        <v>0.63666062902918086</v>
      </c>
      <c r="R42" s="207"/>
      <c r="S42" s="207"/>
      <c r="T42" s="207">
        <v>2.6177751502146935</v>
      </c>
      <c r="U42" s="207">
        <v>1.3517555863849311</v>
      </c>
      <c r="V42" s="207">
        <v>3.9101750286768149</v>
      </c>
      <c r="W42" s="207"/>
      <c r="X42" s="207">
        <v>37.005577025115969</v>
      </c>
      <c r="Y42" s="207"/>
      <c r="Z42" s="207"/>
      <c r="AA42" s="207">
        <v>2.2727112132824878</v>
      </c>
      <c r="AB42" s="207">
        <v>2.2566389333190973</v>
      </c>
      <c r="AC42" s="348">
        <v>42.228053109226273</v>
      </c>
      <c r="AD42" s="354"/>
      <c r="AE42" s="208">
        <v>424.55900000000003</v>
      </c>
      <c r="AF42" s="208">
        <v>439.12299999999999</v>
      </c>
      <c r="AG42" s="262">
        <v>0.1168717758042289</v>
      </c>
    </row>
    <row r="43" spans="2:33">
      <c r="B43" s="227" t="s">
        <v>111</v>
      </c>
      <c r="C43" s="207">
        <v>37.312392455146266</v>
      </c>
      <c r="D43" s="207">
        <v>39.228197849650932</v>
      </c>
      <c r="E43" s="207">
        <v>34.820749443780763</v>
      </c>
      <c r="F43" s="207">
        <v>0.93883232318804055</v>
      </c>
      <c r="G43" s="207">
        <v>3.4686160826821277</v>
      </c>
      <c r="H43" s="207">
        <v>4.4074484058701682</v>
      </c>
      <c r="I43" s="207">
        <v>32.436952685744352</v>
      </c>
      <c r="J43" s="207"/>
      <c r="K43" s="207">
        <v>1.1301814152313963</v>
      </c>
      <c r="L43" s="207">
        <v>1.3544349579684571</v>
      </c>
      <c r="M43" s="207">
        <v>1.2012266140536842</v>
      </c>
      <c r="N43" s="207">
        <v>2.0690137384194367</v>
      </c>
      <c r="O43" s="207">
        <v>1.9158053945046636</v>
      </c>
      <c r="P43" s="207"/>
      <c r="Q43" s="207">
        <v>0.97697307131662303</v>
      </c>
      <c r="R43" s="207"/>
      <c r="S43" s="207"/>
      <c r="T43" s="207">
        <v>2.2869104898017341</v>
      </c>
      <c r="U43" s="207">
        <v>0.80818930086255081</v>
      </c>
      <c r="V43" s="207">
        <v>3.8053068247827184</v>
      </c>
      <c r="W43" s="207"/>
      <c r="X43" s="207">
        <v>34.78095048585547</v>
      </c>
      <c r="Y43" s="207"/>
      <c r="Z43" s="207"/>
      <c r="AA43" s="207">
        <v>2.1293059041439704</v>
      </c>
      <c r="AB43" s="207">
        <v>2.2825142480587437</v>
      </c>
      <c r="AC43" s="348">
        <v>41.797875954888703</v>
      </c>
      <c r="AD43" s="354"/>
      <c r="AE43" s="208">
        <v>456.20499999999998</v>
      </c>
      <c r="AF43" s="208">
        <v>482.44799999999998</v>
      </c>
      <c r="AG43" s="262">
        <v>0.25966797750785497</v>
      </c>
    </row>
    <row r="44" spans="2:33">
      <c r="B44" s="227" t="s">
        <v>112</v>
      </c>
      <c r="C44" s="207">
        <v>36.058787283164854</v>
      </c>
      <c r="D44" s="207">
        <v>37.048195120429305</v>
      </c>
      <c r="E44" s="207">
        <v>33.151597404218144</v>
      </c>
      <c r="F44" s="207">
        <v>0.32057281916885061</v>
      </c>
      <c r="G44" s="207">
        <v>3.5760248970423061</v>
      </c>
      <c r="H44" s="207">
        <v>3.8965977162111574</v>
      </c>
      <c r="I44" s="207">
        <v>31.588707412953955</v>
      </c>
      <c r="J44" s="207"/>
      <c r="K44" s="207">
        <v>1.8276780466256772</v>
      </c>
      <c r="L44" s="207">
        <v>1.9868104954449022</v>
      </c>
      <c r="M44" s="207">
        <v>0.82796746691481959</v>
      </c>
      <c r="N44" s="207">
        <v>2.1482508657945281</v>
      </c>
      <c r="O44" s="207">
        <v>0.98940783726444526</v>
      </c>
      <c r="P44" s="207"/>
      <c r="Q44" s="207">
        <v>0.66883501809559476</v>
      </c>
      <c r="R44" s="207"/>
      <c r="S44" s="207"/>
      <c r="T44" s="207">
        <v>0.23379976288531137</v>
      </c>
      <c r="U44" s="207">
        <v>-0.63003088730812429</v>
      </c>
      <c r="V44" s="207">
        <v>3.627893735180332</v>
      </c>
      <c r="W44" s="207"/>
      <c r="X44" s="207">
        <v>30.887774419608753</v>
      </c>
      <c r="Y44" s="207"/>
      <c r="Z44" s="207"/>
      <c r="AA44" s="207">
        <v>1.2261325346312242</v>
      </c>
      <c r="AB44" s="207">
        <v>2.3849755631613068</v>
      </c>
      <c r="AC44" s="348">
        <v>39.177547422937728</v>
      </c>
      <c r="AD44" s="354"/>
      <c r="AE44" s="208">
        <v>512.83199999999999</v>
      </c>
      <c r="AF44" s="208">
        <v>541.96199999999999</v>
      </c>
      <c r="AG44" s="262">
        <v>2.2138188660570233</v>
      </c>
    </row>
    <row r="45" spans="2:33">
      <c r="B45" s="227" t="s">
        <v>113</v>
      </c>
      <c r="C45" s="207">
        <v>35.404200122021365</v>
      </c>
      <c r="D45" s="207">
        <v>34.437469297992592</v>
      </c>
      <c r="E45" s="207">
        <v>30.922974454181684</v>
      </c>
      <c r="F45" s="207">
        <v>8.338708916125176E-2</v>
      </c>
      <c r="G45" s="207">
        <v>3.4311077546496609</v>
      </c>
      <c r="H45" s="207">
        <v>3.5144948438109127</v>
      </c>
      <c r="I45" s="207">
        <v>31.064924803026411</v>
      </c>
      <c r="J45" s="207"/>
      <c r="K45" s="207">
        <v>1.0281407493287058</v>
      </c>
      <c r="L45" s="207">
        <v>3.6094197692083121</v>
      </c>
      <c r="M45" s="207">
        <v>1.5311611066895872</v>
      </c>
      <c r="N45" s="207">
        <v>1.1115278384899574</v>
      </c>
      <c r="O45" s="207">
        <v>-0.96673082402876775</v>
      </c>
      <c r="P45" s="207"/>
      <c r="Q45" s="207">
        <v>-1.0501179131900196</v>
      </c>
      <c r="R45" s="207"/>
      <c r="S45" s="207"/>
      <c r="T45" s="207">
        <v>-1.2165424601114276</v>
      </c>
      <c r="U45" s="207">
        <v>-2.535526920743806</v>
      </c>
      <c r="V45" s="207">
        <v>3.3512169794993634</v>
      </c>
      <c r="W45" s="207"/>
      <c r="X45" s="207">
        <v>25.575149673696362</v>
      </c>
      <c r="Y45" s="207"/>
      <c r="Z45" s="207"/>
      <c r="AA45" s="207">
        <v>-0.58965335794738405</v>
      </c>
      <c r="AB45" s="207">
        <v>1.4886053045713417</v>
      </c>
      <c r="AC45" s="348">
        <v>34.131716637734669</v>
      </c>
      <c r="AD45" s="354"/>
      <c r="AE45" s="208">
        <v>572.03099999999995</v>
      </c>
      <c r="AF45" s="208">
        <v>600.97400000000005</v>
      </c>
      <c r="AG45" s="262">
        <v>3.2709897786146414</v>
      </c>
    </row>
    <row r="46" spans="2:33" ht="15" customHeight="1">
      <c r="B46" s="227" t="s">
        <v>114</v>
      </c>
      <c r="C46" s="207">
        <v>34.584797191924729</v>
      </c>
      <c r="D46" s="207">
        <v>34.604429653249568</v>
      </c>
      <c r="E46" s="207">
        <v>30.403874561238236</v>
      </c>
      <c r="F46" s="207">
        <v>0.80730580883365766</v>
      </c>
      <c r="G46" s="207">
        <v>3.3932492831776719</v>
      </c>
      <c r="H46" s="207">
        <v>4.2005550920113297</v>
      </c>
      <c r="I46" s="207">
        <v>30.595449385456462</v>
      </c>
      <c r="J46" s="207"/>
      <c r="K46" s="207">
        <v>0.57811450861690672</v>
      </c>
      <c r="L46" s="207">
        <v>2.2718240931465292</v>
      </c>
      <c r="M46" s="207">
        <v>0.90603623702080782</v>
      </c>
      <c r="N46" s="207">
        <v>1.3854203174505646</v>
      </c>
      <c r="O46" s="207">
        <v>1.9632461324842823E-2</v>
      </c>
      <c r="P46" s="207"/>
      <c r="Q46" s="207">
        <v>-0.78767334750881479</v>
      </c>
      <c r="R46" s="207"/>
      <c r="S46" s="207"/>
      <c r="T46" s="207">
        <v>-0.7243428271060961</v>
      </c>
      <c r="U46" s="207">
        <v>-1.1067008440375108</v>
      </c>
      <c r="V46" s="207">
        <v>3.169850872457082</v>
      </c>
      <c r="W46" s="207"/>
      <c r="X46" s="207">
        <v>23.000654133152437</v>
      </c>
      <c r="Y46" s="207"/>
      <c r="Z46" s="207"/>
      <c r="AA46" s="207">
        <v>0.46817087207709862</v>
      </c>
      <c r="AB46" s="207">
        <v>1.8339587282028205</v>
      </c>
      <c r="AC46" s="348">
        <v>29.552870693326703</v>
      </c>
      <c r="AD46" s="354"/>
      <c r="AE46" s="208">
        <v>631.60699999999997</v>
      </c>
      <c r="AF46" s="208">
        <v>660.41600000000005</v>
      </c>
      <c r="AG46" s="262">
        <v>1.4231798008055865</v>
      </c>
    </row>
    <row r="47" spans="2:33">
      <c r="B47" s="227" t="s">
        <v>115</v>
      </c>
      <c r="C47" s="207">
        <v>33.774931617811063</v>
      </c>
      <c r="D47" s="207">
        <v>34.848355892607678</v>
      </c>
      <c r="E47" s="207">
        <v>30.724440322599577</v>
      </c>
      <c r="F47" s="207">
        <v>1.0106183158611459</v>
      </c>
      <c r="G47" s="207">
        <v>3.1132972541469539</v>
      </c>
      <c r="H47" s="207">
        <v>4.1239155700080996</v>
      </c>
      <c r="I47" s="207">
        <v>30.310918845309509</v>
      </c>
      <c r="J47" s="207"/>
      <c r="K47" s="207">
        <v>-0.16208228544475384</v>
      </c>
      <c r="L47" s="207">
        <v>1.0040148855992392</v>
      </c>
      <c r="M47" s="207">
        <v>1.2289031299794613</v>
      </c>
      <c r="N47" s="207">
        <v>0.84853603041639192</v>
      </c>
      <c r="O47" s="207">
        <v>1.0734242747966143</v>
      </c>
      <c r="P47" s="207"/>
      <c r="Q47" s="207">
        <v>6.2805958935468337E-2</v>
      </c>
      <c r="R47" s="207"/>
      <c r="S47" s="207"/>
      <c r="T47" s="207">
        <v>-0.38666752755831557</v>
      </c>
      <c r="U47" s="207">
        <v>-0.12487820339739147</v>
      </c>
      <c r="V47" s="207">
        <v>2.9040418862918655</v>
      </c>
      <c r="W47" s="207"/>
      <c r="X47" s="207">
        <v>21.581459655096566</v>
      </c>
      <c r="Y47" s="207"/>
      <c r="Z47" s="207"/>
      <c r="AA47" s="207">
        <v>1.3849594402639025</v>
      </c>
      <c r="AB47" s="207">
        <v>1.1600711958836802</v>
      </c>
      <c r="AC47" s="348">
        <v>27.63447518871136</v>
      </c>
      <c r="AD47" s="354"/>
      <c r="AE47" s="208">
        <v>681.46400000000006</v>
      </c>
      <c r="AF47" s="208">
        <v>700.13800000000003</v>
      </c>
      <c r="AG47" s="262">
        <v>-1.019048409082679</v>
      </c>
    </row>
    <row r="48" spans="2:33">
      <c r="B48" s="227" t="s">
        <v>116</v>
      </c>
      <c r="C48" s="207">
        <v>33.411574916548517</v>
      </c>
      <c r="D48" s="207">
        <v>36.727864423431164</v>
      </c>
      <c r="E48" s="207">
        <v>32.580130173154856</v>
      </c>
      <c r="F48" s="207">
        <v>1.2946144485503444</v>
      </c>
      <c r="G48" s="207">
        <v>2.8531198017259665</v>
      </c>
      <c r="H48" s="207">
        <v>4.1477342502763115</v>
      </c>
      <c r="I48" s="207">
        <v>30.247675080660468</v>
      </c>
      <c r="J48" s="207"/>
      <c r="K48" s="207">
        <v>0.63691647037658872</v>
      </c>
      <c r="L48" s="207">
        <v>-1.5349212374264569</v>
      </c>
      <c r="M48" s="207">
        <v>-0.1501626494707351</v>
      </c>
      <c r="N48" s="207">
        <v>1.9315309189269332</v>
      </c>
      <c r="O48" s="207">
        <v>3.3162895068826548</v>
      </c>
      <c r="P48" s="207"/>
      <c r="Q48" s="207">
        <v>2.0216750583323102</v>
      </c>
      <c r="R48" s="207"/>
      <c r="S48" s="207"/>
      <c r="T48" s="207">
        <v>1.8169537695510927</v>
      </c>
      <c r="U48" s="207">
        <v>1.9192446384513191</v>
      </c>
      <c r="V48" s="207">
        <v>2.5054983086421134</v>
      </c>
      <c r="W48" s="207"/>
      <c r="X48" s="207">
        <v>22.786932560025289</v>
      </c>
      <c r="Y48" s="207"/>
      <c r="Z48" s="207"/>
      <c r="AA48" s="207">
        <v>3.2992642872294109</v>
      </c>
      <c r="AB48" s="207">
        <v>1.9145056992736897</v>
      </c>
      <c r="AC48" s="348">
        <v>28.563713395777746</v>
      </c>
      <c r="AD48" s="354"/>
      <c r="AE48" s="208">
        <v>716.58399999999995</v>
      </c>
      <c r="AF48" s="208">
        <v>727.61</v>
      </c>
      <c r="AG48" s="262">
        <v>-2.3618978122783716</v>
      </c>
    </row>
    <row r="49" spans="2:33">
      <c r="B49" s="227" t="s">
        <v>117</v>
      </c>
      <c r="C49" s="207">
        <v>31.93282299387754</v>
      </c>
      <c r="D49" s="207">
        <v>38.18574053636911</v>
      </c>
      <c r="E49" s="207">
        <v>34.3179898705623</v>
      </c>
      <c r="F49" s="207">
        <v>1.0841790271530451</v>
      </c>
      <c r="G49" s="207">
        <v>2.7835716386537617</v>
      </c>
      <c r="H49" s="207">
        <v>3.8677506658068066</v>
      </c>
      <c r="I49" s="207">
        <v>28.979258127969821</v>
      </c>
      <c r="J49" s="207"/>
      <c r="K49" s="207">
        <v>3.5239846507702364</v>
      </c>
      <c r="L49" s="207">
        <v>-4.2943527170584153</v>
      </c>
      <c r="M49" s="207">
        <v>-2.6495988524901359</v>
      </c>
      <c r="N49" s="207">
        <v>4.6081636779232813</v>
      </c>
      <c r="O49" s="207">
        <v>6.2529175424915611</v>
      </c>
      <c r="P49" s="207"/>
      <c r="Q49" s="207">
        <v>5.1687385153385152</v>
      </c>
      <c r="R49" s="207"/>
      <c r="S49" s="207"/>
      <c r="T49" s="207">
        <v>4.8840673173179923</v>
      </c>
      <c r="U49" s="207">
        <v>4.8775913848511747</v>
      </c>
      <c r="V49" s="207">
        <v>2.5470651883551945</v>
      </c>
      <c r="W49" s="207"/>
      <c r="X49" s="207">
        <v>26.585693762830331</v>
      </c>
      <c r="Y49" s="207"/>
      <c r="Z49" s="207"/>
      <c r="AA49" s="207">
        <v>6.1768253360064547</v>
      </c>
      <c r="AB49" s="207">
        <v>4.5320714714381749</v>
      </c>
      <c r="AC49" s="348">
        <v>33.546139669673472</v>
      </c>
      <c r="AD49" s="354"/>
      <c r="AE49" s="208">
        <v>741.20600000000002</v>
      </c>
      <c r="AF49" s="208">
        <v>759.43100000000004</v>
      </c>
      <c r="AG49" s="262">
        <v>-2.3447486042252104</v>
      </c>
    </row>
    <row r="50" spans="2:33">
      <c r="B50" s="227" t="s">
        <v>118</v>
      </c>
      <c r="C50" s="207">
        <v>31.215622685835399</v>
      </c>
      <c r="D50" s="207">
        <v>37.77086897678813</v>
      </c>
      <c r="E50" s="207">
        <v>34.273767268455863</v>
      </c>
      <c r="F50" s="207">
        <v>0.81381987181124071</v>
      </c>
      <c r="G50" s="207">
        <v>2.6832818365210285</v>
      </c>
      <c r="H50" s="207">
        <v>3.4971017083322695</v>
      </c>
      <c r="I50" s="207">
        <v>28.317969408339927</v>
      </c>
      <c r="J50" s="207"/>
      <c r="K50" s="207">
        <v>4.4411106660647546</v>
      </c>
      <c r="L50" s="207">
        <v>-4.394550700952478</v>
      </c>
      <c r="M50" s="207">
        <v>-3.0942349478757403</v>
      </c>
      <c r="N50" s="207">
        <v>5.254930537875997</v>
      </c>
      <c r="O50" s="207">
        <v>6.5552462909527334</v>
      </c>
      <c r="P50" s="207"/>
      <c r="Q50" s="207">
        <v>5.7414264191414937</v>
      </c>
      <c r="R50" s="207"/>
      <c r="S50" s="207"/>
      <c r="T50" s="207">
        <v>6.3353846939557199</v>
      </c>
      <c r="U50" s="207">
        <v>5.8869793927632079</v>
      </c>
      <c r="V50" s="207">
        <v>2.6253160031664153</v>
      </c>
      <c r="W50" s="207"/>
      <c r="X50" s="207">
        <v>31.045209430883396</v>
      </c>
      <c r="Y50" s="207"/>
      <c r="Z50" s="207"/>
      <c r="AA50" s="207">
        <v>6.5456704374249899</v>
      </c>
      <c r="AB50" s="207">
        <v>5.2453546843482499</v>
      </c>
      <c r="AC50" s="348">
        <v>38.139347820535733</v>
      </c>
      <c r="AD50" s="354"/>
      <c r="AE50" s="208">
        <v>783.22</v>
      </c>
      <c r="AF50" s="208">
        <v>804.63300000000004</v>
      </c>
      <c r="AG50" s="262">
        <v>-1.6627320644633916</v>
      </c>
    </row>
    <row r="51" spans="2:33">
      <c r="B51" s="227" t="s">
        <v>119</v>
      </c>
      <c r="C51" s="207">
        <v>32.091614360119955</v>
      </c>
      <c r="D51" s="207">
        <v>37.424332560370047</v>
      </c>
      <c r="E51" s="207">
        <v>34.010222540580578</v>
      </c>
      <c r="F51" s="207">
        <v>0.8604174001723992</v>
      </c>
      <c r="G51" s="207">
        <v>2.5536926196170797</v>
      </c>
      <c r="H51" s="207">
        <v>3.4141100197894794</v>
      </c>
      <c r="I51" s="207">
        <v>29.25686257845982</v>
      </c>
      <c r="J51" s="207"/>
      <c r="K51" s="207">
        <v>3.9130641322032518</v>
      </c>
      <c r="L51" s="207">
        <v>-2.9309067951971057</v>
      </c>
      <c r="M51" s="207">
        <v>-2.371670127322655</v>
      </c>
      <c r="N51" s="207">
        <v>4.7734815323756496</v>
      </c>
      <c r="O51" s="207">
        <v>5.3327182002501008</v>
      </c>
      <c r="P51" s="207"/>
      <c r="Q51" s="207">
        <v>4.4723008000777016</v>
      </c>
      <c r="R51" s="207"/>
      <c r="S51" s="207"/>
      <c r="T51" s="207">
        <v>4.7380625736035071</v>
      </c>
      <c r="U51" s="207">
        <v>4.4608884626124539</v>
      </c>
      <c r="V51" s="207">
        <v>2.8138696322556367</v>
      </c>
      <c r="W51" s="207"/>
      <c r="X51" s="207">
        <v>34.427617122159873</v>
      </c>
      <c r="Y51" s="207"/>
      <c r="Z51" s="207"/>
      <c r="AA51" s="207">
        <v>5.5633931064625397</v>
      </c>
      <c r="AB51" s="207">
        <v>5.0041564385880895</v>
      </c>
      <c r="AC51" s="348">
        <v>41.270290286158293</v>
      </c>
      <c r="AD51" s="354"/>
      <c r="AE51" s="208">
        <v>823.67</v>
      </c>
      <c r="AF51" s="208">
        <v>842.34699999999998</v>
      </c>
      <c r="AG51" s="262">
        <v>-0.45338050996354412</v>
      </c>
    </row>
    <row r="52" spans="2:33">
      <c r="B52" s="227" t="s">
        <v>120</v>
      </c>
      <c r="C52" s="207">
        <v>33.1416335270725</v>
      </c>
      <c r="D52" s="207">
        <v>37.243632291913173</v>
      </c>
      <c r="E52" s="207">
        <v>33.948411896777621</v>
      </c>
      <c r="F52" s="207">
        <v>0.86195651546546459</v>
      </c>
      <c r="G52" s="207">
        <v>2.4332638796700854</v>
      </c>
      <c r="H52" s="207">
        <v>3.2952203951355501</v>
      </c>
      <c r="I52" s="207">
        <v>30.077630341054039</v>
      </c>
      <c r="J52" s="207"/>
      <c r="K52" s="207">
        <v>2.7884443876472687</v>
      </c>
      <c r="L52" s="207">
        <v>-1.4731872305303684</v>
      </c>
      <c r="M52" s="207">
        <v>-1.0215893688024309</v>
      </c>
      <c r="N52" s="207">
        <v>3.6504009031127342</v>
      </c>
      <c r="O52" s="207">
        <v>4.1019987648406699</v>
      </c>
      <c r="P52" s="207"/>
      <c r="Q52" s="207">
        <v>3.2400422493752057</v>
      </c>
      <c r="R52" s="207"/>
      <c r="S52" s="207"/>
      <c r="T52" s="207">
        <v>4.0792579809185199</v>
      </c>
      <c r="U52" s="207">
        <v>3.6406032656689202</v>
      </c>
      <c r="V52" s="207">
        <v>3.0626179606018806</v>
      </c>
      <c r="W52" s="207"/>
      <c r="X52" s="207">
        <v>35.910305622231611</v>
      </c>
      <c r="Y52" s="207"/>
      <c r="Z52" s="207"/>
      <c r="AA52" s="207">
        <v>4.3130147699660046</v>
      </c>
      <c r="AB52" s="207">
        <v>3.861416908238068</v>
      </c>
      <c r="AC52" s="348">
        <v>43.560144756056033</v>
      </c>
      <c r="AD52" s="354"/>
      <c r="AE52" s="208">
        <v>866.28499999999997</v>
      </c>
      <c r="AF52" s="208">
        <v>896.95699999999999</v>
      </c>
      <c r="AG52" s="262">
        <v>-0.72184351947045644</v>
      </c>
    </row>
    <row r="53" spans="2:33">
      <c r="B53" s="227" t="s">
        <v>121</v>
      </c>
      <c r="C53" s="207">
        <v>32.304539184980044</v>
      </c>
      <c r="D53" s="207">
        <v>35.426213690729305</v>
      </c>
      <c r="E53" s="207">
        <v>32.731497570567932</v>
      </c>
      <c r="F53" s="207">
        <v>0.45804130142441779</v>
      </c>
      <c r="G53" s="207">
        <v>2.2366748187369545</v>
      </c>
      <c r="H53" s="207">
        <v>2.6947161201613721</v>
      </c>
      <c r="I53" s="207">
        <v>29.560392594495298</v>
      </c>
      <c r="J53" s="207"/>
      <c r="K53" s="207">
        <v>2.4254484703376611</v>
      </c>
      <c r="L53" s="207">
        <v>-0.50919860040537301</v>
      </c>
      <c r="M53" s="207">
        <v>-0.27101386641819197</v>
      </c>
      <c r="N53" s="207">
        <v>2.8834897717620791</v>
      </c>
      <c r="O53" s="207">
        <v>3.1216745057492603</v>
      </c>
      <c r="P53" s="207"/>
      <c r="Q53" s="207">
        <v>2.6636332043248423</v>
      </c>
      <c r="R53" s="207"/>
      <c r="S53" s="207"/>
      <c r="T53" s="207">
        <v>2.7095020905419438</v>
      </c>
      <c r="U53" s="207">
        <v>2.4414119414518742</v>
      </c>
      <c r="V53" s="207">
        <v>3.0209788096538355</v>
      </c>
      <c r="W53" s="207"/>
      <c r="X53" s="207">
        <v>36.362836133551163</v>
      </c>
      <c r="Y53" s="207"/>
      <c r="Z53" s="207"/>
      <c r="AA53" s="207">
        <v>3.3279226035395673</v>
      </c>
      <c r="AB53" s="207">
        <v>3.0897378695523861</v>
      </c>
      <c r="AC53" s="348">
        <v>44.073631973959429</v>
      </c>
      <c r="AD53" s="354"/>
      <c r="AE53" s="208">
        <v>926.55399999999997</v>
      </c>
      <c r="AF53" s="208">
        <v>954.27099999999996</v>
      </c>
      <c r="AG53" s="262">
        <v>-0.18763206018617951</v>
      </c>
    </row>
    <row r="54" spans="2:33">
      <c r="B54" s="227" t="s">
        <v>122</v>
      </c>
      <c r="C54" s="207">
        <v>34.376249500199926</v>
      </c>
      <c r="D54" s="207">
        <v>35.471069304237069</v>
      </c>
      <c r="E54" s="207">
        <v>32.648796151642436</v>
      </c>
      <c r="F54" s="207">
        <v>0.6338701632748962</v>
      </c>
      <c r="G54" s="207">
        <v>2.1884029893197359</v>
      </c>
      <c r="H54" s="207">
        <v>2.8222731525946321</v>
      </c>
      <c r="I54" s="207">
        <v>31.022539437833114</v>
      </c>
      <c r="J54" s="207"/>
      <c r="K54" s="207">
        <v>1.0288391462011108</v>
      </c>
      <c r="L54" s="207">
        <v>1.5413422259961995</v>
      </c>
      <c r="M54" s="207">
        <v>0.97345272055734022</v>
      </c>
      <c r="N54" s="207">
        <v>1.662709309476007</v>
      </c>
      <c r="O54" s="207">
        <v>1.094819804037148</v>
      </c>
      <c r="P54" s="207"/>
      <c r="Q54" s="207">
        <v>0.46094964076225176</v>
      </c>
      <c r="R54" s="207"/>
      <c r="S54" s="207"/>
      <c r="T54" s="207">
        <v>0.36511168728384935</v>
      </c>
      <c r="U54" s="207">
        <v>9.2849458154882367E-2</v>
      </c>
      <c r="V54" s="207">
        <v>3.072997605081679</v>
      </c>
      <c r="W54" s="207"/>
      <c r="X54" s="207">
        <v>36.461126005361926</v>
      </c>
      <c r="Y54" s="207"/>
      <c r="Z54" s="207"/>
      <c r="AA54" s="207">
        <v>0.98373021925250503</v>
      </c>
      <c r="AB54" s="207">
        <v>1.5516197246913641</v>
      </c>
      <c r="AC54" s="348">
        <v>42.485892241041725</v>
      </c>
      <c r="AD54" s="354"/>
      <c r="AE54" s="208">
        <v>970.38800000000003</v>
      </c>
      <c r="AF54" s="208">
        <v>988.45</v>
      </c>
      <c r="AG54" s="262">
        <v>1.2108318349521903</v>
      </c>
    </row>
    <row r="55" spans="2:33">
      <c r="B55" s="227" t="s">
        <v>123</v>
      </c>
      <c r="C55" s="207">
        <v>34.976304065287579</v>
      </c>
      <c r="D55" s="207">
        <v>34.988433070571091</v>
      </c>
      <c r="E55" s="207">
        <v>32.192746657620866</v>
      </c>
      <c r="F55" s="207">
        <v>0.63396239811142518</v>
      </c>
      <c r="G55" s="207">
        <v>2.1617240148388026</v>
      </c>
      <c r="H55" s="207">
        <v>2.7956864129502277</v>
      </c>
      <c r="I55" s="207">
        <v>31.670114722640218</v>
      </c>
      <c r="J55" s="207"/>
      <c r="K55" s="207">
        <v>8.1511776877272735E-2</v>
      </c>
      <c r="L55" s="207">
        <v>2.4560742650118628</v>
      </c>
      <c r="M55" s="207">
        <v>1.7527290953066779</v>
      </c>
      <c r="N55" s="207">
        <v>0.71547417498869803</v>
      </c>
      <c r="O55" s="207">
        <v>1.2129005283513034E-2</v>
      </c>
      <c r="P55" s="207"/>
      <c r="Q55" s="207">
        <v>-0.62183339282791217</v>
      </c>
      <c r="R55" s="207"/>
      <c r="S55" s="207"/>
      <c r="T55" s="207">
        <v>-0.44818153669566457</v>
      </c>
      <c r="U55" s="207">
        <v>-0.75811213511909104</v>
      </c>
      <c r="V55" s="207">
        <v>2.9032697037169979</v>
      </c>
      <c r="W55" s="207"/>
      <c r="X55" s="207">
        <v>35.061393649359026</v>
      </c>
      <c r="Y55" s="207"/>
      <c r="Z55" s="207"/>
      <c r="AA55" s="207">
        <v>-0.12553027419440724</v>
      </c>
      <c r="AB55" s="207">
        <v>0.57781489551077758</v>
      </c>
      <c r="AC55" s="348">
        <v>40.934998392660276</v>
      </c>
      <c r="AD55" s="354"/>
      <c r="AE55" s="208">
        <v>1014.098</v>
      </c>
      <c r="AF55" s="208">
        <v>1035.6120000000001</v>
      </c>
      <c r="AG55" s="262">
        <v>0.92235760542949352</v>
      </c>
    </row>
    <row r="56" spans="2:33">
      <c r="B56" s="227" t="s">
        <v>124</v>
      </c>
      <c r="C56" s="207">
        <v>35.676214192067093</v>
      </c>
      <c r="D56" s="207">
        <v>34.601446031143112</v>
      </c>
      <c r="E56" s="207">
        <v>31.86546688747028</v>
      </c>
      <c r="F56" s="207">
        <v>0.56269103926301611</v>
      </c>
      <c r="G56" s="207">
        <v>2.1732881044098198</v>
      </c>
      <c r="H56" s="207">
        <v>2.7359791436728362</v>
      </c>
      <c r="I56" s="207">
        <v>32.453512012087018</v>
      </c>
      <c r="J56" s="207"/>
      <c r="K56" s="207">
        <v>-1.0157392263701441</v>
      </c>
      <c r="L56" s="207">
        <v>3.1587043214106298</v>
      </c>
      <c r="M56" s="207">
        <v>2.5369843475937768</v>
      </c>
      <c r="N56" s="207">
        <v>-0.45304818710712846</v>
      </c>
      <c r="O56" s="207">
        <v>-1.0747681609239823</v>
      </c>
      <c r="P56" s="207"/>
      <c r="Q56" s="207">
        <v>-1.6374592001869983</v>
      </c>
      <c r="R56" s="207">
        <v>27.438863031397393</v>
      </c>
      <c r="S56" s="207"/>
      <c r="T56" s="207">
        <v>-0.86119062407808677</v>
      </c>
      <c r="U56" s="207">
        <v>-0.82565720334070702</v>
      </c>
      <c r="V56" s="207">
        <v>2.441061176863125</v>
      </c>
      <c r="W56" s="207"/>
      <c r="X56" s="207">
        <v>32.35060621904465</v>
      </c>
      <c r="Y56" s="207">
        <v>32.451329872712769</v>
      </c>
      <c r="Z56" s="207">
        <v>30.581898860632339</v>
      </c>
      <c r="AA56" s="207">
        <v>-1.0636462944862877</v>
      </c>
      <c r="AB56" s="207">
        <v>-0.44192632066943399</v>
      </c>
      <c r="AC56" s="348">
        <v>38.486087770376813</v>
      </c>
      <c r="AD56" s="354"/>
      <c r="AE56" s="208">
        <v>1060.973</v>
      </c>
      <c r="AF56" s="208">
        <v>1092.097</v>
      </c>
      <c r="AG56" s="262">
        <v>0.87449690546190983</v>
      </c>
    </row>
    <row r="57" spans="2:33">
      <c r="B57" s="227" t="s">
        <v>125</v>
      </c>
      <c r="C57" s="207">
        <v>36.36363636363636</v>
      </c>
      <c r="D57" s="207">
        <v>34.905733814230608</v>
      </c>
      <c r="E57" s="207">
        <v>32.255489950636743</v>
      </c>
      <c r="F57" s="207">
        <v>0.49765889160395227</v>
      </c>
      <c r="G57" s="207">
        <v>2.1525849719899108</v>
      </c>
      <c r="H57" s="207">
        <v>2.6502438635938632</v>
      </c>
      <c r="I57" s="207">
        <v>32.970035780976396</v>
      </c>
      <c r="J57" s="207"/>
      <c r="K57" s="207">
        <v>-1.1454678461095866</v>
      </c>
      <c r="L57" s="207">
        <v>3.3611212267354307</v>
      </c>
      <c r="M57" s="207">
        <v>2.5510276318353129</v>
      </c>
      <c r="N57" s="207">
        <v>-0.64780895450563425</v>
      </c>
      <c r="O57" s="207">
        <v>-1.4579025494057529</v>
      </c>
      <c r="P57" s="207"/>
      <c r="Q57" s="207">
        <v>-1.9555614410097053</v>
      </c>
      <c r="R57" s="207">
        <v>26.867819867930248</v>
      </c>
      <c r="S57" s="207"/>
      <c r="T57" s="207">
        <v>-3.182529506555372</v>
      </c>
      <c r="U57" s="207">
        <v>-3.4025480636309058</v>
      </c>
      <c r="V57" s="207">
        <v>2.4060671078967779</v>
      </c>
      <c r="W57" s="207"/>
      <c r="X57" s="207">
        <v>28.208052785851823</v>
      </c>
      <c r="Y57" s="207">
        <v>28.313175963935738</v>
      </c>
      <c r="Z57" s="207">
        <v>30.810727469912869</v>
      </c>
      <c r="AA57" s="207">
        <v>-1.3889174711197683</v>
      </c>
      <c r="AB57" s="207">
        <v>-0.57882387621964959</v>
      </c>
      <c r="AC57" s="348">
        <v>35.643632569904433</v>
      </c>
      <c r="AD57" s="354"/>
      <c r="AE57" s="208">
        <v>1117.633</v>
      </c>
      <c r="AF57" s="208">
        <v>1141.518</v>
      </c>
      <c r="AG57" s="262">
        <v>1.2703884276154733</v>
      </c>
    </row>
    <row r="58" spans="2:33">
      <c r="B58" s="227" t="s">
        <v>126</v>
      </c>
      <c r="C58" s="207">
        <v>35.565396240896526</v>
      </c>
      <c r="D58" s="207">
        <v>36.051432193414023</v>
      </c>
      <c r="E58" s="207">
        <v>32.703682783064629</v>
      </c>
      <c r="F58" s="207">
        <v>1.1589491067925162</v>
      </c>
      <c r="G58" s="207">
        <v>2.1888003035568762</v>
      </c>
      <c r="H58" s="207">
        <v>3.3477494103493917</v>
      </c>
      <c r="I58" s="207">
        <v>32.298537838968251</v>
      </c>
      <c r="J58" s="207"/>
      <c r="K58" s="207">
        <v>-6.9301115814693393E-2</v>
      </c>
      <c r="L58" s="207">
        <v>1.2035340229478648</v>
      </c>
      <c r="M58" s="207">
        <v>0.59992198448753775</v>
      </c>
      <c r="N58" s="207">
        <v>1.0896479909778227</v>
      </c>
      <c r="O58" s="207">
        <v>0.48603595251749548</v>
      </c>
      <c r="P58" s="207"/>
      <c r="Q58" s="207">
        <v>-0.67291315427502074</v>
      </c>
      <c r="R58" s="207">
        <v>28.243998957370682</v>
      </c>
      <c r="S58" s="207"/>
      <c r="T58" s="207">
        <v>0.23896480206280693</v>
      </c>
      <c r="U58" s="207">
        <v>0.34451980665496706</v>
      </c>
      <c r="V58" s="207">
        <v>1.9847617897782395</v>
      </c>
      <c r="W58" s="207"/>
      <c r="X58" s="207">
        <v>27.978348515776542</v>
      </c>
      <c r="Y58" s="207">
        <v>28.079903319826549</v>
      </c>
      <c r="Z58" s="207">
        <v>32.317531405823154</v>
      </c>
      <c r="AA58" s="207">
        <v>0.4263594303134311</v>
      </c>
      <c r="AB58" s="207">
        <v>1.0299714687737584</v>
      </c>
      <c r="AC58" s="348">
        <v>34.292785781119967</v>
      </c>
      <c r="AD58" s="354"/>
      <c r="AE58" s="208">
        <v>1159.585</v>
      </c>
      <c r="AF58" s="208">
        <v>1181.6279999999999</v>
      </c>
      <c r="AG58" s="262">
        <v>0.69906870587446535</v>
      </c>
    </row>
    <row r="59" spans="2:33">
      <c r="B59" s="227" t="s">
        <v>127</v>
      </c>
      <c r="C59" s="207">
        <v>34.523355033194342</v>
      </c>
      <c r="D59" s="207">
        <v>37.416807558757377</v>
      </c>
      <c r="E59" s="207">
        <v>33.665607290360015</v>
      </c>
      <c r="F59" s="207">
        <v>1.5253531392079964</v>
      </c>
      <c r="G59" s="207">
        <v>2.2258471291893707</v>
      </c>
      <c r="H59" s="207">
        <v>3.7512002683973673</v>
      </c>
      <c r="I59" s="207">
        <v>31.414721860006971</v>
      </c>
      <c r="J59" s="207"/>
      <c r="K59" s="207">
        <v>1.5446931539178841</v>
      </c>
      <c r="L59" s="207">
        <v>-1.2443953043682332</v>
      </c>
      <c r="M59" s="207">
        <v>-1.4209890719310825</v>
      </c>
      <c r="N59" s="207">
        <v>3.0700462931258801</v>
      </c>
      <c r="O59" s="207">
        <v>2.8934525255630317</v>
      </c>
      <c r="P59" s="207"/>
      <c r="Q59" s="207">
        <v>1.368099386355035</v>
      </c>
      <c r="R59" s="207">
        <v>31.277550777179542</v>
      </c>
      <c r="S59" s="207"/>
      <c r="T59" s="207">
        <v>1.797386431058732</v>
      </c>
      <c r="U59" s="207">
        <v>1.9321635571245124</v>
      </c>
      <c r="V59" s="207">
        <v>1.7971385270868143</v>
      </c>
      <c r="W59" s="207"/>
      <c r="X59" s="207">
        <v>29.731083477344946</v>
      </c>
      <c r="Y59" s="207">
        <v>29.819664711974092</v>
      </c>
      <c r="Z59" s="207">
        <v>34.975414680970658</v>
      </c>
      <c r="AA59" s="207">
        <v>2.5143247178439627</v>
      </c>
      <c r="AB59" s="207">
        <v>2.690918485406812</v>
      </c>
      <c r="AC59" s="348">
        <v>34.872238556339482</v>
      </c>
      <c r="AD59" s="354"/>
      <c r="AE59" s="208">
        <v>1210.146</v>
      </c>
      <c r="AF59" s="208">
        <v>1241.798</v>
      </c>
      <c r="AG59" s="262">
        <v>7.3560052775912529E-2</v>
      </c>
    </row>
    <row r="60" spans="2:33">
      <c r="B60" s="227" t="s">
        <v>128</v>
      </c>
      <c r="C60" s="207">
        <v>35.290945323788307</v>
      </c>
      <c r="D60" s="207">
        <v>38.697583113258204</v>
      </c>
      <c r="E60" s="207">
        <v>34.823660724768587</v>
      </c>
      <c r="F60" s="207">
        <v>1.6983486146616218</v>
      </c>
      <c r="G60" s="207">
        <v>2.1755737738279923</v>
      </c>
      <c r="H60" s="207">
        <v>3.8739223884896137</v>
      </c>
      <c r="I60" s="207">
        <v>32.22479128737298</v>
      </c>
      <c r="J60" s="207"/>
      <c r="K60" s="207">
        <v>1.9149205057048602</v>
      </c>
      <c r="L60" s="207">
        <v>-1.6534986858109852</v>
      </c>
      <c r="M60" s="207">
        <v>-1.8601300167075729</v>
      </c>
      <c r="N60" s="207">
        <v>3.6132691203664811</v>
      </c>
      <c r="O60" s="207">
        <v>3.4066377894698943</v>
      </c>
      <c r="P60" s="207"/>
      <c r="Q60" s="207">
        <v>1.7082891748082725</v>
      </c>
      <c r="R60" s="207">
        <v>31.177818008575514</v>
      </c>
      <c r="S60" s="207"/>
      <c r="T60" s="207">
        <v>3.0832173601316222</v>
      </c>
      <c r="U60" s="207">
        <v>3.1297110036521776</v>
      </c>
      <c r="V60" s="207">
        <v>1.8175570642942906</v>
      </c>
      <c r="W60" s="207"/>
      <c r="X60" s="207">
        <v>30.833730347784659</v>
      </c>
      <c r="Y60" s="207">
        <v>30.940447832301093</v>
      </c>
      <c r="Z60" s="207">
        <v>35.080628870890898</v>
      </c>
      <c r="AA60" s="207">
        <v>2.9360657611103371</v>
      </c>
      <c r="AB60" s="207">
        <v>3.1426970920069248</v>
      </c>
      <c r="AC60" s="348">
        <v>36.605917059723197</v>
      </c>
      <c r="AD60" s="354"/>
      <c r="AE60" s="208">
        <v>1277.5940000000001</v>
      </c>
      <c r="AF60" s="208">
        <v>1311.875</v>
      </c>
      <c r="AG60" s="262">
        <v>0.38383864068281015</v>
      </c>
    </row>
    <row r="61" spans="2:33">
      <c r="B61" s="227" t="s">
        <v>129</v>
      </c>
      <c r="C61" s="207">
        <v>35.888955650441133</v>
      </c>
      <c r="D61" s="207">
        <v>39.725954143478582</v>
      </c>
      <c r="E61" s="207">
        <v>35.507053164064331</v>
      </c>
      <c r="F61" s="207">
        <v>2.0426064139118862</v>
      </c>
      <c r="G61" s="207">
        <v>2.1762945655023667</v>
      </c>
      <c r="H61" s="207">
        <v>4.2189009794142525</v>
      </c>
      <c r="I61" s="207">
        <v>32.840123082224906</v>
      </c>
      <c r="J61" s="207"/>
      <c r="K61" s="207">
        <v>2.1125804507918082</v>
      </c>
      <c r="L61" s="207">
        <v>-2.0399326508800768</v>
      </c>
      <c r="M61" s="207">
        <v>-2.3581210225463245</v>
      </c>
      <c r="N61" s="207">
        <v>4.155186864703694</v>
      </c>
      <c r="O61" s="207">
        <v>3.8369984930374468</v>
      </c>
      <c r="P61" s="207"/>
      <c r="Q61" s="207">
        <v>1.7943920791255608</v>
      </c>
      <c r="R61" s="207">
        <v>33.265383507658285</v>
      </c>
      <c r="S61" s="207"/>
      <c r="T61" s="207">
        <v>3.0533631111312469</v>
      </c>
      <c r="U61" s="207">
        <v>3.1464249188772873</v>
      </c>
      <c r="V61" s="207">
        <v>1.922509891066438</v>
      </c>
      <c r="W61" s="207"/>
      <c r="X61" s="207">
        <v>33.352582165739683</v>
      </c>
      <c r="Y61" s="207">
        <v>33.461128213143908</v>
      </c>
      <c r="Z61" s="207">
        <v>34.612222863849965</v>
      </c>
      <c r="AA61" s="207">
        <v>3.3078904975204564</v>
      </c>
      <c r="AB61" s="207">
        <v>3.6260788691867036</v>
      </c>
      <c r="AC61" s="348">
        <v>39.03827714593622</v>
      </c>
      <c r="AD61" s="354"/>
      <c r="AE61" s="208">
        <v>1346.4169999999999</v>
      </c>
      <c r="AF61" s="208">
        <v>1381.902</v>
      </c>
      <c r="AG61" s="262">
        <v>0.48284128705937113</v>
      </c>
    </row>
    <row r="62" spans="2:33">
      <c r="B62" s="227" t="s">
        <v>130</v>
      </c>
      <c r="C62" s="207">
        <v>36.50911062921962</v>
      </c>
      <c r="D62" s="207">
        <v>39.696408362994951</v>
      </c>
      <c r="E62" s="207">
        <v>35.629202062158384</v>
      </c>
      <c r="F62" s="207">
        <v>1.8542285275545694</v>
      </c>
      <c r="G62" s="207">
        <v>2.2129777732819971</v>
      </c>
      <c r="H62" s="207">
        <v>4.067206300836566</v>
      </c>
      <c r="I62" s="207">
        <v>33.238570707038775</v>
      </c>
      <c r="J62" s="207"/>
      <c r="K62" s="207">
        <v>1.5886087761697425</v>
      </c>
      <c r="L62" s="207">
        <v>-1.4036670115773375</v>
      </c>
      <c r="M62" s="207">
        <v>-1.6592065815263246</v>
      </c>
      <c r="N62" s="207">
        <v>3.4428373037243118</v>
      </c>
      <c r="O62" s="207">
        <v>3.1872977337753245</v>
      </c>
      <c r="P62" s="207"/>
      <c r="Q62" s="207">
        <v>1.3330692062207554</v>
      </c>
      <c r="R62" s="207">
        <v>32.261952096488642</v>
      </c>
      <c r="S62" s="207"/>
      <c r="T62" s="207">
        <v>3.0234124801465625</v>
      </c>
      <c r="U62" s="207">
        <v>3.0234124801465625</v>
      </c>
      <c r="V62" s="207">
        <v>1.9526439756188194</v>
      </c>
      <c r="W62" s="207"/>
      <c r="X62" s="207">
        <v>34.176710152891843</v>
      </c>
      <c r="Y62" s="207">
        <v>34.327268347397975</v>
      </c>
      <c r="Z62" s="207">
        <v>32.20686148440798</v>
      </c>
      <c r="AA62" s="207">
        <v>2.9476866749979105</v>
      </c>
      <c r="AB62" s="207">
        <v>3.2032262449468969</v>
      </c>
      <c r="AC62" s="348">
        <v>40.373796061555666</v>
      </c>
      <c r="AD62" s="354"/>
      <c r="AE62" s="208">
        <v>1423.557</v>
      </c>
      <c r="AF62" s="208">
        <v>1461.229</v>
      </c>
      <c r="AG62" s="262">
        <v>0.31794262507422538</v>
      </c>
    </row>
    <row r="63" spans="2:33">
      <c r="B63" s="227" t="s">
        <v>131</v>
      </c>
      <c r="C63" s="207">
        <v>36.928034990170396</v>
      </c>
      <c r="D63" s="207">
        <v>39.669208435780817</v>
      </c>
      <c r="E63" s="207">
        <v>35.615100090528763</v>
      </c>
      <c r="F63" s="207">
        <v>1.8131197068796501</v>
      </c>
      <c r="G63" s="207">
        <v>2.2409886383724107</v>
      </c>
      <c r="H63" s="207">
        <v>4.054108345252061</v>
      </c>
      <c r="I63" s="207">
        <v>33.635452992002399</v>
      </c>
      <c r="J63" s="207"/>
      <c r="K63" s="207">
        <v>0.99556805696067141</v>
      </c>
      <c r="L63" s="207">
        <v>-0.86953144669248605</v>
      </c>
      <c r="M63" s="207">
        <v>-0.93704576492238101</v>
      </c>
      <c r="N63" s="207">
        <v>2.8086877638403211</v>
      </c>
      <c r="O63" s="207">
        <v>2.7411734456104262</v>
      </c>
      <c r="P63" s="207"/>
      <c r="Q63" s="207">
        <v>0.9280537387307759</v>
      </c>
      <c r="R63" s="207">
        <v>32.284343869784934</v>
      </c>
      <c r="S63" s="207"/>
      <c r="T63" s="207">
        <v>2.5070842774572668</v>
      </c>
      <c r="U63" s="207">
        <v>2.3941242011774095</v>
      </c>
      <c r="V63" s="207">
        <v>2.0598641532882294</v>
      </c>
      <c r="W63" s="207"/>
      <c r="X63" s="207">
        <v>34.930781315164808</v>
      </c>
      <c r="Y63" s="207">
        <v>35.06131487762805</v>
      </c>
      <c r="Z63" s="207">
        <v>31.962774438656734</v>
      </c>
      <c r="AA63" s="207">
        <v>2.5810741318077359</v>
      </c>
      <c r="AB63" s="207">
        <v>2.6485884500376313</v>
      </c>
      <c r="AC63" s="348">
        <v>41.382157262924444</v>
      </c>
      <c r="AD63" s="354"/>
      <c r="AE63" s="208">
        <v>1493.4480000000001</v>
      </c>
      <c r="AF63" s="208">
        <v>1532.173</v>
      </c>
      <c r="AG63" s="262">
        <v>7.8515864301000604E-3</v>
      </c>
    </row>
    <row r="64" spans="2:33">
      <c r="B64" s="227" t="s">
        <v>132</v>
      </c>
      <c r="C64" s="207">
        <v>37.161140434638504</v>
      </c>
      <c r="D64" s="207">
        <v>40.027304066919143</v>
      </c>
      <c r="E64" s="207">
        <v>35.959812383145021</v>
      </c>
      <c r="F64" s="207">
        <v>1.8213313977048551</v>
      </c>
      <c r="G64" s="207">
        <v>2.2461602860692644</v>
      </c>
      <c r="H64" s="207">
        <v>4.0674916837741195</v>
      </c>
      <c r="I64" s="207">
        <v>33.642974514719832</v>
      </c>
      <c r="J64" s="207"/>
      <c r="K64" s="207">
        <v>1.3883603496185899</v>
      </c>
      <c r="L64" s="207">
        <v>-1.0932441519230853</v>
      </c>
      <c r="M64" s="207">
        <v>-1.4367722669658971</v>
      </c>
      <c r="N64" s="207">
        <v>3.2096917473234461</v>
      </c>
      <c r="O64" s="207">
        <v>2.8661636322806343</v>
      </c>
      <c r="P64" s="207"/>
      <c r="Q64" s="207">
        <v>1.0448322345757786</v>
      </c>
      <c r="R64" s="207">
        <v>34.069040639506959</v>
      </c>
      <c r="S64" s="207"/>
      <c r="T64" s="207">
        <v>2.1160651862332029</v>
      </c>
      <c r="U64" s="207">
        <v>1.8526941772741354</v>
      </c>
      <c r="V64" s="207">
        <v>2.1438018432153658</v>
      </c>
      <c r="W64" s="207"/>
      <c r="X64" s="207">
        <v>35.467024171602375</v>
      </c>
      <c r="Y64" s="207">
        <v>35.598337201856886</v>
      </c>
      <c r="Z64" s="207">
        <v>35.002113514486958</v>
      </c>
      <c r="AA64" s="207">
        <v>2.8765966867418147</v>
      </c>
      <c r="AB64" s="207">
        <v>3.2201248017846269</v>
      </c>
      <c r="AC64" s="348">
        <v>42.109207361410554</v>
      </c>
      <c r="AD64" s="354"/>
      <c r="AE64" s="208">
        <v>1571.9269999999999</v>
      </c>
      <c r="AF64" s="208">
        <v>1599.232</v>
      </c>
      <c r="AG64" s="262">
        <v>0.68391559551358327</v>
      </c>
    </row>
    <row r="65" spans="1:71">
      <c r="B65" s="227" t="s">
        <v>133</v>
      </c>
      <c r="C65" s="207">
        <v>35.742910635819356</v>
      </c>
      <c r="D65" s="207">
        <v>43.041938356847908</v>
      </c>
      <c r="E65" s="207">
        <v>37.592443702154128</v>
      </c>
      <c r="F65" s="207">
        <v>3.0475745747574008</v>
      </c>
      <c r="G65" s="207">
        <v>2.4019200799363825</v>
      </c>
      <c r="H65" s="207">
        <v>5.4494946546937832</v>
      </c>
      <c r="I65" s="207">
        <v>32.02206535376682</v>
      </c>
      <c r="J65" s="207"/>
      <c r="K65" s="207">
        <v>3.9060075200232518</v>
      </c>
      <c r="L65" s="207">
        <v>-5.3773159175455207</v>
      </c>
      <c r="M65" s="207">
        <v>-5.0318702912976212</v>
      </c>
      <c r="N65" s="207">
        <v>6.9535820947806526</v>
      </c>
      <c r="O65" s="207">
        <v>7.299027721028553</v>
      </c>
      <c r="P65" s="207"/>
      <c r="Q65" s="207">
        <v>4.2514531462711513</v>
      </c>
      <c r="R65" s="207">
        <v>47.209226625477889</v>
      </c>
      <c r="S65" s="207"/>
      <c r="T65" s="207">
        <v>10.282582894141409</v>
      </c>
      <c r="U65" s="207">
        <v>10.915307980394999</v>
      </c>
      <c r="V65" s="207">
        <v>2.1037277493351709</v>
      </c>
      <c r="W65" s="207"/>
      <c r="X65" s="207">
        <v>50.243494578017199</v>
      </c>
      <c r="Y65" s="207">
        <v>50.275407366748162</v>
      </c>
      <c r="Z65" s="207">
        <v>46.523165493339796</v>
      </c>
      <c r="AA65" s="207">
        <v>6.7112417441646626</v>
      </c>
      <c r="AB65" s="207">
        <v>6.3657961179167621</v>
      </c>
      <c r="AC65" s="348">
        <v>53.186754009215029</v>
      </c>
      <c r="AD65" s="354"/>
      <c r="AE65" s="208">
        <v>1593.2670000000001</v>
      </c>
      <c r="AF65" s="208">
        <v>1566.77</v>
      </c>
      <c r="AG65" s="262">
        <v>-0.96445749070123332</v>
      </c>
    </row>
    <row r="66" spans="1:71">
      <c r="B66" s="227" t="s">
        <v>134</v>
      </c>
      <c r="C66" s="207">
        <v>35.780022589928976</v>
      </c>
      <c r="D66" s="207">
        <v>45.967442424397127</v>
      </c>
      <c r="E66" s="207">
        <v>40.368394519708758</v>
      </c>
      <c r="F66" s="207">
        <v>3.0444077163113326</v>
      </c>
      <c r="G66" s="207">
        <v>2.5546401883770353</v>
      </c>
      <c r="H66" s="207">
        <v>5.5990479046883674</v>
      </c>
      <c r="I66" s="207">
        <v>32.152871282074194</v>
      </c>
      <c r="J66" s="207"/>
      <c r="K66" s="207">
        <v>5.393918896194239</v>
      </c>
      <c r="L66" s="207">
        <v>-8.1880834933985067</v>
      </c>
      <c r="M66" s="207">
        <v>-6.4389902714359319</v>
      </c>
      <c r="N66" s="207">
        <v>8.4383266125055716</v>
      </c>
      <c r="O66" s="207">
        <v>10.187419834468148</v>
      </c>
      <c r="P66" s="207"/>
      <c r="Q66" s="207">
        <v>7.1430121181568165</v>
      </c>
      <c r="R66" s="207">
        <v>54.332474359183145</v>
      </c>
      <c r="S66" s="207"/>
      <c r="T66" s="207">
        <v>12.672822528668155</v>
      </c>
      <c r="U66" s="207">
        <v>12.81225471740254</v>
      </c>
      <c r="V66" s="207">
        <v>1.790539031440842</v>
      </c>
      <c r="W66" s="207"/>
      <c r="X66" s="207">
        <v>64.38547853462434</v>
      </c>
      <c r="Y66" s="207">
        <v>63.602505014162425</v>
      </c>
      <c r="Z66" s="207">
        <v>53.366222397051509</v>
      </c>
      <c r="AA66" s="207">
        <v>9.9660512931777152</v>
      </c>
      <c r="AB66" s="207">
        <v>8.2169580712151351</v>
      </c>
      <c r="AC66" s="348">
        <v>70.342741549515978</v>
      </c>
      <c r="AD66" s="354"/>
      <c r="AE66" s="208">
        <v>1567.07</v>
      </c>
      <c r="AF66" s="208">
        <v>1596.4780000000001</v>
      </c>
      <c r="AG66" s="262">
        <v>-3.1124034476446587</v>
      </c>
    </row>
    <row r="67" spans="1:71">
      <c r="B67" s="227" t="s">
        <v>135</v>
      </c>
      <c r="C67" s="207">
        <v>36.807362979093973</v>
      </c>
      <c r="D67" s="207">
        <v>45.502245662081449</v>
      </c>
      <c r="E67" s="207">
        <v>40.497793531366391</v>
      </c>
      <c r="F67" s="207">
        <v>2.5055023926375108</v>
      </c>
      <c r="G67" s="207">
        <v>2.498949738077537</v>
      </c>
      <c r="H67" s="207">
        <v>5.0044521307150474</v>
      </c>
      <c r="I67" s="207">
        <v>33.122505245185636</v>
      </c>
      <c r="J67" s="207"/>
      <c r="K67" s="207">
        <v>4.3738952103833721</v>
      </c>
      <c r="L67" s="207">
        <v>-6.1269769726246022</v>
      </c>
      <c r="M67" s="207">
        <v>-4.3114918926580135</v>
      </c>
      <c r="N67" s="207">
        <v>6.8793976030208874</v>
      </c>
      <c r="O67" s="207">
        <v>8.6948826829874726</v>
      </c>
      <c r="P67" s="207"/>
      <c r="Q67" s="207">
        <v>6.1893802903499608</v>
      </c>
      <c r="R67" s="207">
        <v>58.625817749808753</v>
      </c>
      <c r="S67" s="207"/>
      <c r="T67" s="207">
        <v>8.2069242574372634</v>
      </c>
      <c r="U67" s="207">
        <v>7.7188433523625699</v>
      </c>
      <c r="V67" s="207">
        <v>2.5110752110016006</v>
      </c>
      <c r="W67" s="207"/>
      <c r="X67" s="207">
        <v>70.622885754928262</v>
      </c>
      <c r="Y67" s="207">
        <v>70.344914269968314</v>
      </c>
      <c r="Z67" s="207">
        <v>47.359935607301225</v>
      </c>
      <c r="AA67" s="207">
        <v>8.7660432867135452</v>
      </c>
      <c r="AB67" s="207">
        <v>6.9505582067469582</v>
      </c>
      <c r="AC67" s="348">
        <v>75.976376149317232</v>
      </c>
      <c r="AD67" s="354"/>
      <c r="AE67" s="208">
        <v>1632.9259999999999</v>
      </c>
      <c r="AF67" s="208">
        <v>1654.846</v>
      </c>
      <c r="AG67" s="262">
        <v>-2.3860087808753123</v>
      </c>
    </row>
    <row r="68" spans="1:71">
      <c r="B68" s="227" t="s">
        <v>136</v>
      </c>
      <c r="C68" s="207">
        <v>37.089492348612715</v>
      </c>
      <c r="D68" s="207">
        <v>44.350442640027559</v>
      </c>
      <c r="E68" s="207">
        <v>39.954918001091059</v>
      </c>
      <c r="F68" s="207">
        <v>1.8704448768752189</v>
      </c>
      <c r="G68" s="207">
        <v>2.5250797620612793</v>
      </c>
      <c r="H68" s="207">
        <v>4.3955246389364984</v>
      </c>
      <c r="I68" s="207">
        <v>33.3145739548835</v>
      </c>
      <c r="J68" s="207"/>
      <c r="K68" s="207">
        <v>3.6632210967317858</v>
      </c>
      <c r="L68" s="207">
        <v>-4.6779861470120538</v>
      </c>
      <c r="M68" s="207">
        <v>-2.9507018292042102</v>
      </c>
      <c r="N68" s="207">
        <v>5.5336659736070049</v>
      </c>
      <c r="O68" s="207">
        <v>7.2609502914148489</v>
      </c>
      <c r="P68" s="207"/>
      <c r="Q68" s="207">
        <v>5.3905054145396294</v>
      </c>
      <c r="R68" s="207">
        <v>64.558870827423661</v>
      </c>
      <c r="S68" s="207"/>
      <c r="T68" s="207">
        <v>7.000381334934028</v>
      </c>
      <c r="U68" s="207">
        <v>6.4134467859295148</v>
      </c>
      <c r="V68" s="207">
        <v>2.5858791852401373</v>
      </c>
      <c r="W68" s="207"/>
      <c r="X68" s="207">
        <v>73.88035612077455</v>
      </c>
      <c r="Y68" s="207">
        <v>74.202568442290882</v>
      </c>
      <c r="Z68" s="207">
        <v>52.483583282218746</v>
      </c>
      <c r="AA68" s="207">
        <v>7.4202661967700161</v>
      </c>
      <c r="AB68" s="207">
        <v>5.6929818789621738</v>
      </c>
      <c r="AC68" s="348">
        <v>81.7472040891479</v>
      </c>
      <c r="AD68" s="354"/>
      <c r="AE68" s="208">
        <v>1680.9369999999999</v>
      </c>
      <c r="AF68" s="208">
        <v>1706.9490000000001</v>
      </c>
      <c r="AG68" s="262">
        <v>-2.5001651232655617</v>
      </c>
    </row>
    <row r="69" spans="1:71">
      <c r="A69" s="240"/>
      <c r="B69" s="233" t="s">
        <v>137</v>
      </c>
      <c r="C69" s="207">
        <v>36.654260253173902</v>
      </c>
      <c r="D69" s="207">
        <v>43.79167839622685</v>
      </c>
      <c r="E69" s="207">
        <v>39.343309997277203</v>
      </c>
      <c r="F69" s="207">
        <v>1.9020923997064918</v>
      </c>
      <c r="G69" s="207">
        <v>2.546275999243155</v>
      </c>
      <c r="H69" s="207">
        <v>4.448368398949647</v>
      </c>
      <c r="I69" s="207">
        <v>32.666344392193416</v>
      </c>
      <c r="J69" s="207"/>
      <c r="K69" s="207">
        <v>3.6572259117472994</v>
      </c>
      <c r="L69" s="207">
        <v>-4.8870731786108204</v>
      </c>
      <c r="M69" s="207">
        <v>-3.3089733470116642</v>
      </c>
      <c r="N69" s="207">
        <v>5.5593183114537901</v>
      </c>
      <c r="O69" s="207">
        <v>7.1374181430529466</v>
      </c>
      <c r="P69" s="207"/>
      <c r="Q69" s="207">
        <v>5.2353257433464551</v>
      </c>
      <c r="R69" s="207">
        <v>69.331717911134831</v>
      </c>
      <c r="S69" s="207"/>
      <c r="T69" s="207">
        <v>5.5299299918316116</v>
      </c>
      <c r="U69" s="207">
        <v>5.0120218377490326</v>
      </c>
      <c r="V69" s="207">
        <v>2.2288279515803753</v>
      </c>
      <c r="W69" s="207"/>
      <c r="X69" s="207">
        <v>77.167475789848254</v>
      </c>
      <c r="Y69" s="207">
        <v>75.902250012002696</v>
      </c>
      <c r="Z69" s="207">
        <v>56.820216500464582</v>
      </c>
      <c r="AA69" s="207">
        <v>7.1810867187536056</v>
      </c>
      <c r="AB69" s="207">
        <v>5.602986887154449</v>
      </c>
      <c r="AC69" s="348">
        <v>83.532562797373203</v>
      </c>
      <c r="AD69" s="354"/>
      <c r="AE69" s="208">
        <v>1733.5119999999999</v>
      </c>
      <c r="AF69" s="208">
        <v>1770.4349999999999</v>
      </c>
      <c r="AG69" s="262">
        <v>-2.156133613892087</v>
      </c>
    </row>
    <row r="70" spans="1:71">
      <c r="A70" s="240"/>
      <c r="B70" s="233" t="s">
        <v>138</v>
      </c>
      <c r="C70" s="207">
        <v>36.537096936168616</v>
      </c>
      <c r="D70" s="207">
        <v>42.18978472730322</v>
      </c>
      <c r="E70" s="207">
        <v>38.226712266030127</v>
      </c>
      <c r="F70" s="207">
        <v>1.4515208800279864</v>
      </c>
      <c r="G70" s="207">
        <v>2.5115515812451101</v>
      </c>
      <c r="H70" s="207">
        <v>3.9630724612730956</v>
      </c>
      <c r="I70" s="207">
        <v>32.552449751863101</v>
      </c>
      <c r="J70" s="207"/>
      <c r="K70" s="207">
        <v>2.9851851687274573</v>
      </c>
      <c r="L70" s="207">
        <v>-3.5659540938450793</v>
      </c>
      <c r="M70" s="207">
        <v>-2.3499723514659121</v>
      </c>
      <c r="N70" s="207">
        <v>4.4367060487554433</v>
      </c>
      <c r="O70" s="207">
        <v>5.6526877911346096</v>
      </c>
      <c r="P70" s="207"/>
      <c r="Q70" s="207">
        <v>4.2011669111066237</v>
      </c>
      <c r="R70" s="207">
        <v>70.241022959444962</v>
      </c>
      <c r="S70" s="207"/>
      <c r="T70" s="207">
        <v>4.3278011549925903</v>
      </c>
      <c r="U70" s="207">
        <v>3.5647401708100066</v>
      </c>
      <c r="V70" s="207">
        <v>2.0865129840104264</v>
      </c>
      <c r="W70" s="207"/>
      <c r="X70" s="207">
        <v>78.76507404272752</v>
      </c>
      <c r="Y70" s="207">
        <v>76.517107724486664</v>
      </c>
      <c r="Z70" s="207">
        <v>54.412806399965504</v>
      </c>
      <c r="AA70" s="207">
        <v>5.5044788242162195</v>
      </c>
      <c r="AB70" s="207">
        <v>4.2884970818370522</v>
      </c>
      <c r="AC70" s="348">
        <v>84.962859472958769</v>
      </c>
      <c r="AD70" s="354"/>
      <c r="AE70" s="208">
        <v>1812.306</v>
      </c>
      <c r="AF70" s="208">
        <v>1855.01</v>
      </c>
      <c r="AG70" s="262">
        <v>-1.5695100392014991</v>
      </c>
    </row>
    <row r="71" spans="1:71">
      <c r="A71" s="240"/>
      <c r="B71" s="233" t="s">
        <v>139</v>
      </c>
      <c r="C71" s="207">
        <v>36.473909943997022</v>
      </c>
      <c r="D71" s="207">
        <v>41.636045281164165</v>
      </c>
      <c r="E71" s="207">
        <v>37.248757225464139</v>
      </c>
      <c r="F71" s="207">
        <v>1.9268434003455299</v>
      </c>
      <c r="G71" s="207">
        <v>2.4604446553544967</v>
      </c>
      <c r="H71" s="207">
        <v>4.3872880557000267</v>
      </c>
      <c r="I71" s="207">
        <v>32.413667818786365</v>
      </c>
      <c r="J71" s="207"/>
      <c r="K71" s="207">
        <v>2.5987300235106052</v>
      </c>
      <c r="L71" s="207">
        <v>-3.3562592089248846</v>
      </c>
      <c r="M71" s="207">
        <v>-2.7196972956138787</v>
      </c>
      <c r="N71" s="207">
        <v>4.5255734238561356</v>
      </c>
      <c r="O71" s="207">
        <v>5.1621353371671415</v>
      </c>
      <c r="P71" s="207"/>
      <c r="Q71" s="207">
        <v>3.2352919368216111</v>
      </c>
      <c r="R71" s="207">
        <v>72.28305801849568</v>
      </c>
      <c r="S71" s="207"/>
      <c r="T71" s="207">
        <v>4.4774838807402526</v>
      </c>
      <c r="U71" s="207">
        <v>4.3359670019924641</v>
      </c>
      <c r="V71" s="207">
        <v>1.8095305685991416</v>
      </c>
      <c r="W71" s="207"/>
      <c r="X71" s="207">
        <v>81.05114228368997</v>
      </c>
      <c r="Y71" s="207">
        <v>78.680034699644906</v>
      </c>
      <c r="Z71" s="207">
        <v>51.090213331787403</v>
      </c>
      <c r="AA71" s="207">
        <v>4.9603466739826088</v>
      </c>
      <c r="AB71" s="207">
        <v>4.3237847606716038</v>
      </c>
      <c r="AC71" s="348">
        <v>85.874687651275295</v>
      </c>
      <c r="AD71" s="354"/>
      <c r="AE71" s="355">
        <v>1888.114</v>
      </c>
      <c r="AF71" s="210">
        <v>1914.7170000000001</v>
      </c>
      <c r="AG71" s="262">
        <v>-0.64531981094141067</v>
      </c>
    </row>
    <row r="72" spans="1:71">
      <c r="A72" s="240"/>
      <c r="B72" s="233" t="s">
        <v>140</v>
      </c>
      <c r="C72" s="207">
        <v>36.678178262889325</v>
      </c>
      <c r="D72" s="207">
        <v>40.8294008191016</v>
      </c>
      <c r="E72" s="207">
        <v>36.726073225275577</v>
      </c>
      <c r="F72" s="207">
        <v>1.6666006460418235</v>
      </c>
      <c r="G72" s="207">
        <v>2.436726947784202</v>
      </c>
      <c r="H72" s="207">
        <v>4.1033275938260259</v>
      </c>
      <c r="I72" s="207">
        <v>32.619298840386307</v>
      </c>
      <c r="J72" s="207"/>
      <c r="K72" s="207">
        <v>2.3076161518668905</v>
      </c>
      <c r="L72" s="207">
        <v>-2.4049341585739956</v>
      </c>
      <c r="M72" s="207">
        <v>-2.2279284002704345</v>
      </c>
      <c r="N72" s="207">
        <v>3.974216797908714</v>
      </c>
      <c r="O72" s="207">
        <v>4.1512225562122751</v>
      </c>
      <c r="P72" s="207"/>
      <c r="Q72" s="207">
        <v>2.4846219101704516</v>
      </c>
      <c r="R72" s="207">
        <v>73.170500034609205</v>
      </c>
      <c r="S72" s="207"/>
      <c r="T72" s="207">
        <v>3.1251591568634614</v>
      </c>
      <c r="U72" s="207">
        <v>2.613593629507001</v>
      </c>
      <c r="V72" s="207">
        <v>1.773708392216014</v>
      </c>
      <c r="W72" s="207"/>
      <c r="X72" s="207">
        <v>80.586365595331145</v>
      </c>
      <c r="Y72" s="207">
        <v>78.408765371407156</v>
      </c>
      <c r="Z72" s="207">
        <v>49.181075795139861</v>
      </c>
      <c r="AA72" s="207">
        <v>4.2976854540787119</v>
      </c>
      <c r="AB72" s="207">
        <v>4.1206796957751504</v>
      </c>
      <c r="AC72" s="348">
        <v>85.925157304856313</v>
      </c>
      <c r="AD72" s="354"/>
      <c r="AE72" s="215">
        <v>1943.837</v>
      </c>
      <c r="AF72" s="208">
        <v>1979.2429999999999</v>
      </c>
      <c r="AG72" s="262">
        <v>-9.5883592230557452E-2</v>
      </c>
    </row>
    <row r="73" spans="1:71">
      <c r="A73" s="240"/>
      <c r="B73" s="356" t="s">
        <v>141</v>
      </c>
      <c r="C73" s="207">
        <v>37.207454129458675</v>
      </c>
      <c r="D73" s="207">
        <v>40.027418236136228</v>
      </c>
      <c r="E73" s="207">
        <v>35.810150173793531</v>
      </c>
      <c r="F73" s="207">
        <v>1.802016458834661</v>
      </c>
      <c r="G73" s="207">
        <v>2.4152516035080347</v>
      </c>
      <c r="H73" s="207">
        <v>4.2172680623426961</v>
      </c>
      <c r="I73" s="207">
        <v>33.387153584547129</v>
      </c>
      <c r="J73" s="207"/>
      <c r="K73" s="207">
        <v>0.90911052483878507</v>
      </c>
      <c r="L73" s="207">
        <v>-0.89141332670323092</v>
      </c>
      <c r="M73" s="207">
        <v>-0.78257620369911773</v>
      </c>
      <c r="N73" s="207">
        <v>2.711126983673446</v>
      </c>
      <c r="O73" s="207">
        <v>2.8199641066775594</v>
      </c>
      <c r="P73" s="207"/>
      <c r="Q73" s="207">
        <v>1.0179476478428982</v>
      </c>
      <c r="R73" s="207">
        <v>73.276383567670607</v>
      </c>
      <c r="S73" s="207"/>
      <c r="T73" s="207">
        <v>3.3032610829759292</v>
      </c>
      <c r="U73" s="207">
        <v>4.8618777989243842</v>
      </c>
      <c r="V73" s="207">
        <v>1.8134119474051338</v>
      </c>
      <c r="W73" s="207"/>
      <c r="X73" s="207">
        <v>82.708696545675735</v>
      </c>
      <c r="Y73" s="207">
        <v>76.842626262821184</v>
      </c>
      <c r="Z73" s="207">
        <v>58.513713386507462</v>
      </c>
      <c r="AA73" s="207">
        <v>2.6782851318966139</v>
      </c>
      <c r="AB73" s="207">
        <v>2.5694480088925014</v>
      </c>
      <c r="AC73" s="348">
        <v>85.720712854407097</v>
      </c>
      <c r="AD73" s="354"/>
      <c r="AE73" s="215">
        <v>2027.1179999999999</v>
      </c>
      <c r="AF73" s="208">
        <v>2072.9380000000001</v>
      </c>
      <c r="AG73" s="262">
        <v>-0.17932080911600343</v>
      </c>
    </row>
    <row r="74" spans="1:71">
      <c r="A74" s="240"/>
      <c r="B74" s="233" t="s">
        <v>142</v>
      </c>
      <c r="C74" s="207">
        <v>36.859677189770061</v>
      </c>
      <c r="D74" s="207">
        <v>39.663116299547383</v>
      </c>
      <c r="E74" s="207">
        <v>35.110849860754925</v>
      </c>
      <c r="F74" s="207">
        <v>2.1904675882204674</v>
      </c>
      <c r="G74" s="207">
        <v>2.3617988505719945</v>
      </c>
      <c r="H74" s="207">
        <v>4.5522664387924623</v>
      </c>
      <c r="I74" s="207">
        <v>33.141651656068213</v>
      </c>
      <c r="J74" s="207"/>
      <c r="K74" s="207">
        <v>0.61540689816781569</v>
      </c>
      <c r="L74" s="207">
        <v>-0.86620886902923788</v>
      </c>
      <c r="M74" s="207">
        <v>-0.8686442456401946</v>
      </c>
      <c r="N74" s="207">
        <v>2.8058744863882827</v>
      </c>
      <c r="O74" s="207">
        <v>2.8034391097773259</v>
      </c>
      <c r="P74" s="207"/>
      <c r="Q74" s="207">
        <v>0.61297152155685874</v>
      </c>
      <c r="R74" s="207">
        <v>69.374527620395284</v>
      </c>
      <c r="S74" s="207"/>
      <c r="T74" s="207">
        <v>1.8260990051626371</v>
      </c>
      <c r="U74" s="207">
        <v>3.8164830794418085</v>
      </c>
      <c r="V74" s="207">
        <v>2.0270337370786291</v>
      </c>
      <c r="W74" s="207"/>
      <c r="X74" s="207">
        <v>81.606768468533716</v>
      </c>
      <c r="Y74" s="207">
        <v>73.120184513562762</v>
      </c>
      <c r="Z74" s="207">
        <v>59.898151707437563</v>
      </c>
      <c r="AA74" s="207">
        <v>2.7943121614930742</v>
      </c>
      <c r="AB74" s="207">
        <v>2.796747538104031</v>
      </c>
      <c r="AC74" s="348">
        <v>84.374617247473182</v>
      </c>
      <c r="AD74" s="354"/>
      <c r="AE74" s="208">
        <v>2114.6170000000002</v>
      </c>
      <c r="AF74" s="208">
        <v>2153.9879999999998</v>
      </c>
      <c r="AG74" s="262">
        <v>7.6599076868315269E-2</v>
      </c>
    </row>
    <row r="75" spans="1:71">
      <c r="A75" s="240"/>
      <c r="B75" s="233" t="s">
        <v>143</v>
      </c>
      <c r="C75" s="207">
        <v>37.067245582894451</v>
      </c>
      <c r="D75" s="207">
        <v>39.090636343585075</v>
      </c>
      <c r="E75" s="207">
        <v>34.70022225378213</v>
      </c>
      <c r="F75" s="207">
        <v>2.0809292372635615</v>
      </c>
      <c r="G75" s="207">
        <v>2.3094848525393874</v>
      </c>
      <c r="H75" s="207">
        <v>4.3904140898029489</v>
      </c>
      <c r="I75" s="207">
        <v>33.568723545429599</v>
      </c>
      <c r="J75" s="207"/>
      <c r="K75" s="207">
        <v>0.14728176865971945</v>
      </c>
      <c r="L75" s="207">
        <v>-0.4330911998553319</v>
      </c>
      <c r="M75" s="207">
        <v>-0.63791144508798647</v>
      </c>
      <c r="N75" s="207">
        <v>2.2282110059232809</v>
      </c>
      <c r="O75" s="207">
        <v>2.0233907606906261</v>
      </c>
      <c r="P75" s="207"/>
      <c r="Q75" s="207">
        <v>-5.7538476572935274E-2</v>
      </c>
      <c r="R75" s="207">
        <v>66.256054581256848</v>
      </c>
      <c r="S75" s="207"/>
      <c r="T75" s="207">
        <v>1.5897972408017209</v>
      </c>
      <c r="U75" s="207">
        <v>0.75252107575031779</v>
      </c>
      <c r="V75" s="207">
        <v>1.7837384392185911</v>
      </c>
      <c r="W75" s="207"/>
      <c r="X75" s="207">
        <v>79.644005645037979</v>
      </c>
      <c r="Y75" s="207">
        <v>71.778263195635006</v>
      </c>
      <c r="Z75" s="207">
        <v>54.411475194434978</v>
      </c>
      <c r="AA75" s="207">
        <v>1.8447474905689414</v>
      </c>
      <c r="AB75" s="207">
        <v>2.0495677358015962</v>
      </c>
      <c r="AC75" s="348">
        <v>84.12979219020211</v>
      </c>
      <c r="AD75" s="354"/>
      <c r="AE75" s="208">
        <v>2189.8389999999999</v>
      </c>
      <c r="AF75" s="208">
        <v>2229.9229999999998</v>
      </c>
      <c r="AG75" s="262">
        <v>0.37900085971798331</v>
      </c>
    </row>
    <row r="76" spans="1:71">
      <c r="A76" s="240"/>
      <c r="B76" s="233" t="s">
        <v>144</v>
      </c>
      <c r="C76" s="207">
        <v>36.516731562895295</v>
      </c>
      <c r="D76" s="207">
        <v>39.09564421344048</v>
      </c>
      <c r="E76" s="207">
        <v>34.91420045534133</v>
      </c>
      <c r="F76" s="207">
        <v>1.8742072063753092</v>
      </c>
      <c r="G76" s="207">
        <v>2.3072365517238329</v>
      </c>
      <c r="H76" s="207">
        <v>4.1814437580991424</v>
      </c>
      <c r="I76" s="207">
        <v>32.851953978095374</v>
      </c>
      <c r="J76" s="207"/>
      <c r="K76" s="207">
        <v>1.0566880720024878</v>
      </c>
      <c r="L76" s="207">
        <v>-1.2128444606838427</v>
      </c>
      <c r="M76" s="207">
        <v>-1.5648270885164535</v>
      </c>
      <c r="N76" s="207">
        <v>2.9308952783777968</v>
      </c>
      <c r="O76" s="207">
        <v>2.5789126505451856</v>
      </c>
      <c r="P76" s="207"/>
      <c r="Q76" s="207">
        <v>0.70470544416987679</v>
      </c>
      <c r="R76" s="207">
        <v>73.780818947163667</v>
      </c>
      <c r="S76" s="207"/>
      <c r="T76" s="207">
        <v>2.4775587766313492</v>
      </c>
      <c r="U76" s="207">
        <v>1.1509452552116173</v>
      </c>
      <c r="V76" s="207">
        <v>1.731277920363425</v>
      </c>
      <c r="W76" s="207"/>
      <c r="X76" s="207">
        <v>84.499793148154794</v>
      </c>
      <c r="Y76" s="207">
        <v>76.477012919747551</v>
      </c>
      <c r="Z76" s="207">
        <v>61.601968652521947</v>
      </c>
      <c r="AA76" s="207">
        <v>2.847982001955502</v>
      </c>
      <c r="AB76" s="207">
        <v>3.1999646297881128</v>
      </c>
      <c r="AC76" s="348">
        <v>83.899800164092539</v>
      </c>
      <c r="AD76" s="354"/>
      <c r="AE76" s="215">
        <v>2263.357</v>
      </c>
      <c r="AF76" s="208">
        <v>2148.8809999999999</v>
      </c>
      <c r="AG76" s="262">
        <v>0.55236491177802816</v>
      </c>
    </row>
    <row r="77" spans="1:71">
      <c r="A77" s="240"/>
      <c r="B77" s="233" t="s">
        <v>145</v>
      </c>
      <c r="C77" s="207">
        <v>37.5302607208734</v>
      </c>
      <c r="D77" s="207">
        <v>52.268392925863374</v>
      </c>
      <c r="E77" s="207">
        <v>46.33539589648511</v>
      </c>
      <c r="F77" s="207">
        <v>3.4057884469923159</v>
      </c>
      <c r="G77" s="207">
        <v>2.527208582385938</v>
      </c>
      <c r="H77" s="207">
        <v>5.9329970293782548</v>
      </c>
      <c r="I77" s="207">
        <v>33.716841169367143</v>
      </c>
      <c r="J77" s="207"/>
      <c r="K77" s="207">
        <v>11.299080505922557</v>
      </c>
      <c r="L77" s="207">
        <v>-13.739599506349773</v>
      </c>
      <c r="M77" s="207">
        <v>-13.70633625427469</v>
      </c>
      <c r="N77" s="207">
        <v>14.704868952914877</v>
      </c>
      <c r="O77" s="207">
        <v>14.738132204989963</v>
      </c>
      <c r="P77" s="207"/>
      <c r="Q77" s="207">
        <v>11.332343757997645</v>
      </c>
      <c r="R77" s="207">
        <v>81.859104637205988</v>
      </c>
      <c r="S77" s="207"/>
      <c r="T77" s="207">
        <v>16.018182024989621</v>
      </c>
      <c r="U77" s="207">
        <v>15.748939808416699</v>
      </c>
      <c r="V77" s="207">
        <v>1.194552027586782</v>
      </c>
      <c r="W77" s="207"/>
      <c r="X77" s="207">
        <v>95.381028420899824</v>
      </c>
      <c r="Y77" s="207">
        <v>85.427340289555403</v>
      </c>
      <c r="Z77" s="207">
        <v>67.716591191539237</v>
      </c>
      <c r="AA77" s="207">
        <v>14.98628433418831</v>
      </c>
      <c r="AB77" s="207">
        <v>14.953021082113221</v>
      </c>
      <c r="AC77" s="348">
        <v>106.37242914204576</v>
      </c>
      <c r="AD77" s="354"/>
      <c r="AE77" s="357">
        <v>2109.9960000000001</v>
      </c>
      <c r="AF77" s="208">
        <v>2259.4639999999999</v>
      </c>
      <c r="AG77" s="262">
        <v>-0.28747246886138811</v>
      </c>
      <c r="BS77" s="240">
        <v>60</v>
      </c>
    </row>
    <row r="78" spans="1:71">
      <c r="A78" s="240"/>
      <c r="B78" s="233" t="s">
        <v>146</v>
      </c>
      <c r="C78" s="207">
        <v>38.354014625907865</v>
      </c>
      <c r="D78" s="207">
        <v>43.3623507435017</v>
      </c>
      <c r="E78" s="207">
        <v>38.862721931946282</v>
      </c>
      <c r="F78" s="207">
        <v>2.2016348955464884</v>
      </c>
      <c r="G78" s="207">
        <v>2.2979939160089282</v>
      </c>
      <c r="H78" s="207">
        <v>4.4996288115554162</v>
      </c>
      <c r="I78" s="207">
        <v>34.668250848400973</v>
      </c>
      <c r="J78" s="207"/>
      <c r="K78" s="207">
        <v>3.6399140233855487</v>
      </c>
      <c r="L78" s="207">
        <v>-2.9799641559441392</v>
      </c>
      <c r="M78" s="207">
        <v>-3.8131769572823457</v>
      </c>
      <c r="N78" s="207">
        <v>5.8415489189320375</v>
      </c>
      <c r="O78" s="207">
        <v>5.0083361175938323</v>
      </c>
      <c r="P78" s="207"/>
      <c r="Q78" s="207">
        <v>2.8067012220473435</v>
      </c>
      <c r="R78" s="207">
        <v>78.541644218519252</v>
      </c>
      <c r="S78" s="207"/>
      <c r="T78" s="207">
        <v>5.3656935224908535</v>
      </c>
      <c r="U78" s="207">
        <v>3.2630005524083918</v>
      </c>
      <c r="V78" s="207">
        <v>2.3068674444821231</v>
      </c>
      <c r="W78" s="207"/>
      <c r="X78" s="207">
        <v>94.313910667993497</v>
      </c>
      <c r="Y78" s="207">
        <v>81.225320242630147</v>
      </c>
      <c r="Z78" s="207">
        <v>61.81930614624995</v>
      </c>
      <c r="AA78" s="207">
        <v>5.6263586288607135</v>
      </c>
      <c r="AB78" s="207">
        <v>6.4595714301989196</v>
      </c>
      <c r="AC78" s="348">
        <v>99.37318727977609</v>
      </c>
      <c r="AD78" s="354"/>
      <c r="AE78" s="357">
        <v>2400.3980000000001</v>
      </c>
      <c r="AF78" s="358">
        <v>2524.3359999999998</v>
      </c>
      <c r="AG78" s="262">
        <v>1.7814145902209666</v>
      </c>
      <c r="BS78" s="240">
        <v>60</v>
      </c>
    </row>
    <row r="79" spans="1:71">
      <c r="A79" s="240"/>
      <c r="B79" s="233" t="s">
        <v>147</v>
      </c>
      <c r="C79" s="234">
        <v>39.224836922852674</v>
      </c>
      <c r="D79" s="234">
        <v>44.059451793544937</v>
      </c>
      <c r="E79" s="234">
        <v>39.981687985131735</v>
      </c>
      <c r="F79" s="234">
        <v>1.7722872101356855</v>
      </c>
      <c r="G79" s="234">
        <v>2.3054765982775169</v>
      </c>
      <c r="H79" s="234">
        <v>4.0777638084132022</v>
      </c>
      <c r="I79" s="234">
        <v>35.193764197125951</v>
      </c>
      <c r="J79" s="234"/>
      <c r="K79" s="234">
        <v>3.9328002041444066</v>
      </c>
      <c r="L79" s="234">
        <v>-1.1749829938170377</v>
      </c>
      <c r="M79" s="234">
        <v>-2.0454555374048562</v>
      </c>
      <c r="N79" s="234">
        <v>5.7050874142800918</v>
      </c>
      <c r="O79" s="207">
        <v>4.8346148706922731</v>
      </c>
      <c r="P79" s="234"/>
      <c r="Q79" s="207">
        <v>3.0623276605565883</v>
      </c>
      <c r="R79" s="207">
        <v>79.012219094128923</v>
      </c>
      <c r="S79" s="234"/>
      <c r="T79" s="234">
        <v>4.2273271139292783</v>
      </c>
      <c r="U79" s="234">
        <v>1.6546104976737974</v>
      </c>
      <c r="V79" s="234">
        <v>4.2557972862990905</v>
      </c>
      <c r="W79" s="234"/>
      <c r="X79" s="207">
        <v>93.214169579113587</v>
      </c>
      <c r="Y79" s="207">
        <v>82.495730201464184</v>
      </c>
      <c r="Z79" s="207">
        <v>63.940306312270948</v>
      </c>
      <c r="AA79" s="234">
        <v>5.2398403240892586</v>
      </c>
      <c r="AB79" s="234">
        <v>6.1103128676770764</v>
      </c>
      <c r="AC79" s="359">
        <v>96.336344338763169</v>
      </c>
      <c r="AD79" s="354"/>
      <c r="AE79" s="215">
        <v>2634.3359999999998</v>
      </c>
      <c r="AF79" s="208">
        <v>2730.808</v>
      </c>
      <c r="AG79" s="262">
        <v>1.02837925108725</v>
      </c>
      <c r="BS79" s="240">
        <v>60</v>
      </c>
    </row>
    <row r="80" spans="1:71">
      <c r="A80" s="240"/>
      <c r="B80" s="277" t="s">
        <v>148</v>
      </c>
      <c r="C80" s="210">
        <v>39.280575281672213</v>
      </c>
      <c r="D80" s="210">
        <v>44.11924332966494</v>
      </c>
      <c r="E80" s="210">
        <v>39.338540789148226</v>
      </c>
      <c r="F80" s="210">
        <v>2.4404303141321844</v>
      </c>
      <c r="G80" s="210">
        <v>2.3402722263845224</v>
      </c>
      <c r="H80" s="210">
        <v>4.7807025405167058</v>
      </c>
      <c r="I80" s="210">
        <v>34.92244379998494</v>
      </c>
      <c r="J80" s="235"/>
      <c r="K80" s="235">
        <v>2.6084262849159732</v>
      </c>
      <c r="L80" s="360">
        <v>-1.8667976297592117</v>
      </c>
      <c r="M80" s="235">
        <v>-2.0769861808146541</v>
      </c>
      <c r="N80" s="210">
        <v>5.0488565990481575</v>
      </c>
      <c r="O80" s="210">
        <v>4.8386680479927158</v>
      </c>
      <c r="P80" s="266"/>
      <c r="Q80" s="210">
        <v>2.3982377338605314</v>
      </c>
      <c r="R80" s="210">
        <v>79.5</v>
      </c>
      <c r="S80" s="235"/>
      <c r="T80" s="210">
        <v>5.6423703841783199</v>
      </c>
      <c r="U80" s="270">
        <v>2.1953763814754135</v>
      </c>
      <c r="V80" s="360">
        <v>3.8565165490269178</v>
      </c>
      <c r="W80" s="234"/>
      <c r="X80" s="228">
        <v>94.1</v>
      </c>
      <c r="Y80" s="228">
        <v>85.7</v>
      </c>
      <c r="Z80" s="230">
        <v>64.143136634215921</v>
      </c>
      <c r="AA80" s="270">
        <v>5.750988496517409</v>
      </c>
      <c r="AB80" s="235">
        <v>5.9611770475728507</v>
      </c>
      <c r="AC80" s="271">
        <v>98.070684222412609</v>
      </c>
      <c r="AD80" s="354"/>
      <c r="AE80" s="215">
        <v>2789.59</v>
      </c>
      <c r="AF80" s="208">
        <v>2852.6309999999999</v>
      </c>
      <c r="AG80" s="262">
        <v>9.0254016759843125E-3</v>
      </c>
      <c r="BS80" s="240">
        <v>60</v>
      </c>
    </row>
    <row r="81" spans="1:71">
      <c r="B81" s="277" t="s">
        <v>149</v>
      </c>
      <c r="C81" s="210">
        <v>38.803541125718141</v>
      </c>
      <c r="D81" s="210">
        <v>43.976508351904478</v>
      </c>
      <c r="E81" s="210">
        <v>39.047351311565905</v>
      </c>
      <c r="F81" s="210">
        <v>2.5817641566655083</v>
      </c>
      <c r="G81" s="210">
        <v>2.3473928836730664</v>
      </c>
      <c r="H81" s="210">
        <v>4.9291570403385743</v>
      </c>
      <c r="I81" s="210">
        <v>34.535482815726525</v>
      </c>
      <c r="J81" s="235"/>
      <c r="K81" s="235">
        <v>2.3878117108136308</v>
      </c>
      <c r="L81" s="360">
        <v>-2.3729835824252214</v>
      </c>
      <c r="M81" s="235">
        <v>-2.1695922237180221</v>
      </c>
      <c r="N81" s="210">
        <v>4.969575867479139</v>
      </c>
      <c r="O81" s="209">
        <v>5.1729672261863389</v>
      </c>
      <c r="P81" s="266"/>
      <c r="Q81" s="210">
        <v>2.5912030695208306</v>
      </c>
      <c r="R81" s="210">
        <v>81.099999999999994</v>
      </c>
      <c r="S81" s="235"/>
      <c r="T81" s="210">
        <v>6.1414269455405393</v>
      </c>
      <c r="U81" s="270">
        <v>2.4834563458799317</v>
      </c>
      <c r="V81" s="360">
        <v>3.6191926833091399</v>
      </c>
      <c r="W81" s="234"/>
      <c r="X81" s="228">
        <v>93.3</v>
      </c>
      <c r="Y81" s="228">
        <v>87.8</v>
      </c>
      <c r="Z81" s="230">
        <v>62.901426603336006</v>
      </c>
      <c r="AA81" s="270">
        <v>5.8072485398649256</v>
      </c>
      <c r="AB81" s="235">
        <v>5.6038571811577258</v>
      </c>
      <c r="AC81" s="271">
        <v>99.65140765880885</v>
      </c>
      <c r="AD81" s="354"/>
      <c r="AE81" s="215">
        <v>2934.66</v>
      </c>
      <c r="AF81" s="208">
        <v>3005.8110000000001</v>
      </c>
      <c r="AG81" s="262">
        <v>-0.4103928780847923</v>
      </c>
      <c r="BS81" s="240">
        <v>60</v>
      </c>
    </row>
    <row r="82" spans="1:71">
      <c r="B82" s="284" t="s">
        <v>150</v>
      </c>
      <c r="C82" s="285">
        <v>40.152888526223819</v>
      </c>
      <c r="D82" s="286">
        <v>44.356084664188479</v>
      </c>
      <c r="E82" s="286">
        <v>39.339890198951259</v>
      </c>
      <c r="F82" s="286">
        <v>2.6613083772262702</v>
      </c>
      <c r="G82" s="286">
        <v>2.354886088010947</v>
      </c>
      <c r="H82" s="286">
        <v>5.0161944652372172</v>
      </c>
      <c r="I82" s="286">
        <v>36.019006459211099</v>
      </c>
      <c r="J82" s="287"/>
      <c r="K82" s="287">
        <v>1.0562819556238501</v>
      </c>
      <c r="L82" s="288">
        <v>-1.3087878314863159</v>
      </c>
      <c r="M82" s="287">
        <v>-0.82318202637178051</v>
      </c>
      <c r="N82" s="287">
        <v>3.7175903328501194</v>
      </c>
      <c r="O82" s="287">
        <v>4.2031961379646559</v>
      </c>
      <c r="P82" s="287"/>
      <c r="Q82" s="287">
        <v>1.5418877607383854</v>
      </c>
      <c r="R82" s="287">
        <v>83.2</v>
      </c>
      <c r="S82" s="290"/>
      <c r="T82" s="291">
        <v>4.3865998010194094</v>
      </c>
      <c r="U82" s="292">
        <v>1.2544315219668902</v>
      </c>
      <c r="V82" s="293">
        <v>3.5813573500451827</v>
      </c>
      <c r="W82" s="234"/>
      <c r="X82" s="228">
        <v>93.7</v>
      </c>
      <c r="Y82" s="228">
        <v>89.5</v>
      </c>
      <c r="Z82" s="361">
        <v>64.224237521512833</v>
      </c>
      <c r="AA82" s="297">
        <v>4.5001028142425268</v>
      </c>
      <c r="AB82" s="290">
        <v>4.0144970091279912</v>
      </c>
      <c r="AC82" s="298">
        <v>101.0877779446993</v>
      </c>
      <c r="AD82" s="362"/>
      <c r="AE82" s="363">
        <v>3068.6410000000001</v>
      </c>
      <c r="AF82" s="364">
        <v>3098.6219099999998</v>
      </c>
      <c r="AG82" s="365">
        <v>-0.80705445899515382</v>
      </c>
      <c r="BS82" s="240">
        <v>60</v>
      </c>
    </row>
    <row r="83" spans="1:71">
      <c r="B83" s="302" t="s">
        <v>151</v>
      </c>
      <c r="C83" s="303">
        <v>41.206160897598743</v>
      </c>
      <c r="D83" s="304">
        <v>44.85529872584619</v>
      </c>
      <c r="E83" s="304">
        <v>39.830485370916946</v>
      </c>
      <c r="F83" s="304">
        <v>2.5771801013572118</v>
      </c>
      <c r="G83" s="304">
        <v>2.4476332535720307</v>
      </c>
      <c r="H83" s="304">
        <v>5.0248133549292424</v>
      </c>
      <c r="I83" s="304">
        <v>36.995843037434881</v>
      </c>
      <c r="J83" s="266"/>
      <c r="K83" s="304">
        <v>0.52131888486437361</v>
      </c>
      <c r="L83" s="304">
        <v>-0.83555771048445338</v>
      </c>
      <c r="M83" s="304">
        <v>-0.28491886845859732</v>
      </c>
      <c r="N83" s="304">
        <v>3.098498986221585</v>
      </c>
      <c r="O83" s="304">
        <v>3.6491378282474409</v>
      </c>
      <c r="P83" s="266"/>
      <c r="Q83" s="266">
        <v>1.0719577268902296</v>
      </c>
      <c r="R83" s="266">
        <v>82.644450073764432</v>
      </c>
      <c r="S83" s="304"/>
      <c r="T83" s="305">
        <v>4.3681474244311902</v>
      </c>
      <c r="U83" s="305">
        <v>3.6272637013335185</v>
      </c>
      <c r="V83" s="305">
        <v>3.4564941883709817</v>
      </c>
      <c r="W83" s="366"/>
      <c r="X83" s="367">
        <v>94.81498656094189</v>
      </c>
      <c r="Y83" s="367">
        <v>92.262917697346197</v>
      </c>
      <c r="Z83" s="305">
        <v>63.661661892073319</v>
      </c>
      <c r="AA83" s="305">
        <v>4.1016951427627406</v>
      </c>
      <c r="AB83" s="300">
        <v>3.5510563007368843</v>
      </c>
      <c r="AC83" s="306">
        <v>103.27015879302918</v>
      </c>
      <c r="AD83" s="362"/>
      <c r="AE83" s="368">
        <v>3164.0740690000002</v>
      </c>
      <c r="AF83" s="369">
        <v>3220.0205449999999</v>
      </c>
      <c r="AG83" s="370">
        <v>-0.77845590045365043</v>
      </c>
    </row>
    <row r="84" spans="1:71">
      <c r="B84" s="371" t="s">
        <v>156</v>
      </c>
      <c r="C84" s="372">
        <v>41.971436782136514</v>
      </c>
      <c r="D84" s="372">
        <v>44.915199916265777</v>
      </c>
      <c r="E84" s="372">
        <v>39.645298397659502</v>
      </c>
      <c r="F84" s="372">
        <v>2.8046279853778993</v>
      </c>
      <c r="G84" s="372">
        <v>2.4652735332283946</v>
      </c>
      <c r="H84" s="372">
        <v>5.2699015186062939</v>
      </c>
      <c r="I84" s="372">
        <v>37.722210743791187</v>
      </c>
      <c r="J84" s="372"/>
      <c r="K84" s="372">
        <v>-0.22471223492559872</v>
      </c>
      <c r="L84" s="372">
        <v>-4.6860748348290279E-2</v>
      </c>
      <c r="M84" s="372">
        <v>0.31698663532868881</v>
      </c>
      <c r="N84" s="372">
        <v>2.5799157504523005</v>
      </c>
      <c r="O84" s="372">
        <v>2.9437631341292789</v>
      </c>
      <c r="P84" s="372"/>
      <c r="Q84" s="372">
        <v>0.13913514875138036</v>
      </c>
      <c r="R84" s="372">
        <v>82.94646569134953</v>
      </c>
      <c r="S84" s="372"/>
      <c r="T84" s="372">
        <v>4.2446547233135252</v>
      </c>
      <c r="U84" s="372">
        <v>4.3232376270007133</v>
      </c>
      <c r="V84" s="372">
        <v>3.5614506504410017</v>
      </c>
      <c r="W84" s="372"/>
      <c r="X84" s="372">
        <v>95.738708027905176</v>
      </c>
      <c r="Y84" s="372">
        <v>93.534259642528923</v>
      </c>
      <c r="Z84" s="372">
        <v>63.301025406336862</v>
      </c>
      <c r="AA84" s="372">
        <v>3.540948314143292</v>
      </c>
      <c r="AB84" s="372">
        <v>3.1771009304663131</v>
      </c>
      <c r="AC84" s="373">
        <v>104.17206621493558</v>
      </c>
      <c r="AD84" s="362"/>
      <c r="AE84" s="368">
        <v>3277.0084940000002</v>
      </c>
      <c r="AF84" s="369">
        <v>3333.4520429999998</v>
      </c>
      <c r="AG84" s="370">
        <v>-0.41631240717249796</v>
      </c>
    </row>
    <row r="85" spans="1:71">
      <c r="B85" s="371" t="s">
        <v>164</v>
      </c>
      <c r="C85" s="374">
        <v>42.097055921251133</v>
      </c>
      <c r="D85" s="372">
        <v>44.633772721269011</v>
      </c>
      <c r="E85" s="372">
        <v>39.521899702802656</v>
      </c>
      <c r="F85" s="372">
        <v>2.633695204099106</v>
      </c>
      <c r="G85" s="372">
        <v>2.4781778143672537</v>
      </c>
      <c r="H85" s="372">
        <v>5.1118730184663601</v>
      </c>
      <c r="I85" s="372">
        <v>37.845833911397207</v>
      </c>
      <c r="J85" s="372"/>
      <c r="K85" s="372">
        <v>-0.25264400624304267</v>
      </c>
      <c r="L85" s="372">
        <v>0.52042928829172574</v>
      </c>
      <c r="M85" s="372">
        <v>0.67609489045354809</v>
      </c>
      <c r="N85" s="372">
        <v>2.3810511978560633</v>
      </c>
      <c r="O85" s="372">
        <v>2.5367168000178859</v>
      </c>
      <c r="P85" s="372"/>
      <c r="Q85" s="372">
        <v>-9.6978404081220271E-2</v>
      </c>
      <c r="R85" s="372">
        <v>82.931145984301835</v>
      </c>
      <c r="S85" s="372"/>
      <c r="T85" s="372">
        <v>4.1208939278925651</v>
      </c>
      <c r="U85" s="372">
        <v>4.1284497201267545</v>
      </c>
      <c r="V85" s="372">
        <v>3.7136420226170572</v>
      </c>
      <c r="W85" s="372"/>
      <c r="X85" s="372">
        <v>96.281068666172203</v>
      </c>
      <c r="Y85" s="372">
        <v>94.466418334401979</v>
      </c>
      <c r="Z85" s="372">
        <v>62.895700936365387</v>
      </c>
      <c r="AA85" s="372">
        <v>3.195026407260257</v>
      </c>
      <c r="AB85" s="372">
        <v>3.0393608050984353</v>
      </c>
      <c r="AC85" s="373">
        <v>104.82589330212375</v>
      </c>
      <c r="AD85" s="362"/>
      <c r="AE85" s="368">
        <v>3390.8252579999998</v>
      </c>
      <c r="AF85" s="369">
        <v>3447.6246310000001</v>
      </c>
      <c r="AG85" s="370">
        <v>-0.1448062414546456</v>
      </c>
    </row>
    <row r="86" spans="1:71">
      <c r="B86" s="371" t="s">
        <v>165</v>
      </c>
      <c r="C86" s="374">
        <v>42.545798906502377</v>
      </c>
      <c r="D86" s="372">
        <v>44.353875753288335</v>
      </c>
      <c r="E86" s="372">
        <v>39.393508032043215</v>
      </c>
      <c r="F86" s="372">
        <v>2.4800413454190746</v>
      </c>
      <c r="G86" s="372">
        <v>2.4803263758260452</v>
      </c>
      <c r="H86" s="372">
        <v>4.9603677212451203</v>
      </c>
      <c r="I86" s="372">
        <v>38.289421015529626</v>
      </c>
      <c r="J86" s="372"/>
      <c r="K86" s="372">
        <v>-0.72135905189411964</v>
      </c>
      <c r="L86" s="372">
        <v>1.366215640830386</v>
      </c>
      <c r="M86" s="372">
        <v>1.4156101940913988</v>
      </c>
      <c r="N86" s="372">
        <v>1.7586822935249546</v>
      </c>
      <c r="O86" s="372">
        <v>1.8080768467859676</v>
      </c>
      <c r="P86" s="372"/>
      <c r="Q86" s="372">
        <v>-0.67196449863310703</v>
      </c>
      <c r="R86" s="372">
        <v>82.172651315590215</v>
      </c>
      <c r="S86" s="372"/>
      <c r="T86" s="372">
        <v>2.695500128043617</v>
      </c>
      <c r="U86" s="372">
        <v>2.6793250307417864</v>
      </c>
      <c r="V86" s="372">
        <v>3.8413615836193098</v>
      </c>
      <c r="W86" s="372"/>
      <c r="X86" s="372">
        <v>96.065091041270307</v>
      </c>
      <c r="Y86" s="372">
        <v>94.53682055791532</v>
      </c>
      <c r="Z86" s="372">
        <v>61.716740532831984</v>
      </c>
      <c r="AA86" s="372">
        <v>2.3815303140344155</v>
      </c>
      <c r="AB86" s="372">
        <v>2.3321357607734026</v>
      </c>
      <c r="AC86" s="373">
        <v>104.73413197115795</v>
      </c>
      <c r="AD86" s="362"/>
      <c r="AE86" s="368">
        <v>3506.6785759999998</v>
      </c>
      <c r="AF86" s="369">
        <v>3567.528358</v>
      </c>
      <c r="AG86" s="370">
        <v>-4.0866609940167109E-2</v>
      </c>
    </row>
    <row r="87" spans="1:71" s="338" customFormat="1">
      <c r="A87" s="170"/>
      <c r="B87" s="371" t="s">
        <v>173</v>
      </c>
      <c r="C87" s="374">
        <v>42.719068020586477</v>
      </c>
      <c r="D87" s="372">
        <v>44.344140983639797</v>
      </c>
      <c r="E87" s="372">
        <v>39.402011033388206</v>
      </c>
      <c r="F87" s="372">
        <v>2.4591801334472767</v>
      </c>
      <c r="G87" s="372">
        <v>2.4829498168043136</v>
      </c>
      <c r="H87" s="372">
        <v>4.9421299502515907</v>
      </c>
      <c r="I87" s="372">
        <v>38.462436398378429</v>
      </c>
      <c r="J87" s="372"/>
      <c r="K87" s="372">
        <v>-0.84476636075028577</v>
      </c>
      <c r="L87" s="372">
        <v>1.4828550044012856</v>
      </c>
      <c r="M87" s="372">
        <v>1.4935141947576156</v>
      </c>
      <c r="N87" s="372">
        <v>1.6144137726969912</v>
      </c>
      <c r="O87" s="372">
        <v>1.6250729630533207</v>
      </c>
      <c r="P87" s="372"/>
      <c r="Q87" s="372">
        <v>-0.83410717039395599</v>
      </c>
      <c r="R87" s="372">
        <v>81.133773750388556</v>
      </c>
      <c r="S87" s="372"/>
      <c r="T87" s="372">
        <v>2.9294328927408735</v>
      </c>
      <c r="U87" s="372">
        <v>2.4709059662122947</v>
      </c>
      <c r="V87" s="372">
        <v>3.7752690673710267</v>
      </c>
      <c r="W87" s="372"/>
      <c r="X87" s="372">
        <v>95.050964300041954</v>
      </c>
      <c r="Y87" s="372">
        <v>94.298883685374818</v>
      </c>
      <c r="Z87" s="372">
        <v>59.632673207051369</v>
      </c>
      <c r="AA87" s="372">
        <v>2.267198460410051</v>
      </c>
      <c r="AB87" s="372">
        <v>2.2565392700537217</v>
      </c>
      <c r="AC87" s="373">
        <v>104.32602568074574</v>
      </c>
      <c r="AD87" s="362"/>
      <c r="AE87" s="375">
        <v>3631.8314649999998</v>
      </c>
      <c r="AF87" s="376">
        <v>3696.644257351747</v>
      </c>
      <c r="AG87" s="377">
        <v>-4.9717367365929022E-3</v>
      </c>
    </row>
    <row r="88" spans="1:71" s="338" customFormat="1">
      <c r="A88" s="170"/>
      <c r="B88" s="378" t="s">
        <v>167</v>
      </c>
      <c r="C88" s="527" t="s">
        <v>352</v>
      </c>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c r="AB88" s="527"/>
      <c r="AC88" s="379"/>
      <c r="AD88" s="359"/>
      <c r="AE88" s="380"/>
      <c r="AF88" s="380"/>
      <c r="AG88" s="381"/>
    </row>
    <row r="89" spans="1:71" s="338" customFormat="1">
      <c r="A89" s="170"/>
      <c r="B89" s="382"/>
      <c r="C89" s="383" t="s">
        <v>353</v>
      </c>
      <c r="D89" s="380"/>
      <c r="E89" s="380"/>
      <c r="F89" s="380"/>
      <c r="G89" s="380"/>
      <c r="H89" s="380"/>
      <c r="I89" s="380"/>
      <c r="J89" s="380"/>
      <c r="K89" s="380"/>
      <c r="L89" s="380"/>
      <c r="M89" s="380"/>
      <c r="N89" s="380"/>
      <c r="O89" s="380"/>
      <c r="P89" s="380"/>
      <c r="Q89" s="380"/>
      <c r="R89" s="380"/>
      <c r="S89" s="380"/>
      <c r="T89" s="380"/>
      <c r="U89" s="380"/>
      <c r="V89" s="380"/>
      <c r="W89" s="380"/>
      <c r="X89" s="380"/>
      <c r="Y89" s="380"/>
      <c r="Z89" s="380"/>
      <c r="AA89" s="380"/>
      <c r="AB89" s="380"/>
      <c r="AC89" s="384"/>
      <c r="AD89" s="385"/>
      <c r="AE89" s="380"/>
      <c r="AF89" s="380"/>
      <c r="AG89" s="384"/>
    </row>
    <row r="90" spans="1:71" s="338" customFormat="1">
      <c r="A90" s="170"/>
      <c r="B90" s="382"/>
      <c r="C90" s="519" t="s">
        <v>346</v>
      </c>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519"/>
      <c r="AB90" s="519"/>
      <c r="AC90" s="520"/>
      <c r="AD90" s="359"/>
      <c r="AE90" s="380"/>
      <c r="AF90" s="380"/>
      <c r="AG90" s="384"/>
    </row>
    <row r="91" spans="1:71" s="338" customFormat="1">
      <c r="A91" s="170"/>
      <c r="B91" s="382"/>
      <c r="C91" s="516" t="s">
        <v>348</v>
      </c>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28"/>
      <c r="AD91" s="359"/>
      <c r="AE91" s="380"/>
      <c r="AF91" s="380"/>
      <c r="AG91" s="384"/>
    </row>
    <row r="92" spans="1:71" s="338" customFormat="1">
      <c r="A92" s="170"/>
      <c r="B92" s="382"/>
      <c r="C92" s="322" t="s">
        <v>154</v>
      </c>
      <c r="D92" s="380"/>
      <c r="E92" s="380"/>
      <c r="F92" s="380"/>
      <c r="G92" s="380"/>
      <c r="H92" s="380"/>
      <c r="I92" s="380"/>
      <c r="J92" s="380"/>
      <c r="K92" s="380"/>
      <c r="L92" s="380"/>
      <c r="M92" s="380"/>
      <c r="N92" s="380"/>
      <c r="O92" s="380"/>
      <c r="P92" s="380"/>
      <c r="Q92" s="380"/>
      <c r="R92" s="380"/>
      <c r="S92" s="380"/>
      <c r="T92" s="380"/>
      <c r="U92" s="380"/>
      <c r="V92" s="380"/>
      <c r="W92" s="380"/>
      <c r="X92" s="380"/>
      <c r="Y92" s="380"/>
      <c r="Z92" s="380"/>
      <c r="AA92" s="380"/>
      <c r="AB92" s="380"/>
      <c r="AC92" s="384"/>
      <c r="AD92" s="354"/>
      <c r="AE92" s="380"/>
      <c r="AF92" s="380"/>
      <c r="AG92" s="384"/>
    </row>
    <row r="93" spans="1:71" ht="16.5" thickBot="1">
      <c r="B93" s="386"/>
      <c r="C93" s="325" t="s">
        <v>166</v>
      </c>
      <c r="D93" s="387"/>
      <c r="E93" s="387"/>
      <c r="F93" s="387"/>
      <c r="G93" s="387"/>
      <c r="H93" s="387"/>
      <c r="I93" s="387"/>
      <c r="J93" s="387"/>
      <c r="K93" s="387"/>
      <c r="L93" s="387"/>
      <c r="M93" s="387"/>
      <c r="N93" s="387"/>
      <c r="O93" s="387"/>
      <c r="P93" s="387"/>
      <c r="Q93" s="387"/>
      <c r="R93" s="387"/>
      <c r="S93" s="387"/>
      <c r="T93" s="387"/>
      <c r="U93" s="387"/>
      <c r="V93" s="387"/>
      <c r="W93" s="387"/>
      <c r="X93" s="387"/>
      <c r="Y93" s="387"/>
      <c r="Z93" s="387"/>
      <c r="AA93" s="387"/>
      <c r="AB93" s="387"/>
      <c r="AC93" s="388"/>
      <c r="AD93" s="354"/>
      <c r="AE93" s="387"/>
      <c r="AF93" s="387"/>
      <c r="AG93" s="388"/>
    </row>
    <row r="94" spans="1:71">
      <c r="AD94" s="228"/>
      <c r="AH94" s="161"/>
      <c r="AI94" s="161"/>
    </row>
    <row r="95" spans="1:71">
      <c r="AG95" s="161"/>
      <c r="AH95" s="328"/>
      <c r="AI95" s="328"/>
    </row>
    <row r="96" spans="1:71">
      <c r="AG96" s="161"/>
      <c r="AH96" s="161"/>
      <c r="AI96" s="161"/>
      <c r="AJ96" s="161"/>
      <c r="AK96" s="161"/>
      <c r="AL96" s="161"/>
      <c r="AM96" s="161"/>
      <c r="AN96" s="161"/>
      <c r="AO96" s="161"/>
      <c r="AP96" s="161"/>
      <c r="AQ96" s="161"/>
      <c r="AR96" s="161"/>
      <c r="AS96" s="161"/>
    </row>
    <row r="97" spans="2:35">
      <c r="AG97" s="161"/>
      <c r="AH97" s="161"/>
      <c r="AI97" s="161"/>
    </row>
    <row r="98" spans="2:35">
      <c r="B98" s="328"/>
    </row>
    <row r="99" spans="2:35">
      <c r="B99" s="328"/>
    </row>
    <row r="100" spans="2:35">
      <c r="B100" s="328"/>
    </row>
    <row r="101" spans="2:35">
      <c r="B101" s="328"/>
    </row>
    <row r="102" spans="2:35">
      <c r="B102" s="328"/>
    </row>
    <row r="103" spans="2:35">
      <c r="B103" s="328"/>
    </row>
  </sheetData>
  <mergeCells count="10">
    <mergeCell ref="C1:AC1"/>
    <mergeCell ref="AE3:AG3"/>
    <mergeCell ref="K3:N3"/>
    <mergeCell ref="T3:V3"/>
    <mergeCell ref="C3:I3"/>
    <mergeCell ref="C88:AB88"/>
    <mergeCell ref="X3:AC3"/>
    <mergeCell ref="Q3:R3"/>
    <mergeCell ref="C90:AC90"/>
    <mergeCell ref="C91:AC91"/>
  </mergeCells>
  <phoneticPr fontId="151"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161"/>
    <col min="2" max="2" width="8.5703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2.85546875"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4" width="15.85546875" style="161" bestFit="1" customWidth="1"/>
    <col min="25" max="26" width="15.85546875" style="161" customWidth="1"/>
    <col min="27" max="27" width="15.85546875" style="161" bestFit="1" customWidth="1"/>
    <col min="28" max="29" width="15.85546875" style="161" customWidth="1"/>
    <col min="30" max="30" width="2.42578125" style="240" customWidth="1"/>
    <col min="31" max="31" width="26.5703125" style="161" customWidth="1"/>
    <col min="32" max="32" width="9.140625" style="240"/>
    <col min="33" max="33" width="9.42578125" style="240" customWidth="1"/>
    <col min="34" max="34" width="13.42578125" style="240" customWidth="1"/>
    <col min="35" max="36" width="12.85546875" style="240" customWidth="1"/>
    <col min="37" max="37" width="13.42578125" style="240" customWidth="1"/>
    <col min="38" max="40" width="9.140625" style="240"/>
    <col min="41" max="41" width="2.85546875" style="240" customWidth="1"/>
    <col min="42" max="42" width="2.42578125" style="240" customWidth="1"/>
    <col min="43" max="46" width="12.85546875" style="240" customWidth="1"/>
    <col min="47" max="16384" width="9.140625" style="240"/>
  </cols>
  <sheetData>
    <row r="1" spans="1:47" ht="29.25" customHeight="1" thickBot="1">
      <c r="B1" s="157"/>
      <c r="C1" s="532" t="s">
        <v>181</v>
      </c>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3"/>
      <c r="AD1" s="389"/>
      <c r="AE1" s="160"/>
      <c r="AG1" s="390"/>
      <c r="AH1" s="390"/>
      <c r="AI1" s="390"/>
      <c r="AJ1" s="390"/>
      <c r="AK1" s="390"/>
    </row>
    <row r="2" spans="1:47" s="338" customFormat="1" ht="15.75" customHeight="1">
      <c r="A2" s="170"/>
      <c r="B2" s="163"/>
      <c r="C2" s="164"/>
      <c r="D2" s="164"/>
      <c r="E2" s="164"/>
      <c r="F2" s="164"/>
      <c r="G2" s="164"/>
      <c r="H2" s="164"/>
      <c r="I2" s="164"/>
      <c r="J2" s="165"/>
      <c r="K2" s="164"/>
      <c r="L2" s="391"/>
      <c r="M2" s="164"/>
      <c r="N2" s="164"/>
      <c r="O2" s="164"/>
      <c r="P2" s="165"/>
      <c r="Q2" s="164"/>
      <c r="R2" s="164"/>
      <c r="S2" s="165"/>
      <c r="T2" s="167"/>
      <c r="U2" s="167"/>
      <c r="V2" s="335"/>
      <c r="W2" s="165"/>
      <c r="X2" s="164"/>
      <c r="Y2" s="164"/>
      <c r="Z2" s="164"/>
      <c r="AA2" s="164"/>
      <c r="AB2" s="164"/>
      <c r="AC2" s="164"/>
      <c r="AD2" s="389"/>
      <c r="AE2" s="169"/>
      <c r="AG2" s="392"/>
      <c r="AH2" s="393"/>
      <c r="AI2" s="393"/>
      <c r="AJ2" s="393"/>
      <c r="AK2" s="393"/>
      <c r="AQ2" s="523"/>
      <c r="AR2" s="523"/>
      <c r="AS2" s="523"/>
      <c r="AT2" s="523"/>
    </row>
    <row r="3" spans="1:47" s="338" customFormat="1" ht="15.6" customHeight="1">
      <c r="A3" s="170"/>
      <c r="B3" s="163"/>
      <c r="C3" s="535" t="s">
        <v>1</v>
      </c>
      <c r="D3" s="535"/>
      <c r="E3" s="535"/>
      <c r="F3" s="535"/>
      <c r="G3" s="535"/>
      <c r="H3" s="535"/>
      <c r="I3" s="535"/>
      <c r="J3" s="165"/>
      <c r="K3" s="535" t="s">
        <v>2</v>
      </c>
      <c r="L3" s="535"/>
      <c r="M3" s="535"/>
      <c r="N3" s="535"/>
      <c r="O3" s="535"/>
      <c r="P3" s="165"/>
      <c r="Q3" s="524" t="s">
        <v>3</v>
      </c>
      <c r="R3" s="524"/>
      <c r="S3" s="165"/>
      <c r="T3" s="534" t="s">
        <v>4</v>
      </c>
      <c r="U3" s="534"/>
      <c r="V3" s="534"/>
      <c r="W3" s="165"/>
      <c r="X3" s="525" t="s">
        <v>5</v>
      </c>
      <c r="Y3" s="525"/>
      <c r="Z3" s="525"/>
      <c r="AA3" s="525"/>
      <c r="AB3" s="525"/>
      <c r="AC3" s="526"/>
      <c r="AD3" s="394"/>
      <c r="AE3" s="395" t="s">
        <v>6</v>
      </c>
      <c r="AG3" s="392"/>
      <c r="AH3" s="392"/>
      <c r="AI3" s="392"/>
      <c r="AJ3" s="392"/>
      <c r="AK3" s="392"/>
      <c r="AQ3" s="172"/>
      <c r="AR3" s="172"/>
      <c r="AS3" s="172"/>
      <c r="AT3" s="172"/>
    </row>
    <row r="4" spans="1:47" s="346" customFormat="1" ht="56.25" customHeight="1">
      <c r="A4" s="396"/>
      <c r="B4" s="339"/>
      <c r="C4" s="177" t="s">
        <v>7</v>
      </c>
      <c r="D4" s="177" t="s">
        <v>8</v>
      </c>
      <c r="E4" s="177" t="s">
        <v>9</v>
      </c>
      <c r="F4" s="177" t="s">
        <v>10</v>
      </c>
      <c r="G4" s="177" t="s">
        <v>11</v>
      </c>
      <c r="H4" s="177" t="s">
        <v>12</v>
      </c>
      <c r="I4" s="178" t="s">
        <v>13</v>
      </c>
      <c r="J4" s="178"/>
      <c r="K4" s="178" t="s">
        <v>14</v>
      </c>
      <c r="L4" s="178" t="s">
        <v>17</v>
      </c>
      <c r="M4" s="178" t="s">
        <v>18</v>
      </c>
      <c r="N4" s="178" t="s">
        <v>19</v>
      </c>
      <c r="O4" s="178" t="s">
        <v>15</v>
      </c>
      <c r="P4" s="178"/>
      <c r="Q4" s="178" t="s">
        <v>16</v>
      </c>
      <c r="R4" s="340" t="s">
        <v>161</v>
      </c>
      <c r="S4" s="178"/>
      <c r="T4" s="397" t="s">
        <v>21</v>
      </c>
      <c r="U4" s="397" t="s">
        <v>22</v>
      </c>
      <c r="V4" s="397" t="s">
        <v>23</v>
      </c>
      <c r="W4" s="180"/>
      <c r="X4" s="178" t="s">
        <v>20</v>
      </c>
      <c r="Y4" s="178" t="s">
        <v>351</v>
      </c>
      <c r="Z4" s="178" t="s">
        <v>162</v>
      </c>
      <c r="AA4" s="179" t="s">
        <v>24</v>
      </c>
      <c r="AB4" s="181" t="s">
        <v>25</v>
      </c>
      <c r="AC4" s="181" t="s">
        <v>26</v>
      </c>
      <c r="AD4" s="389"/>
      <c r="AE4" s="398" t="s">
        <v>347</v>
      </c>
      <c r="AF4" s="399"/>
      <c r="AH4" s="400"/>
      <c r="AI4" s="401"/>
      <c r="AJ4" s="400"/>
      <c r="AK4" s="401"/>
      <c r="AM4" s="402"/>
      <c r="AN4" s="402"/>
      <c r="AO4" s="402"/>
      <c r="AP4" s="402"/>
      <c r="AQ4" s="400"/>
      <c r="AR4" s="401"/>
      <c r="AS4" s="400"/>
      <c r="AT4" s="401"/>
    </row>
    <row r="5" spans="1:47" s="352" customFormat="1">
      <c r="A5" s="197"/>
      <c r="B5" s="206" t="s">
        <v>66</v>
      </c>
      <c r="C5" s="403">
        <v>230.04390977443609</v>
      </c>
      <c r="D5" s="404">
        <v>228.80219548872179</v>
      </c>
      <c r="E5" s="404">
        <v>183.34891729323306</v>
      </c>
      <c r="F5" s="404">
        <v>27.579127819548869</v>
      </c>
      <c r="G5" s="404">
        <v>17.874150375939852</v>
      </c>
      <c r="H5" s="404">
        <v>45.453278195488721</v>
      </c>
      <c r="I5" s="404">
        <v>189.62284210526315</v>
      </c>
      <c r="J5" s="404"/>
      <c r="K5" s="404" t="s">
        <v>179</v>
      </c>
      <c r="L5" s="404">
        <v>17.612736842105264</v>
      </c>
      <c r="M5" s="404" t="s">
        <v>179</v>
      </c>
      <c r="N5" s="404" t="s">
        <v>179</v>
      </c>
      <c r="O5" s="405">
        <v>-1.2417142857142855</v>
      </c>
      <c r="P5" s="405"/>
      <c r="Q5" s="405">
        <v>-28.820842105263157</v>
      </c>
      <c r="R5" s="405"/>
      <c r="S5" s="404"/>
      <c r="T5" s="404">
        <v>-18.168240601503761</v>
      </c>
      <c r="U5" s="404">
        <v>-1.2417142857142855</v>
      </c>
      <c r="V5" s="404">
        <v>24.246105263157894</v>
      </c>
      <c r="W5" s="404"/>
      <c r="X5" s="404"/>
      <c r="Y5" s="404"/>
      <c r="Z5" s="404"/>
      <c r="AA5" s="404">
        <v>-3.5290827067669173</v>
      </c>
      <c r="AB5" s="404" t="s">
        <v>179</v>
      </c>
      <c r="AC5" s="406" t="s">
        <v>179</v>
      </c>
      <c r="AD5" s="407"/>
      <c r="AE5" s="408">
        <v>3.0602853198343305</v>
      </c>
      <c r="AH5" s="409"/>
      <c r="AI5" s="409"/>
      <c r="AJ5" s="409"/>
      <c r="AK5" s="409"/>
      <c r="AQ5" s="410"/>
      <c r="AR5" s="410"/>
      <c r="AS5" s="410"/>
      <c r="AT5" s="410"/>
    </row>
    <row r="6" spans="1:47" s="352" customFormat="1">
      <c r="A6" s="197"/>
      <c r="B6" s="217" t="s">
        <v>69</v>
      </c>
      <c r="C6" s="207">
        <v>232.03324822695035</v>
      </c>
      <c r="D6" s="207">
        <v>234.56070921985818</v>
      </c>
      <c r="E6" s="207">
        <v>188.41913475177307</v>
      </c>
      <c r="F6" s="207">
        <v>27.709602836879437</v>
      </c>
      <c r="G6" s="207">
        <v>18.431971631205673</v>
      </c>
      <c r="H6" s="207">
        <v>46.141574468085111</v>
      </c>
      <c r="I6" s="207">
        <v>190.79248226950358</v>
      </c>
      <c r="J6" s="207"/>
      <c r="K6" s="207" t="s">
        <v>179</v>
      </c>
      <c r="L6" s="207">
        <v>12.051673758865251</v>
      </c>
      <c r="M6" s="207" t="s">
        <v>179</v>
      </c>
      <c r="N6" s="207" t="s">
        <v>179</v>
      </c>
      <c r="O6" s="207">
        <v>2.5274609929078018</v>
      </c>
      <c r="P6" s="207"/>
      <c r="Q6" s="207">
        <v>-25.182141843971635</v>
      </c>
      <c r="R6" s="207"/>
      <c r="S6" s="207"/>
      <c r="T6" s="207">
        <v>-11.712624113475179</v>
      </c>
      <c r="U6" s="207">
        <v>2.5274609929078018</v>
      </c>
      <c r="V6" s="207">
        <v>22.531390070921987</v>
      </c>
      <c r="W6" s="207"/>
      <c r="X6" s="207"/>
      <c r="Y6" s="207"/>
      <c r="Z6" s="207"/>
      <c r="AA6" s="207">
        <v>0.98632624113475176</v>
      </c>
      <c r="AB6" s="207" t="s">
        <v>179</v>
      </c>
      <c r="AC6" s="348" t="s">
        <v>179</v>
      </c>
      <c r="AD6" s="407"/>
      <c r="AE6" s="408">
        <v>3.2443626323055681</v>
      </c>
      <c r="AH6" s="409"/>
      <c r="AI6" s="409"/>
      <c r="AJ6" s="409"/>
      <c r="AK6" s="409"/>
      <c r="AQ6" s="410"/>
      <c r="AR6" s="410"/>
      <c r="AS6" s="410"/>
      <c r="AT6" s="410"/>
    </row>
    <row r="7" spans="1:47" s="352" customFormat="1">
      <c r="A7" s="197"/>
      <c r="B7" s="217" t="s">
        <v>72</v>
      </c>
      <c r="C7" s="207">
        <v>234.03357823129255</v>
      </c>
      <c r="D7" s="207">
        <v>234.21096598639454</v>
      </c>
      <c r="E7" s="207">
        <v>188.85882993197279</v>
      </c>
      <c r="F7" s="207">
        <v>26.371646258503407</v>
      </c>
      <c r="G7" s="207">
        <v>18.98048979591837</v>
      </c>
      <c r="H7" s="207">
        <v>45.35213605442177</v>
      </c>
      <c r="I7" s="207">
        <v>192.43614965986399</v>
      </c>
      <c r="J7" s="207"/>
      <c r="K7" s="207" t="s">
        <v>179</v>
      </c>
      <c r="L7" s="207">
        <v>14.811877551020409</v>
      </c>
      <c r="M7" s="207" t="s">
        <v>179</v>
      </c>
      <c r="N7" s="207" t="s">
        <v>179</v>
      </c>
      <c r="O7" s="207">
        <v>0.17738775510204086</v>
      </c>
      <c r="P7" s="207"/>
      <c r="Q7" s="207">
        <v>-26.194258503401365</v>
      </c>
      <c r="R7" s="207"/>
      <c r="S7" s="207"/>
      <c r="T7" s="207">
        <v>-13.836244897959185</v>
      </c>
      <c r="U7" s="207">
        <v>0.17738775510204086</v>
      </c>
      <c r="V7" s="207">
        <v>22.735197278911567</v>
      </c>
      <c r="W7" s="207"/>
      <c r="X7" s="207"/>
      <c r="Y7" s="207"/>
      <c r="Z7" s="207"/>
      <c r="AA7" s="207">
        <v>-2.8973333333333335</v>
      </c>
      <c r="AB7" s="207" t="s">
        <v>179</v>
      </c>
      <c r="AC7" s="348" t="s">
        <v>179</v>
      </c>
      <c r="AD7" s="407"/>
      <c r="AE7" s="408">
        <v>3.3824206166589965</v>
      </c>
      <c r="AH7" s="409"/>
      <c r="AI7" s="409"/>
      <c r="AJ7" s="409"/>
      <c r="AK7" s="409"/>
      <c r="AQ7" s="410"/>
      <c r="AR7" s="410"/>
      <c r="AS7" s="410"/>
      <c r="AT7" s="410"/>
    </row>
    <row r="8" spans="1:47" s="352" customFormat="1">
      <c r="A8" s="197"/>
      <c r="B8" s="217" t="s">
        <v>75</v>
      </c>
      <c r="C8" s="207">
        <v>237.85772368421055</v>
      </c>
      <c r="D8" s="207">
        <v>239.88776315789474</v>
      </c>
      <c r="E8" s="207">
        <v>193.45418421052631</v>
      </c>
      <c r="F8" s="207">
        <v>27.191092105263152</v>
      </c>
      <c r="G8" s="207">
        <v>19.242486842105265</v>
      </c>
      <c r="H8" s="207">
        <v>46.433578947368424</v>
      </c>
      <c r="I8" s="207">
        <v>197.0567894736842</v>
      </c>
      <c r="J8" s="207"/>
      <c r="K8" s="207" t="s">
        <v>179</v>
      </c>
      <c r="L8" s="207">
        <v>15.611289473684211</v>
      </c>
      <c r="M8" s="207" t="s">
        <v>179</v>
      </c>
      <c r="N8" s="207" t="s">
        <v>179</v>
      </c>
      <c r="O8" s="207">
        <v>2.0300394736842104</v>
      </c>
      <c r="P8" s="207"/>
      <c r="Q8" s="207">
        <v>-25.161052631578944</v>
      </c>
      <c r="R8" s="207"/>
      <c r="S8" s="207"/>
      <c r="T8" s="207">
        <v>-14.867894736842105</v>
      </c>
      <c r="U8" s="207">
        <v>2.0300394736842104</v>
      </c>
      <c r="V8" s="207">
        <v>22.673539473684212</v>
      </c>
      <c r="W8" s="207"/>
      <c r="X8" s="207"/>
      <c r="Y8" s="207"/>
      <c r="Z8" s="207"/>
      <c r="AA8" s="207">
        <v>-4.8606578947368426</v>
      </c>
      <c r="AB8" s="207" t="s">
        <v>179</v>
      </c>
      <c r="AC8" s="348" t="s">
        <v>179</v>
      </c>
      <c r="AD8" s="407"/>
      <c r="AE8" s="408">
        <v>3.4974689369535206</v>
      </c>
      <c r="AH8" s="409"/>
      <c r="AI8" s="409"/>
      <c r="AJ8" s="409"/>
      <c r="AK8" s="409"/>
      <c r="AQ8" s="410"/>
      <c r="AR8" s="410"/>
      <c r="AS8" s="410"/>
      <c r="AT8" s="410"/>
    </row>
    <row r="9" spans="1:47" s="352" customFormat="1">
      <c r="A9" s="197"/>
      <c r="B9" s="217" t="s">
        <v>78</v>
      </c>
      <c r="C9" s="207">
        <v>239.3731052631579</v>
      </c>
      <c r="D9" s="207">
        <v>255.64201315789475</v>
      </c>
      <c r="E9" s="207">
        <v>206.77810526315787</v>
      </c>
      <c r="F9" s="207">
        <v>29.278315789473687</v>
      </c>
      <c r="G9" s="207">
        <v>19.585592105263157</v>
      </c>
      <c r="H9" s="207">
        <v>48.86390789473684</v>
      </c>
      <c r="I9" s="207">
        <v>202.20336842105263</v>
      </c>
      <c r="J9" s="207"/>
      <c r="K9" s="207" t="s">
        <v>179</v>
      </c>
      <c r="L9" s="207">
        <v>10.378934210526316</v>
      </c>
      <c r="M9" s="207" t="s">
        <v>179</v>
      </c>
      <c r="N9" s="207" t="s">
        <v>179</v>
      </c>
      <c r="O9" s="207">
        <v>16.268907894736838</v>
      </c>
      <c r="P9" s="207"/>
      <c r="Q9" s="207">
        <v>-13.009407894736844</v>
      </c>
      <c r="R9" s="207"/>
      <c r="S9" s="207"/>
      <c r="T9" s="207">
        <v>-8.062973684210526</v>
      </c>
      <c r="U9" s="207">
        <v>16.268907894736838</v>
      </c>
      <c r="V9" s="207">
        <v>23.416934210526314</v>
      </c>
      <c r="W9" s="207"/>
      <c r="X9" s="207"/>
      <c r="Y9" s="207"/>
      <c r="Z9" s="207"/>
      <c r="AA9" s="207">
        <v>1.62975</v>
      </c>
      <c r="AB9" s="207" t="s">
        <v>179</v>
      </c>
      <c r="AC9" s="348" t="s">
        <v>179</v>
      </c>
      <c r="AD9" s="407"/>
      <c r="AE9" s="408">
        <v>3.4974689369535206</v>
      </c>
      <c r="AH9" s="409"/>
      <c r="AI9" s="409"/>
      <c r="AJ9" s="409"/>
      <c r="AK9" s="409"/>
      <c r="AQ9" s="410"/>
      <c r="AR9" s="410"/>
      <c r="AS9" s="410"/>
      <c r="AT9" s="410"/>
    </row>
    <row r="10" spans="1:47" s="352" customFormat="1">
      <c r="A10" s="197"/>
      <c r="B10" s="217" t="s">
        <v>81</v>
      </c>
      <c r="C10" s="207">
        <v>251.53180519480523</v>
      </c>
      <c r="D10" s="207">
        <v>270.21396103896103</v>
      </c>
      <c r="E10" s="207">
        <v>219.19079220779224</v>
      </c>
      <c r="F10" s="207">
        <v>30.083350649350653</v>
      </c>
      <c r="G10" s="207">
        <v>20.939818181818183</v>
      </c>
      <c r="H10" s="207">
        <v>51.023168831168832</v>
      </c>
      <c r="I10" s="207">
        <v>209.65216883116886</v>
      </c>
      <c r="J10" s="207"/>
      <c r="K10" s="207" t="s">
        <v>179</v>
      </c>
      <c r="L10" s="207">
        <v>10.357025974025975</v>
      </c>
      <c r="M10" s="207" t="s">
        <v>179</v>
      </c>
      <c r="N10" s="207" t="s">
        <v>179</v>
      </c>
      <c r="O10" s="207">
        <v>18.682155844155844</v>
      </c>
      <c r="P10" s="207"/>
      <c r="Q10" s="207">
        <v>-11.401194805194807</v>
      </c>
      <c r="R10" s="207"/>
      <c r="S10" s="207"/>
      <c r="T10" s="207">
        <v>-5.9545844155844154</v>
      </c>
      <c r="U10" s="207">
        <v>18.682155844155844</v>
      </c>
      <c r="V10" s="207">
        <v>25.031831168831172</v>
      </c>
      <c r="W10" s="207"/>
      <c r="X10" s="207"/>
      <c r="Y10" s="207"/>
      <c r="Z10" s="207"/>
      <c r="AA10" s="207">
        <v>4.741090909090909</v>
      </c>
      <c r="AB10" s="207" t="s">
        <v>179</v>
      </c>
      <c r="AC10" s="348" t="s">
        <v>179</v>
      </c>
      <c r="AD10" s="407"/>
      <c r="AE10" s="408">
        <v>3.5434882650713297</v>
      </c>
      <c r="AH10" s="409"/>
      <c r="AI10" s="409"/>
      <c r="AJ10" s="409"/>
      <c r="AK10" s="409"/>
      <c r="AQ10" s="410"/>
      <c r="AR10" s="410"/>
      <c r="AS10" s="410"/>
      <c r="AT10" s="410"/>
    </row>
    <row r="11" spans="1:47" s="352" customFormat="1">
      <c r="A11" s="197"/>
      <c r="B11" s="217" t="s">
        <v>84</v>
      </c>
      <c r="C11" s="207">
        <v>269.39801242236024</v>
      </c>
      <c r="D11" s="207">
        <v>285.86422360248446</v>
      </c>
      <c r="E11" s="207">
        <v>229.06929192546585</v>
      </c>
      <c r="F11" s="207">
        <v>33.445304347826088</v>
      </c>
      <c r="G11" s="207">
        <v>23.349627329192543</v>
      </c>
      <c r="H11" s="207">
        <v>56.794931677018631</v>
      </c>
      <c r="I11" s="207">
        <v>226.74782608695651</v>
      </c>
      <c r="J11" s="207"/>
      <c r="K11" s="207" t="s">
        <v>179</v>
      </c>
      <c r="L11" s="207">
        <v>13.712844720496895</v>
      </c>
      <c r="M11" s="207" t="s">
        <v>179</v>
      </c>
      <c r="N11" s="207" t="s">
        <v>179</v>
      </c>
      <c r="O11" s="207">
        <v>16.466211180124223</v>
      </c>
      <c r="P11" s="207"/>
      <c r="Q11" s="207">
        <v>-16.979093167701862</v>
      </c>
      <c r="R11" s="207"/>
      <c r="S11" s="207"/>
      <c r="T11" s="207">
        <v>-12.687080745341614</v>
      </c>
      <c r="U11" s="207">
        <v>16.466211180124223</v>
      </c>
      <c r="V11" s="207">
        <v>25.617105590062106</v>
      </c>
      <c r="W11" s="207"/>
      <c r="X11" s="207"/>
      <c r="Y11" s="207"/>
      <c r="Z11" s="207"/>
      <c r="AA11" s="207">
        <v>1.2687080745341615</v>
      </c>
      <c r="AB11" s="207" t="s">
        <v>179</v>
      </c>
      <c r="AC11" s="348" t="s">
        <v>179</v>
      </c>
      <c r="AD11" s="407"/>
      <c r="AE11" s="408">
        <v>3.7045559134836634</v>
      </c>
      <c r="AH11" s="409"/>
      <c r="AI11" s="409"/>
      <c r="AJ11" s="409"/>
      <c r="AK11" s="409"/>
      <c r="AQ11" s="410"/>
      <c r="AR11" s="410"/>
      <c r="AS11" s="410"/>
      <c r="AT11" s="410"/>
    </row>
    <row r="12" spans="1:47" s="352" customFormat="1">
      <c r="A12" s="197"/>
      <c r="B12" s="217" t="s">
        <v>86</v>
      </c>
      <c r="C12" s="207">
        <v>275.22032727272727</v>
      </c>
      <c r="D12" s="207">
        <v>289.39092121212127</v>
      </c>
      <c r="E12" s="207">
        <v>231.99738181818185</v>
      </c>
      <c r="F12" s="207">
        <v>33.134957575757582</v>
      </c>
      <c r="G12" s="207">
        <v>24.25858181818182</v>
      </c>
      <c r="H12" s="207">
        <v>57.393539393939399</v>
      </c>
      <c r="I12" s="207">
        <v>229.96924848484852</v>
      </c>
      <c r="J12" s="207"/>
      <c r="K12" s="207" t="s">
        <v>179</v>
      </c>
      <c r="L12" s="207">
        <v>14.48666666666667</v>
      </c>
      <c r="M12" s="207" t="s">
        <v>179</v>
      </c>
      <c r="N12" s="207" t="s">
        <v>179</v>
      </c>
      <c r="O12" s="207">
        <v>14.170593939393941</v>
      </c>
      <c r="P12" s="207"/>
      <c r="Q12" s="207">
        <v>-18.964363636363636</v>
      </c>
      <c r="R12" s="207"/>
      <c r="S12" s="207"/>
      <c r="T12" s="207">
        <v>-10.114327272727273</v>
      </c>
      <c r="U12" s="207">
        <v>17.015248484848485</v>
      </c>
      <c r="V12" s="207">
        <v>24.627333333333336</v>
      </c>
      <c r="W12" s="207"/>
      <c r="X12" s="207"/>
      <c r="Y12" s="207"/>
      <c r="Z12" s="207"/>
      <c r="AA12" s="207">
        <v>1.7647393939393943</v>
      </c>
      <c r="AB12" s="207" t="s">
        <v>179</v>
      </c>
      <c r="AC12" s="348" t="s">
        <v>179</v>
      </c>
      <c r="AD12" s="407"/>
      <c r="AE12" s="408">
        <v>3.7965945697192818</v>
      </c>
      <c r="AH12" s="409"/>
      <c r="AI12" s="409"/>
      <c r="AJ12" s="409"/>
      <c r="AK12" s="409"/>
      <c r="AQ12" s="410"/>
      <c r="AR12" s="410"/>
      <c r="AS12" s="410"/>
      <c r="AT12" s="410"/>
    </row>
    <row r="13" spans="1:47" s="352" customFormat="1">
      <c r="A13" s="197"/>
      <c r="B13" s="217" t="s">
        <v>88</v>
      </c>
      <c r="C13" s="207">
        <v>286.00819047619046</v>
      </c>
      <c r="D13" s="207">
        <v>308.33317857142856</v>
      </c>
      <c r="E13" s="207">
        <v>236.70178571428573</v>
      </c>
      <c r="F13" s="207">
        <v>45.710607142857143</v>
      </c>
      <c r="G13" s="207">
        <v>25.920785714285717</v>
      </c>
      <c r="H13" s="207">
        <v>71.631392857142856</v>
      </c>
      <c r="I13" s="207">
        <v>236.96047619047621</v>
      </c>
      <c r="J13" s="207"/>
      <c r="K13" s="207" t="s">
        <v>179</v>
      </c>
      <c r="L13" s="207">
        <v>7.4761547619047617</v>
      </c>
      <c r="M13" s="207" t="s">
        <v>179</v>
      </c>
      <c r="N13" s="207" t="s">
        <v>179</v>
      </c>
      <c r="O13" s="207">
        <v>22.324988095238098</v>
      </c>
      <c r="P13" s="207"/>
      <c r="Q13" s="207">
        <v>-23.385619047619048</v>
      </c>
      <c r="R13" s="207"/>
      <c r="S13" s="207"/>
      <c r="T13" s="207">
        <v>7.8383214285714295</v>
      </c>
      <c r="U13" s="207">
        <v>25.584488095238093</v>
      </c>
      <c r="V13" s="207">
        <v>25.45514285714286</v>
      </c>
      <c r="W13" s="207"/>
      <c r="X13" s="207"/>
      <c r="Y13" s="207"/>
      <c r="Z13" s="207"/>
      <c r="AA13" s="207">
        <v>19.996773809523809</v>
      </c>
      <c r="AB13" s="207" t="s">
        <v>179</v>
      </c>
      <c r="AC13" s="348" t="s">
        <v>179</v>
      </c>
      <c r="AD13" s="407"/>
      <c r="AE13" s="408">
        <v>3.8656235618959962</v>
      </c>
      <c r="AH13" s="409"/>
      <c r="AI13" s="409"/>
      <c r="AJ13" s="409"/>
      <c r="AK13" s="409"/>
      <c r="AQ13" s="410"/>
      <c r="AR13" s="410"/>
      <c r="AS13" s="410"/>
      <c r="AT13" s="410"/>
    </row>
    <row r="14" spans="1:47" s="352" customFormat="1">
      <c r="A14" s="197"/>
      <c r="B14" s="217" t="s">
        <v>89</v>
      </c>
      <c r="C14" s="207">
        <v>302.66432954545451</v>
      </c>
      <c r="D14" s="207">
        <v>318.73959090909085</v>
      </c>
      <c r="E14" s="207">
        <v>240.11650000000003</v>
      </c>
      <c r="F14" s="207">
        <v>51.756909090909097</v>
      </c>
      <c r="G14" s="207">
        <v>26.866181818181822</v>
      </c>
      <c r="H14" s="207">
        <v>78.623090909090905</v>
      </c>
      <c r="I14" s="207">
        <v>250.31478409090911</v>
      </c>
      <c r="J14" s="207"/>
      <c r="K14" s="207" t="s">
        <v>179</v>
      </c>
      <c r="L14" s="207">
        <v>13.309625</v>
      </c>
      <c r="M14" s="207" t="s">
        <v>179</v>
      </c>
      <c r="N14" s="207" t="s">
        <v>179</v>
      </c>
      <c r="O14" s="207">
        <v>16.075261363636365</v>
      </c>
      <c r="P14" s="207"/>
      <c r="Q14" s="207">
        <v>-35.681647727272733</v>
      </c>
      <c r="R14" s="207"/>
      <c r="S14" s="207"/>
      <c r="T14" s="207">
        <v>8.049977272727272</v>
      </c>
      <c r="U14" s="207">
        <v>22.569568181818184</v>
      </c>
      <c r="V14" s="207">
        <v>24.347477272727271</v>
      </c>
      <c r="W14" s="207"/>
      <c r="X14" s="207"/>
      <c r="Y14" s="207"/>
      <c r="Z14" s="207"/>
      <c r="AA14" s="207">
        <v>0.7654886363636364</v>
      </c>
      <c r="AB14" s="207" t="s">
        <v>179</v>
      </c>
      <c r="AC14" s="348" t="s">
        <v>179</v>
      </c>
      <c r="AD14" s="407"/>
      <c r="AE14" s="408">
        <v>4.0497008743672342</v>
      </c>
      <c r="AH14" s="409"/>
      <c r="AI14" s="409"/>
      <c r="AJ14" s="409"/>
      <c r="AK14" s="409"/>
      <c r="AQ14" s="410"/>
      <c r="AR14" s="410"/>
      <c r="AS14" s="410"/>
      <c r="AT14" s="410"/>
    </row>
    <row r="15" spans="1:47" s="352" customFormat="1" ht="15.75" customHeight="1">
      <c r="A15" s="219"/>
      <c r="B15" s="220" t="s">
        <v>90</v>
      </c>
      <c r="C15" s="207">
        <v>325.26873513513516</v>
      </c>
      <c r="D15" s="207">
        <v>338.68260540540541</v>
      </c>
      <c r="E15" s="207">
        <v>257.61208648648648</v>
      </c>
      <c r="F15" s="207">
        <v>52.880248648648653</v>
      </c>
      <c r="G15" s="207">
        <v>28.190270270270272</v>
      </c>
      <c r="H15" s="207">
        <v>81.070518918918921</v>
      </c>
      <c r="I15" s="207">
        <v>270.10977297297296</v>
      </c>
      <c r="J15" s="207"/>
      <c r="K15" s="207" t="s">
        <v>179</v>
      </c>
      <c r="L15" s="207">
        <v>15.551632432432433</v>
      </c>
      <c r="M15" s="207" t="s">
        <v>179</v>
      </c>
      <c r="N15" s="207" t="s">
        <v>179</v>
      </c>
      <c r="O15" s="207">
        <v>13.413870270270269</v>
      </c>
      <c r="P15" s="207"/>
      <c r="Q15" s="207">
        <v>-39.46637837837838</v>
      </c>
      <c r="R15" s="207"/>
      <c r="S15" s="207"/>
      <c r="T15" s="207">
        <v>11.017697297297298</v>
      </c>
      <c r="U15" s="207">
        <v>21.659524324324327</v>
      </c>
      <c r="V15" s="207">
        <v>23.820778378378378</v>
      </c>
      <c r="W15" s="207"/>
      <c r="X15" s="207"/>
      <c r="Y15" s="207"/>
      <c r="Z15" s="207"/>
      <c r="AA15" s="207">
        <v>10.735794594594596</v>
      </c>
      <c r="AB15" s="207" t="s">
        <v>179</v>
      </c>
      <c r="AC15" s="348" t="s">
        <v>179</v>
      </c>
      <c r="AD15" s="407"/>
      <c r="AE15" s="408">
        <v>4.2567878508973767</v>
      </c>
      <c r="AH15" s="239"/>
      <c r="AI15" s="239"/>
      <c r="AJ15" s="239"/>
      <c r="AK15" s="239"/>
      <c r="AN15" s="241"/>
      <c r="AO15" s="241"/>
      <c r="AP15" s="241"/>
      <c r="AQ15" s="411"/>
      <c r="AR15" s="411"/>
      <c r="AS15" s="411"/>
      <c r="AT15" s="411"/>
      <c r="AU15" s="243"/>
    </row>
    <row r="16" spans="1:47" s="352" customFormat="1" ht="15.75" customHeight="1">
      <c r="A16" s="219"/>
      <c r="B16" s="220" t="s">
        <v>91</v>
      </c>
      <c r="C16" s="207">
        <v>335.13231794871803</v>
      </c>
      <c r="D16" s="207">
        <v>356.46114871794879</v>
      </c>
      <c r="E16" s="207">
        <v>266.51009230769233</v>
      </c>
      <c r="F16" s="207">
        <v>60.108523076923085</v>
      </c>
      <c r="G16" s="207">
        <v>29.842533333333339</v>
      </c>
      <c r="H16" s="207">
        <v>89.951056410256413</v>
      </c>
      <c r="I16" s="207">
        <v>279.50351794871796</v>
      </c>
      <c r="J16" s="207"/>
      <c r="K16" s="207" t="s">
        <v>179</v>
      </c>
      <c r="L16" s="207">
        <v>8.4691282051282055</v>
      </c>
      <c r="M16" s="207" t="s">
        <v>179</v>
      </c>
      <c r="N16" s="207" t="s">
        <v>179</v>
      </c>
      <c r="O16" s="207">
        <v>21.32883076923077</v>
      </c>
      <c r="P16" s="207"/>
      <c r="Q16" s="207">
        <v>-38.779692307692308</v>
      </c>
      <c r="R16" s="207"/>
      <c r="S16" s="207"/>
      <c r="T16" s="207">
        <v>16.55937435897436</v>
      </c>
      <c r="U16" s="207">
        <v>25.986851282051283</v>
      </c>
      <c r="V16" s="207">
        <v>24.850205128205129</v>
      </c>
      <c r="W16" s="207"/>
      <c r="X16" s="207"/>
      <c r="Y16" s="207"/>
      <c r="Z16" s="207"/>
      <c r="AA16" s="207">
        <v>0.71318974358974374</v>
      </c>
      <c r="AB16" s="207" t="s">
        <v>179</v>
      </c>
      <c r="AC16" s="348" t="s">
        <v>179</v>
      </c>
      <c r="AD16" s="407"/>
      <c r="AE16" s="408">
        <v>4.4868844914864239</v>
      </c>
      <c r="AH16" s="239"/>
      <c r="AI16" s="239"/>
      <c r="AJ16" s="239"/>
      <c r="AK16" s="239"/>
      <c r="AN16" s="241"/>
      <c r="AO16" s="241"/>
      <c r="AP16" s="241"/>
      <c r="AQ16" s="242"/>
      <c r="AR16" s="242"/>
      <c r="AS16" s="242"/>
      <c r="AT16" s="242"/>
      <c r="AU16" s="243"/>
    </row>
    <row r="17" spans="1:47" s="352" customFormat="1" ht="15.75" customHeight="1">
      <c r="A17" s="219"/>
      <c r="B17" s="220" t="s">
        <v>92</v>
      </c>
      <c r="C17" s="207">
        <v>359.247711442786</v>
      </c>
      <c r="D17" s="207">
        <v>394.64274626865665</v>
      </c>
      <c r="E17" s="207">
        <v>290.14414925373131</v>
      </c>
      <c r="F17" s="207">
        <v>73.211721393034821</v>
      </c>
      <c r="G17" s="207">
        <v>31.286875621890548</v>
      </c>
      <c r="H17" s="207">
        <v>104.49859701492539</v>
      </c>
      <c r="I17" s="207">
        <v>299.7010248756219</v>
      </c>
      <c r="J17" s="207"/>
      <c r="K17" s="207" t="s">
        <v>179</v>
      </c>
      <c r="L17" s="207">
        <v>-1.686507462686567</v>
      </c>
      <c r="M17" s="207" t="s">
        <v>179</v>
      </c>
      <c r="N17" s="207" t="s">
        <v>179</v>
      </c>
      <c r="O17" s="207">
        <v>35.395034825870646</v>
      </c>
      <c r="P17" s="207"/>
      <c r="Q17" s="207">
        <v>-37.816686567164183</v>
      </c>
      <c r="R17" s="207"/>
      <c r="S17" s="207"/>
      <c r="T17" s="207">
        <v>29.7084776119403</v>
      </c>
      <c r="U17" s="207">
        <v>43.697840796019896</v>
      </c>
      <c r="V17" s="207">
        <v>26.465194029850746</v>
      </c>
      <c r="W17" s="207"/>
      <c r="X17" s="207"/>
      <c r="Y17" s="207"/>
      <c r="Z17" s="207"/>
      <c r="AA17" s="207">
        <v>13.643412935323381</v>
      </c>
      <c r="AB17" s="207" t="s">
        <v>179</v>
      </c>
      <c r="AC17" s="348" t="s">
        <v>179</v>
      </c>
      <c r="AD17" s="407"/>
      <c r="AE17" s="408">
        <v>4.6249424758398527</v>
      </c>
      <c r="AH17" s="239"/>
      <c r="AI17" s="239"/>
      <c r="AJ17" s="239"/>
      <c r="AK17" s="239"/>
      <c r="AN17" s="241"/>
      <c r="AO17" s="241"/>
      <c r="AP17" s="241"/>
      <c r="AQ17" s="242"/>
      <c r="AR17" s="242"/>
      <c r="AS17" s="242"/>
      <c r="AT17" s="242"/>
      <c r="AU17" s="243"/>
    </row>
    <row r="18" spans="1:47" s="352" customFormat="1" ht="15.75" customHeight="1">
      <c r="A18" s="219"/>
      <c r="B18" s="220" t="s">
        <v>93</v>
      </c>
      <c r="C18" s="207">
        <v>393.05553554502359</v>
      </c>
      <c r="D18" s="207">
        <v>398.61676777251182</v>
      </c>
      <c r="E18" s="207">
        <v>297.93786729857811</v>
      </c>
      <c r="F18" s="207">
        <v>66.570009478672972</v>
      </c>
      <c r="G18" s="207">
        <v>34.108890995260651</v>
      </c>
      <c r="H18" s="207">
        <v>100.67890047393364</v>
      </c>
      <c r="I18" s="207">
        <v>325.7234312796208</v>
      </c>
      <c r="J18" s="207"/>
      <c r="K18" s="207" t="s">
        <v>179</v>
      </c>
      <c r="L18" s="207">
        <v>28.588853080568715</v>
      </c>
      <c r="M18" s="207" t="s">
        <v>179</v>
      </c>
      <c r="N18" s="207" t="s">
        <v>179</v>
      </c>
      <c r="O18" s="207">
        <v>5.5612322274881514</v>
      </c>
      <c r="P18" s="207"/>
      <c r="Q18" s="207">
        <v>-61.008777251184831</v>
      </c>
      <c r="R18" s="207"/>
      <c r="S18" s="207"/>
      <c r="T18" s="207">
        <v>-6.0143696682464443</v>
      </c>
      <c r="U18" s="207">
        <v>7.7445308056872024</v>
      </c>
      <c r="V18" s="207">
        <v>26.817497630331751</v>
      </c>
      <c r="W18" s="207"/>
      <c r="X18" s="207"/>
      <c r="Y18" s="207"/>
      <c r="Z18" s="207"/>
      <c r="AA18" s="207">
        <v>-6.4469099526066342</v>
      </c>
      <c r="AB18" s="207" t="s">
        <v>179</v>
      </c>
      <c r="AC18" s="348" t="s">
        <v>179</v>
      </c>
      <c r="AD18" s="407"/>
      <c r="AE18" s="408">
        <v>4.8550391164289008</v>
      </c>
      <c r="AH18" s="239"/>
      <c r="AI18" s="239"/>
      <c r="AJ18" s="239"/>
      <c r="AK18" s="239"/>
      <c r="AN18" s="241"/>
      <c r="AO18" s="241"/>
      <c r="AP18" s="241"/>
      <c r="AQ18" s="242"/>
      <c r="AR18" s="242"/>
      <c r="AS18" s="242"/>
      <c r="AT18" s="242"/>
      <c r="AU18" s="243"/>
    </row>
    <row r="19" spans="1:47" s="352" customFormat="1" ht="15.75" customHeight="1">
      <c r="A19" s="219"/>
      <c r="B19" s="220" t="s">
        <v>94</v>
      </c>
      <c r="C19" s="207">
        <v>407.394422907489</v>
      </c>
      <c r="D19" s="207">
        <v>390.69965638766519</v>
      </c>
      <c r="E19" s="207">
        <v>294.93449339207046</v>
      </c>
      <c r="F19" s="207">
        <v>60.059039647577094</v>
      </c>
      <c r="G19" s="207">
        <v>35.70612334801762</v>
      </c>
      <c r="H19" s="207">
        <v>95.765162995594707</v>
      </c>
      <c r="I19" s="207">
        <v>341.99382378854625</v>
      </c>
      <c r="J19" s="207"/>
      <c r="K19" s="207" t="s">
        <v>179</v>
      </c>
      <c r="L19" s="207">
        <v>50.046008810572687</v>
      </c>
      <c r="M19" s="207" t="s">
        <v>179</v>
      </c>
      <c r="N19" s="207" t="s">
        <v>179</v>
      </c>
      <c r="O19" s="207">
        <v>-16.694766519823791</v>
      </c>
      <c r="P19" s="207"/>
      <c r="Q19" s="207">
        <v>-76.753806167400882</v>
      </c>
      <c r="R19" s="207"/>
      <c r="S19" s="207"/>
      <c r="T19" s="207">
        <v>-20.696149779735681</v>
      </c>
      <c r="U19" s="207">
        <v>-14.703647577092511</v>
      </c>
      <c r="V19" s="207">
        <v>25.157022026431719</v>
      </c>
      <c r="W19" s="207"/>
      <c r="X19" s="207"/>
      <c r="Y19" s="207"/>
      <c r="Z19" s="207"/>
      <c r="AA19" s="207">
        <v>-3.6184757709251101</v>
      </c>
      <c r="AB19" s="207" t="s">
        <v>179</v>
      </c>
      <c r="AC19" s="348" t="s">
        <v>179</v>
      </c>
      <c r="AD19" s="407"/>
      <c r="AE19" s="408">
        <v>5.223193741371376</v>
      </c>
      <c r="AH19" s="239"/>
      <c r="AI19" s="239"/>
      <c r="AJ19" s="239"/>
      <c r="AK19" s="239"/>
      <c r="AN19" s="241"/>
      <c r="AO19" s="241"/>
      <c r="AP19" s="241"/>
      <c r="AQ19" s="242"/>
      <c r="AR19" s="242"/>
      <c r="AS19" s="242"/>
      <c r="AT19" s="242"/>
      <c r="AU19" s="243"/>
    </row>
    <row r="20" spans="1:47">
      <c r="A20" s="226"/>
      <c r="B20" s="227" t="s">
        <v>95</v>
      </c>
      <c r="C20" s="207">
        <v>405.10678225806458</v>
      </c>
      <c r="D20" s="207">
        <v>399.44646774193558</v>
      </c>
      <c r="E20" s="207">
        <v>298.78750000000008</v>
      </c>
      <c r="F20" s="207">
        <v>63.507677419354856</v>
      </c>
      <c r="G20" s="207">
        <v>37.151290322580657</v>
      </c>
      <c r="H20" s="207">
        <v>100.6589677419355</v>
      </c>
      <c r="I20" s="207">
        <v>340.96823387096782</v>
      </c>
      <c r="J20" s="207"/>
      <c r="K20" s="207" t="s">
        <v>179</v>
      </c>
      <c r="L20" s="207">
        <v>36.94100000000001</v>
      </c>
      <c r="M20" s="207" t="s">
        <v>179</v>
      </c>
      <c r="N20" s="207" t="s">
        <v>179</v>
      </c>
      <c r="O20" s="207">
        <v>-5.6603145161290334</v>
      </c>
      <c r="P20" s="207"/>
      <c r="Q20" s="207">
        <v>-69.167991935483883</v>
      </c>
      <c r="R20" s="207"/>
      <c r="S20" s="207"/>
      <c r="T20" s="207">
        <v>-2.3307177419354845</v>
      </c>
      <c r="U20" s="207">
        <v>11.478346774193552</v>
      </c>
      <c r="V20" s="207">
        <v>23.552516129032263</v>
      </c>
      <c r="W20" s="207"/>
      <c r="X20" s="207"/>
      <c r="Y20" s="207"/>
      <c r="Z20" s="207"/>
      <c r="AA20" s="207">
        <v>-19.41680645161291</v>
      </c>
      <c r="AB20" s="207" t="s">
        <v>179</v>
      </c>
      <c r="AC20" s="348" t="s">
        <v>179</v>
      </c>
      <c r="AD20" s="407"/>
      <c r="AE20" s="408">
        <v>5.7063966866083744</v>
      </c>
      <c r="AH20" s="239"/>
      <c r="AI20" s="239"/>
      <c r="AJ20" s="239"/>
      <c r="AK20" s="239"/>
      <c r="AN20" s="241"/>
      <c r="AO20" s="241"/>
      <c r="AP20" s="241"/>
      <c r="AQ20" s="242"/>
      <c r="AR20" s="242"/>
      <c r="AS20" s="242"/>
      <c r="AT20" s="242"/>
      <c r="AU20" s="243"/>
    </row>
    <row r="21" spans="1:47">
      <c r="A21" s="226"/>
      <c r="B21" s="227" t="s">
        <v>96</v>
      </c>
      <c r="C21" s="207">
        <v>404.86421052631584</v>
      </c>
      <c r="D21" s="207">
        <v>415.22272180451125</v>
      </c>
      <c r="E21" s="207">
        <v>318.51605263157893</v>
      </c>
      <c r="F21" s="207">
        <v>56.694060150375947</v>
      </c>
      <c r="G21" s="207">
        <v>40.01260902255639</v>
      </c>
      <c r="H21" s="207">
        <v>96.706669172932322</v>
      </c>
      <c r="I21" s="207">
        <v>338.33446616541352</v>
      </c>
      <c r="J21" s="207"/>
      <c r="K21" s="207" t="s">
        <v>179</v>
      </c>
      <c r="L21" s="207">
        <v>20.847729323308268</v>
      </c>
      <c r="M21" s="207" t="s">
        <v>179</v>
      </c>
      <c r="N21" s="207" t="s">
        <v>179</v>
      </c>
      <c r="O21" s="207">
        <v>10.358511278195488</v>
      </c>
      <c r="P21" s="207"/>
      <c r="Q21" s="207">
        <v>-46.335548872180446</v>
      </c>
      <c r="R21" s="207"/>
      <c r="S21" s="207"/>
      <c r="T21" s="207">
        <v>7.973112781954887</v>
      </c>
      <c r="U21" s="207">
        <v>13.887593984962404</v>
      </c>
      <c r="V21" s="207">
        <v>25.226406015037593</v>
      </c>
      <c r="W21" s="207"/>
      <c r="X21" s="207"/>
      <c r="Y21" s="207"/>
      <c r="Z21" s="207"/>
      <c r="AA21" s="207">
        <v>-6.6497067669172933</v>
      </c>
      <c r="AB21" s="207" t="s">
        <v>179</v>
      </c>
      <c r="AC21" s="348" t="s">
        <v>179</v>
      </c>
      <c r="AD21" s="407"/>
      <c r="AE21" s="408">
        <v>6.120570639668661</v>
      </c>
      <c r="AH21" s="239"/>
      <c r="AI21" s="239"/>
      <c r="AJ21" s="239"/>
      <c r="AK21" s="239"/>
      <c r="AN21" s="241"/>
      <c r="AO21" s="241"/>
      <c r="AP21" s="241"/>
      <c r="AQ21" s="242"/>
      <c r="AR21" s="242"/>
      <c r="AS21" s="242"/>
      <c r="AT21" s="242"/>
      <c r="AU21" s="243"/>
    </row>
    <row r="22" spans="1:47">
      <c r="A22" s="226"/>
      <c r="B22" s="227" t="s">
        <v>97</v>
      </c>
      <c r="C22" s="207">
        <v>397.49415172413791</v>
      </c>
      <c r="D22" s="207">
        <v>426.16276551724138</v>
      </c>
      <c r="E22" s="207">
        <v>330.23605517241378</v>
      </c>
      <c r="F22" s="207">
        <v>54.459875862068962</v>
      </c>
      <c r="G22" s="207">
        <v>41.466834482758621</v>
      </c>
      <c r="H22" s="207">
        <v>95.926710344827583</v>
      </c>
      <c r="I22" s="207">
        <v>330.49082068965515</v>
      </c>
      <c r="J22" s="207"/>
      <c r="K22" s="207" t="s">
        <v>179</v>
      </c>
      <c r="L22" s="207">
        <v>1.6484827586206896</v>
      </c>
      <c r="M22" s="207" t="s">
        <v>179</v>
      </c>
      <c r="N22" s="207" t="s">
        <v>179</v>
      </c>
      <c r="O22" s="207">
        <v>28.668613793103447</v>
      </c>
      <c r="P22" s="207"/>
      <c r="Q22" s="207">
        <v>-25.791262068965519</v>
      </c>
      <c r="R22" s="207"/>
      <c r="S22" s="207"/>
      <c r="T22" s="207">
        <v>28.593682758620687</v>
      </c>
      <c r="U22" s="207">
        <v>36.701220689655166</v>
      </c>
      <c r="V22" s="207">
        <v>25.866193103448275</v>
      </c>
      <c r="W22" s="207"/>
      <c r="X22" s="207"/>
      <c r="Y22" s="207"/>
      <c r="Z22" s="207"/>
      <c r="AA22" s="207">
        <v>21.774958620689656</v>
      </c>
      <c r="AB22" s="207" t="s">
        <v>179</v>
      </c>
      <c r="AC22" s="348" t="s">
        <v>179</v>
      </c>
      <c r="AD22" s="407"/>
      <c r="AE22" s="408">
        <v>6.6728025770823747</v>
      </c>
      <c r="AH22" s="239"/>
      <c r="AI22" s="239"/>
      <c r="AJ22" s="239"/>
      <c r="AK22" s="239"/>
      <c r="AN22" s="241"/>
      <c r="AO22" s="241"/>
      <c r="AP22" s="241"/>
      <c r="AQ22" s="242"/>
      <c r="AR22" s="242"/>
      <c r="AS22" s="242"/>
      <c r="AT22" s="242"/>
      <c r="AU22" s="243"/>
    </row>
    <row r="23" spans="1:47">
      <c r="A23" s="226"/>
      <c r="B23" s="227" t="s">
        <v>98</v>
      </c>
      <c r="C23" s="207">
        <v>413.54604444444448</v>
      </c>
      <c r="D23" s="207">
        <v>460.22070476190481</v>
      </c>
      <c r="E23" s="207">
        <v>354.35766349206352</v>
      </c>
      <c r="F23" s="207">
        <v>59.947206349206347</v>
      </c>
      <c r="G23" s="207">
        <v>45.915834920634921</v>
      </c>
      <c r="H23" s="207">
        <v>105.86304126984128</v>
      </c>
      <c r="I23" s="207">
        <v>340.61602539682542</v>
      </c>
      <c r="J23" s="207"/>
      <c r="K23" s="207" t="s">
        <v>179</v>
      </c>
      <c r="L23" s="207">
        <v>-12.017034920634922</v>
      </c>
      <c r="M23" s="207" t="s">
        <v>179</v>
      </c>
      <c r="N23" s="207" t="s">
        <v>179</v>
      </c>
      <c r="O23" s="207">
        <v>46.674660317460322</v>
      </c>
      <c r="P23" s="207"/>
      <c r="Q23" s="207">
        <v>-13.272546031746032</v>
      </c>
      <c r="R23" s="207"/>
      <c r="S23" s="207"/>
      <c r="T23" s="207">
        <v>29.456222222222223</v>
      </c>
      <c r="U23" s="207">
        <v>60.305923809523819</v>
      </c>
      <c r="V23" s="207">
        <v>27.828196825396827</v>
      </c>
      <c r="W23" s="207"/>
      <c r="X23" s="207"/>
      <c r="Y23" s="207"/>
      <c r="Z23" s="207"/>
      <c r="AA23" s="207">
        <v>41.859568253968256</v>
      </c>
      <c r="AB23" s="207" t="s">
        <v>179</v>
      </c>
      <c r="AC23" s="348" t="s">
        <v>179</v>
      </c>
      <c r="AD23" s="407"/>
      <c r="AE23" s="408">
        <v>7.2480441785549923</v>
      </c>
      <c r="AH23" s="239"/>
      <c r="AI23" s="239"/>
      <c r="AJ23" s="239"/>
      <c r="AK23" s="239"/>
      <c r="AN23" s="241"/>
      <c r="AO23" s="241"/>
      <c r="AP23" s="241"/>
      <c r="AQ23" s="242"/>
      <c r="AR23" s="242"/>
      <c r="AS23" s="242"/>
      <c r="AT23" s="242"/>
      <c r="AU23" s="243"/>
    </row>
    <row r="24" spans="1:47">
      <c r="B24" s="227" t="s">
        <v>99</v>
      </c>
      <c r="C24" s="207">
        <v>439.22120844327173</v>
      </c>
      <c r="D24" s="207">
        <v>503.34477572559376</v>
      </c>
      <c r="E24" s="207">
        <v>391.4725435356201</v>
      </c>
      <c r="F24" s="207">
        <v>62.220042216358848</v>
      </c>
      <c r="G24" s="207">
        <v>49.652189973614782</v>
      </c>
      <c r="H24" s="207">
        <v>111.87223218997362</v>
      </c>
      <c r="I24" s="207">
        <v>365.82082321899742</v>
      </c>
      <c r="J24" s="207"/>
      <c r="K24" s="207" t="s">
        <v>179</v>
      </c>
      <c r="L24" s="207">
        <v>-25.858126649076517</v>
      </c>
      <c r="M24" s="207" t="s">
        <v>179</v>
      </c>
      <c r="N24" s="207" t="s">
        <v>179</v>
      </c>
      <c r="O24" s="207">
        <v>64.123567282321901</v>
      </c>
      <c r="P24" s="207"/>
      <c r="Q24" s="207">
        <v>1.9035250659630611</v>
      </c>
      <c r="R24" s="207"/>
      <c r="S24" s="207"/>
      <c r="T24" s="207">
        <v>58.412992084432723</v>
      </c>
      <c r="U24" s="207">
        <v>91.587076517150408</v>
      </c>
      <c r="V24" s="207">
        <v>27.199767810026387</v>
      </c>
      <c r="W24" s="207"/>
      <c r="X24" s="207">
        <v>597.43166226912933</v>
      </c>
      <c r="Y24" s="207">
        <v>0</v>
      </c>
      <c r="Z24" s="207"/>
      <c r="AA24" s="207">
        <v>38.65531926121372</v>
      </c>
      <c r="AB24" s="207" t="s">
        <v>179</v>
      </c>
      <c r="AC24" s="348">
        <v>615.43488126649083</v>
      </c>
      <c r="AD24" s="407"/>
      <c r="AE24" s="408">
        <v>8.7206626783248957</v>
      </c>
      <c r="AH24" s="239"/>
      <c r="AI24" s="239"/>
      <c r="AJ24" s="239"/>
      <c r="AK24" s="239"/>
      <c r="AN24" s="241"/>
      <c r="AO24" s="241"/>
      <c r="AP24" s="241"/>
      <c r="AQ24" s="242"/>
      <c r="AR24" s="242"/>
      <c r="AS24" s="242"/>
      <c r="AT24" s="242"/>
      <c r="AU24" s="243"/>
    </row>
    <row r="25" spans="1:47">
      <c r="B25" s="227" t="s">
        <v>100</v>
      </c>
      <c r="C25" s="207">
        <v>445.46040591966181</v>
      </c>
      <c r="D25" s="207">
        <v>515.7590232558141</v>
      </c>
      <c r="E25" s="207">
        <v>403.5440169133193</v>
      </c>
      <c r="F25" s="207">
        <v>61.744439746300216</v>
      </c>
      <c r="G25" s="207">
        <v>50.470566596194509</v>
      </c>
      <c r="H25" s="207">
        <v>112.21500634249473</v>
      </c>
      <c r="I25" s="207">
        <v>370.33800422832985</v>
      </c>
      <c r="J25" s="207"/>
      <c r="K25" s="207">
        <v>5.8052603629390056</v>
      </c>
      <c r="L25" s="207">
        <v>-33.279517970401699</v>
      </c>
      <c r="M25" s="207">
        <v>-30.530600743488691</v>
      </c>
      <c r="N25" s="207">
        <v>67.549700109239225</v>
      </c>
      <c r="O25" s="207">
        <v>70.298617336152219</v>
      </c>
      <c r="P25" s="207"/>
      <c r="Q25" s="207">
        <v>8.55417758985201</v>
      </c>
      <c r="R25" s="207"/>
      <c r="S25" s="207"/>
      <c r="T25" s="207">
        <v>80.423970401691349</v>
      </c>
      <c r="U25" s="207">
        <v>94.463479915433425</v>
      </c>
      <c r="V25" s="207">
        <v>28.565991543340385</v>
      </c>
      <c r="W25" s="207"/>
      <c r="X25" s="207">
        <v>594.47399577167027</v>
      </c>
      <c r="Y25" s="207">
        <v>0</v>
      </c>
      <c r="Z25" s="207"/>
      <c r="AA25" s="207">
        <v>46.767737843551799</v>
      </c>
      <c r="AB25" s="207">
        <v>44.018820616638799</v>
      </c>
      <c r="AC25" s="348">
        <v>603.09249048625804</v>
      </c>
      <c r="AD25" s="407"/>
      <c r="AE25" s="408">
        <v>10.883571099861941</v>
      </c>
      <c r="AH25" s="239"/>
      <c r="AI25" s="239"/>
      <c r="AJ25" s="239"/>
      <c r="AK25" s="239"/>
      <c r="AN25" s="241"/>
      <c r="AO25" s="241"/>
      <c r="AP25" s="241"/>
      <c r="AQ25" s="242"/>
      <c r="AR25" s="242"/>
      <c r="AS25" s="242"/>
      <c r="AT25" s="242"/>
      <c r="AU25" s="243"/>
    </row>
    <row r="26" spans="1:47">
      <c r="B26" s="227" t="s">
        <v>101</v>
      </c>
      <c r="C26" s="207">
        <v>462.3431806331472</v>
      </c>
      <c r="D26" s="207">
        <v>519.02732216014908</v>
      </c>
      <c r="E26" s="207">
        <v>414.90137057728128</v>
      </c>
      <c r="F26" s="207">
        <v>51.787810055865933</v>
      </c>
      <c r="G26" s="207">
        <v>52.338141527001866</v>
      </c>
      <c r="H26" s="207">
        <v>104.1259515828678</v>
      </c>
      <c r="I26" s="207">
        <v>376.67761266294229</v>
      </c>
      <c r="J26" s="207"/>
      <c r="K26" s="207">
        <v>-2.7755509606234763</v>
      </c>
      <c r="L26" s="207">
        <v>-15.028905027932963</v>
      </c>
      <c r="M26" s="207">
        <v>-7.3570225961735458</v>
      </c>
      <c r="N26" s="207">
        <v>49.012259095242442</v>
      </c>
      <c r="O26" s="207">
        <v>56.684141527001863</v>
      </c>
      <c r="P26" s="207"/>
      <c r="Q26" s="207">
        <v>4.8963314711359409</v>
      </c>
      <c r="R26" s="207"/>
      <c r="S26" s="207"/>
      <c r="T26" s="207">
        <v>47.255668528864071</v>
      </c>
      <c r="U26" s="207">
        <v>66.735783985102444</v>
      </c>
      <c r="V26" s="207">
        <v>33.01179515828678</v>
      </c>
      <c r="W26" s="207"/>
      <c r="X26" s="207">
        <v>595.65288640595907</v>
      </c>
      <c r="Y26" s="207">
        <v>0</v>
      </c>
      <c r="Z26" s="207"/>
      <c r="AA26" s="207">
        <v>41.598584729981383</v>
      </c>
      <c r="AB26" s="207">
        <v>33.926702298221969</v>
      </c>
      <c r="AC26" s="348">
        <v>615.00351210428312</v>
      </c>
      <c r="AD26" s="407"/>
      <c r="AE26" s="408">
        <v>12.356189599631843</v>
      </c>
      <c r="AH26" s="239"/>
      <c r="AI26" s="239"/>
      <c r="AJ26" s="239"/>
      <c r="AK26" s="239"/>
      <c r="AN26" s="241"/>
      <c r="AO26" s="241"/>
      <c r="AP26" s="241"/>
      <c r="AQ26" s="242"/>
      <c r="AR26" s="242"/>
      <c r="AS26" s="242"/>
      <c r="AT26" s="242"/>
      <c r="AU26" s="243"/>
    </row>
    <row r="27" spans="1:47">
      <c r="B27" s="227" t="s">
        <v>102</v>
      </c>
      <c r="C27" s="207">
        <v>453.51327986906711</v>
      </c>
      <c r="D27" s="207">
        <v>499.20673977086744</v>
      </c>
      <c r="E27" s="207">
        <v>409.38466448445172</v>
      </c>
      <c r="F27" s="207">
        <v>37.22196072013093</v>
      </c>
      <c r="G27" s="207">
        <v>52.600114566284773</v>
      </c>
      <c r="H27" s="207">
        <v>89.822075286415711</v>
      </c>
      <c r="I27" s="207">
        <v>373.54261211129295</v>
      </c>
      <c r="J27" s="207"/>
      <c r="K27" s="207">
        <v>4.1894759150121477</v>
      </c>
      <c r="L27" s="207">
        <v>-3.8125302782324058</v>
      </c>
      <c r="M27" s="207">
        <v>0.46949298842484122</v>
      </c>
      <c r="N27" s="207">
        <v>41.411436635143083</v>
      </c>
      <c r="O27" s="207">
        <v>45.693459901800331</v>
      </c>
      <c r="P27" s="207"/>
      <c r="Q27" s="207">
        <v>8.4714991816693956</v>
      </c>
      <c r="R27" s="207"/>
      <c r="S27" s="207"/>
      <c r="T27" s="207">
        <v>33.274284779050738</v>
      </c>
      <c r="U27" s="207">
        <v>39.604792144026185</v>
      </c>
      <c r="V27" s="207">
        <v>34.903145662847791</v>
      </c>
      <c r="W27" s="207"/>
      <c r="X27" s="207">
        <v>565.47790507364982</v>
      </c>
      <c r="Y27" s="207">
        <v>0</v>
      </c>
      <c r="Z27" s="207"/>
      <c r="AA27" s="207">
        <v>38.047060556464814</v>
      </c>
      <c r="AB27" s="207">
        <v>33.765037289807573</v>
      </c>
      <c r="AC27" s="348">
        <v>614.251263502455</v>
      </c>
      <c r="AD27" s="407"/>
      <c r="AE27" s="408">
        <v>14.058904739990796</v>
      </c>
      <c r="AH27" s="239"/>
      <c r="AI27" s="239"/>
      <c r="AJ27" s="239"/>
      <c r="AK27" s="239"/>
      <c r="AN27" s="241"/>
      <c r="AO27" s="241"/>
      <c r="AP27" s="241"/>
      <c r="AQ27" s="242"/>
      <c r="AR27" s="242"/>
      <c r="AS27" s="242"/>
      <c r="AT27" s="242"/>
      <c r="AU27" s="243"/>
    </row>
    <row r="28" spans="1:47">
      <c r="B28" s="227" t="s">
        <v>103</v>
      </c>
      <c r="C28" s="207">
        <v>453.6712705882353</v>
      </c>
      <c r="D28" s="207">
        <v>509.1786382352941</v>
      </c>
      <c r="E28" s="207">
        <v>422.27142058823534</v>
      </c>
      <c r="F28" s="207">
        <v>33.508938235294124</v>
      </c>
      <c r="G28" s="207">
        <v>53.398279411764719</v>
      </c>
      <c r="H28" s="207">
        <v>86.907217647058829</v>
      </c>
      <c r="I28" s="207">
        <v>373.44922352941182</v>
      </c>
      <c r="J28" s="207"/>
      <c r="K28" s="207">
        <v>30.441768359720701</v>
      </c>
      <c r="L28" s="207">
        <v>-12.954914705882356</v>
      </c>
      <c r="M28" s="207">
        <v>-21.398253653838342</v>
      </c>
      <c r="N28" s="207">
        <v>63.950706595014807</v>
      </c>
      <c r="O28" s="207">
        <v>55.507367647058835</v>
      </c>
      <c r="P28" s="207"/>
      <c r="Q28" s="207">
        <v>21.998429411764707</v>
      </c>
      <c r="R28" s="207"/>
      <c r="S28" s="207"/>
      <c r="T28" s="207">
        <v>49.563573529411769</v>
      </c>
      <c r="U28" s="207">
        <v>57.705932352941183</v>
      </c>
      <c r="V28" s="207">
        <v>37.426729411764711</v>
      </c>
      <c r="W28" s="207"/>
      <c r="X28" s="207">
        <v>566.25823529411764</v>
      </c>
      <c r="Y28" s="207">
        <v>0</v>
      </c>
      <c r="Z28" s="207"/>
      <c r="AA28" s="207">
        <v>46.272117647058828</v>
      </c>
      <c r="AB28" s="207">
        <v>54.715456595014821</v>
      </c>
      <c r="AC28" s="348">
        <v>618.22489117647058</v>
      </c>
      <c r="AD28" s="407"/>
      <c r="AE28" s="408">
        <v>15.646571560055222</v>
      </c>
      <c r="AH28" s="239"/>
      <c r="AI28" s="239"/>
      <c r="AJ28" s="239"/>
      <c r="AK28" s="239"/>
      <c r="AN28" s="241"/>
      <c r="AO28" s="241"/>
      <c r="AP28" s="241"/>
      <c r="AQ28" s="242"/>
      <c r="AR28" s="242"/>
      <c r="AS28" s="242"/>
      <c r="AT28" s="242"/>
      <c r="AU28" s="243"/>
    </row>
    <row r="29" spans="1:47">
      <c r="B29" s="227" t="s">
        <v>104</v>
      </c>
      <c r="C29" s="207">
        <v>473.23899748743725</v>
      </c>
      <c r="D29" s="207">
        <v>519.89843969849244</v>
      </c>
      <c r="E29" s="207">
        <v>434.00488190954769</v>
      </c>
      <c r="F29" s="207">
        <v>32.081778894472365</v>
      </c>
      <c r="G29" s="207">
        <v>53.811778894472361</v>
      </c>
      <c r="H29" s="207">
        <v>85.893557788944719</v>
      </c>
      <c r="I29" s="207">
        <v>396.07019849246234</v>
      </c>
      <c r="J29" s="207"/>
      <c r="K29" s="207">
        <v>17.920607783527327</v>
      </c>
      <c r="L29" s="207">
        <v>-0.88448743718592981</v>
      </c>
      <c r="M29" s="207">
        <v>-4.2274319041303423</v>
      </c>
      <c r="N29" s="207">
        <v>50.002386677999681</v>
      </c>
      <c r="O29" s="207">
        <v>46.659442211055271</v>
      </c>
      <c r="P29" s="207"/>
      <c r="Q29" s="207">
        <v>14.577663316582914</v>
      </c>
      <c r="R29" s="207"/>
      <c r="S29" s="207"/>
      <c r="T29" s="207">
        <v>44.02781909547739</v>
      </c>
      <c r="U29" s="207">
        <v>53.085625628140711</v>
      </c>
      <c r="V29" s="207">
        <v>41.423494974874373</v>
      </c>
      <c r="W29" s="207"/>
      <c r="X29" s="207">
        <v>536.15226130653275</v>
      </c>
      <c r="Y29" s="207">
        <v>0</v>
      </c>
      <c r="Z29" s="207"/>
      <c r="AA29" s="207">
        <v>33.151899497487435</v>
      </c>
      <c r="AB29" s="207">
        <v>36.494843964431851</v>
      </c>
      <c r="AC29" s="348">
        <v>586.92293216080407</v>
      </c>
      <c r="AD29" s="407"/>
      <c r="AE29" s="408">
        <v>18.315692590888172</v>
      </c>
      <c r="AH29" s="239"/>
      <c r="AI29" s="239"/>
      <c r="AJ29" s="239"/>
      <c r="AK29" s="239"/>
      <c r="AN29" s="241"/>
      <c r="AO29" s="241"/>
      <c r="AP29" s="241"/>
      <c r="AQ29" s="242"/>
      <c r="AR29" s="242"/>
      <c r="AS29" s="242"/>
      <c r="AT29" s="242"/>
      <c r="AU29" s="243"/>
    </row>
    <row r="30" spans="1:47">
      <c r="B30" s="227" t="s">
        <v>105</v>
      </c>
      <c r="C30" s="207">
        <v>472.61717423442457</v>
      </c>
      <c r="D30" s="207">
        <v>525.56311087645201</v>
      </c>
      <c r="E30" s="207">
        <v>443.48474762407608</v>
      </c>
      <c r="F30" s="207">
        <v>27.617980992608238</v>
      </c>
      <c r="G30" s="207">
        <v>54.460382259767705</v>
      </c>
      <c r="H30" s="207">
        <v>82.078363252375937</v>
      </c>
      <c r="I30" s="207">
        <v>394.25149736008456</v>
      </c>
      <c r="J30" s="207"/>
      <c r="K30" s="207">
        <v>7.7956904490451002</v>
      </c>
      <c r="L30" s="207">
        <v>-6.8333621964097162</v>
      </c>
      <c r="M30" s="207">
        <v>10.698903003964405</v>
      </c>
      <c r="N30" s="207">
        <v>35.413671441653335</v>
      </c>
      <c r="O30" s="207">
        <v>52.945936642027469</v>
      </c>
      <c r="P30" s="207"/>
      <c r="Q30" s="207">
        <v>25.32795564941922</v>
      </c>
      <c r="R30" s="207"/>
      <c r="S30" s="207"/>
      <c r="T30" s="207">
        <v>57.35159662090814</v>
      </c>
      <c r="U30" s="207">
        <v>56.296073917634637</v>
      </c>
      <c r="V30" s="207">
        <v>42.051106652587123</v>
      </c>
      <c r="W30" s="207"/>
      <c r="X30" s="207">
        <v>522.25427666314681</v>
      </c>
      <c r="Y30" s="207">
        <v>0</v>
      </c>
      <c r="Z30" s="207"/>
      <c r="AA30" s="207">
        <v>41.087368532206973</v>
      </c>
      <c r="AB30" s="207">
        <v>23.555103331832854</v>
      </c>
      <c r="AC30" s="348">
        <v>579.26168109820492</v>
      </c>
      <c r="AD30" s="407"/>
      <c r="AE30" s="408">
        <v>21.790151863782786</v>
      </c>
      <c r="AH30" s="239"/>
      <c r="AI30" s="239"/>
      <c r="AJ30" s="239"/>
      <c r="AK30" s="239"/>
      <c r="AN30" s="241"/>
      <c r="AO30" s="241"/>
      <c r="AP30" s="241"/>
      <c r="AQ30" s="242"/>
      <c r="AR30" s="242"/>
      <c r="AS30" s="242"/>
      <c r="AT30" s="242"/>
      <c r="AU30" s="243"/>
    </row>
    <row r="31" spans="1:47">
      <c r="B31" s="227" t="s">
        <v>106</v>
      </c>
      <c r="C31" s="207">
        <v>506.5707571701721</v>
      </c>
      <c r="D31" s="207">
        <v>531.49585659655838</v>
      </c>
      <c r="E31" s="207">
        <v>459.47524091778212</v>
      </c>
      <c r="F31" s="207">
        <v>18.148497131931169</v>
      </c>
      <c r="G31" s="207">
        <v>53.87211854684513</v>
      </c>
      <c r="H31" s="207">
        <v>72.020615678776295</v>
      </c>
      <c r="I31" s="207">
        <v>421.63678776290635</v>
      </c>
      <c r="J31" s="207"/>
      <c r="K31" s="207">
        <v>-19.845484403429598</v>
      </c>
      <c r="L31" s="207">
        <v>23.873915869980884</v>
      </c>
      <c r="M31" s="207">
        <v>50.49600256786556</v>
      </c>
      <c r="N31" s="207">
        <v>-1.6969872714984273</v>
      </c>
      <c r="O31" s="207">
        <v>24.925099426386236</v>
      </c>
      <c r="P31" s="207"/>
      <c r="Q31" s="207">
        <v>6.7766022944550679</v>
      </c>
      <c r="R31" s="207"/>
      <c r="S31" s="207"/>
      <c r="T31" s="207">
        <v>31.722476099426387</v>
      </c>
      <c r="U31" s="207">
        <v>36.031082217973236</v>
      </c>
      <c r="V31" s="207">
        <v>46.667564053537284</v>
      </c>
      <c r="W31" s="207"/>
      <c r="X31" s="207">
        <v>520.19043977055458</v>
      </c>
      <c r="Y31" s="207">
        <v>0</v>
      </c>
      <c r="Z31" s="207"/>
      <c r="AA31" s="207">
        <v>34.560256214149142</v>
      </c>
      <c r="AB31" s="207">
        <v>7.9381695162644785</v>
      </c>
      <c r="AC31" s="348">
        <v>555.2908298279159</v>
      </c>
      <c r="AD31" s="407"/>
      <c r="AE31" s="408">
        <v>24.068108605614356</v>
      </c>
      <c r="AH31" s="239"/>
      <c r="AI31" s="239"/>
      <c r="AJ31" s="239"/>
      <c r="AK31" s="239"/>
      <c r="AN31" s="241"/>
      <c r="AO31" s="241"/>
      <c r="AP31" s="241"/>
      <c r="AQ31" s="242"/>
      <c r="AR31" s="242"/>
      <c r="AS31" s="242"/>
      <c r="AT31" s="242"/>
      <c r="AU31" s="243"/>
    </row>
    <row r="32" spans="1:47">
      <c r="B32" s="227" t="s">
        <v>107</v>
      </c>
      <c r="C32" s="207">
        <v>513.32634133333329</v>
      </c>
      <c r="D32" s="207">
        <v>546.32503644444444</v>
      </c>
      <c r="E32" s="207">
        <v>469.12076088888898</v>
      </c>
      <c r="F32" s="207">
        <v>24.480535111111113</v>
      </c>
      <c r="G32" s="207">
        <v>52.723740444444445</v>
      </c>
      <c r="H32" s="207">
        <v>77.204275555555554</v>
      </c>
      <c r="I32" s="207">
        <v>426.56859200000008</v>
      </c>
      <c r="J32" s="207"/>
      <c r="K32" s="207">
        <v>-16.673974041943708</v>
      </c>
      <c r="L32" s="207">
        <v>13.003232000000001</v>
      </c>
      <c r="M32" s="207">
        <v>38.195366041943707</v>
      </c>
      <c r="N32" s="207">
        <v>7.8065610691674046</v>
      </c>
      <c r="O32" s="207">
        <v>32.998695111111118</v>
      </c>
      <c r="P32" s="207"/>
      <c r="Q32" s="207">
        <v>8.5181600000000017</v>
      </c>
      <c r="R32" s="207"/>
      <c r="S32" s="207"/>
      <c r="T32" s="207">
        <v>49.521221333333344</v>
      </c>
      <c r="U32" s="207">
        <v>34.760273777777776</v>
      </c>
      <c r="V32" s="207">
        <v>46.693424000000007</v>
      </c>
      <c r="W32" s="207"/>
      <c r="X32" s="207">
        <v>511.86222222222233</v>
      </c>
      <c r="Y32" s="207">
        <v>0</v>
      </c>
      <c r="Z32" s="207"/>
      <c r="AA32" s="207">
        <v>33.628382222222228</v>
      </c>
      <c r="AB32" s="207">
        <v>8.436248180278513</v>
      </c>
      <c r="AC32" s="348">
        <v>551.99608355555563</v>
      </c>
      <c r="AD32" s="407"/>
      <c r="AE32" s="408">
        <v>25.885872066267829</v>
      </c>
      <c r="AH32" s="239"/>
      <c r="AI32" s="239"/>
      <c r="AJ32" s="239"/>
      <c r="AK32" s="239"/>
      <c r="AN32" s="241"/>
      <c r="AO32" s="241"/>
      <c r="AP32" s="241"/>
      <c r="AQ32" s="242"/>
      <c r="AR32" s="242"/>
      <c r="AS32" s="242"/>
      <c r="AT32" s="242"/>
      <c r="AU32" s="243"/>
    </row>
    <row r="33" spans="2:47">
      <c r="B33" s="227" t="s">
        <v>108</v>
      </c>
      <c r="C33" s="207">
        <v>522.41063435374156</v>
      </c>
      <c r="D33" s="207">
        <v>566.02584863945594</v>
      </c>
      <c r="E33" s="207">
        <v>484.2205289115646</v>
      </c>
      <c r="F33" s="207">
        <v>28.93637755102041</v>
      </c>
      <c r="G33" s="207">
        <v>52.868942176870746</v>
      </c>
      <c r="H33" s="207">
        <v>81.80531972789116</v>
      </c>
      <c r="I33" s="207">
        <v>437.22386054421776</v>
      </c>
      <c r="J33" s="207"/>
      <c r="K33" s="207">
        <v>-2.3733112910094873</v>
      </c>
      <c r="L33" s="207">
        <v>2.1471309523809525</v>
      </c>
      <c r="M33" s="207">
        <v>19.199278978084315</v>
      </c>
      <c r="N33" s="207">
        <v>26.563066260010928</v>
      </c>
      <c r="O33" s="207">
        <v>43.615214285714288</v>
      </c>
      <c r="P33" s="207"/>
      <c r="Q33" s="207">
        <v>14.678836734693878</v>
      </c>
      <c r="R33" s="207"/>
      <c r="S33" s="207"/>
      <c r="T33" s="207">
        <v>45.411265306122459</v>
      </c>
      <c r="U33" s="207">
        <v>36.198188775510211</v>
      </c>
      <c r="V33" s="207">
        <v>48.87402210884354</v>
      </c>
      <c r="W33" s="207"/>
      <c r="X33" s="207">
        <v>530.68503401360545</v>
      </c>
      <c r="Y33" s="207">
        <v>0</v>
      </c>
      <c r="Z33" s="207"/>
      <c r="AA33" s="207">
        <v>43.46</v>
      </c>
      <c r="AB33" s="207">
        <v>26.407851974296648</v>
      </c>
      <c r="AC33" s="348">
        <v>573.36157142857144</v>
      </c>
      <c r="AD33" s="407"/>
      <c r="AE33" s="408">
        <v>27.059364933271972</v>
      </c>
      <c r="AH33" s="239"/>
      <c r="AI33" s="239"/>
      <c r="AJ33" s="239"/>
      <c r="AK33" s="239"/>
      <c r="AN33" s="241"/>
      <c r="AO33" s="241"/>
      <c r="AP33" s="241"/>
      <c r="AQ33" s="242"/>
      <c r="AR33" s="242"/>
      <c r="AS33" s="242"/>
      <c r="AT33" s="242"/>
      <c r="AU33" s="243"/>
    </row>
    <row r="34" spans="2:47">
      <c r="B34" s="227" t="s">
        <v>109</v>
      </c>
      <c r="C34" s="207">
        <v>527.95528892455866</v>
      </c>
      <c r="D34" s="207">
        <v>571.67688603531315</v>
      </c>
      <c r="E34" s="207">
        <v>494.65920866773672</v>
      </c>
      <c r="F34" s="207">
        <v>26.048096308186196</v>
      </c>
      <c r="G34" s="207">
        <v>50.969581059390045</v>
      </c>
      <c r="H34" s="207">
        <v>77.017677367576255</v>
      </c>
      <c r="I34" s="207">
        <v>452.55253772070637</v>
      </c>
      <c r="J34" s="207"/>
      <c r="K34" s="207">
        <v>11.146115141747229</v>
      </c>
      <c r="L34" s="207">
        <v>4.9529052969502416</v>
      </c>
      <c r="M34" s="207">
        <v>11.48029095777123</v>
      </c>
      <c r="N34" s="207">
        <v>37.194211449933434</v>
      </c>
      <c r="O34" s="207">
        <v>43.721597110754416</v>
      </c>
      <c r="P34" s="207"/>
      <c r="Q34" s="207">
        <v>17.673500802568221</v>
      </c>
      <c r="R34" s="207"/>
      <c r="S34" s="207"/>
      <c r="T34" s="207">
        <v>35.835316211878009</v>
      </c>
      <c r="U34" s="207">
        <v>35.782996789727129</v>
      </c>
      <c r="V34" s="207">
        <v>51.342792937399686</v>
      </c>
      <c r="W34" s="207"/>
      <c r="X34" s="207">
        <v>547.60995184590695</v>
      </c>
      <c r="Y34" s="207">
        <v>0</v>
      </c>
      <c r="Z34" s="207"/>
      <c r="AA34" s="207">
        <v>38.566390048154098</v>
      </c>
      <c r="AB34" s="207">
        <v>32.039004387333115</v>
      </c>
      <c r="AC34" s="348">
        <v>580.68280256821834</v>
      </c>
      <c r="AD34" s="407"/>
      <c r="AE34" s="408">
        <v>28.670041417395304</v>
      </c>
      <c r="AH34" s="239"/>
      <c r="AI34" s="239"/>
      <c r="AJ34" s="239"/>
      <c r="AK34" s="239"/>
      <c r="AN34" s="241"/>
      <c r="AO34" s="241"/>
      <c r="AP34" s="241"/>
      <c r="AQ34" s="242"/>
      <c r="AR34" s="242"/>
      <c r="AS34" s="242"/>
      <c r="AT34" s="242"/>
      <c r="AU34" s="243"/>
    </row>
    <row r="35" spans="2:47">
      <c r="B35" s="227" t="s">
        <v>110</v>
      </c>
      <c r="C35" s="207">
        <v>536.61854642313551</v>
      </c>
      <c r="D35" s="207">
        <v>566.49812328767121</v>
      </c>
      <c r="E35" s="207">
        <v>497.97420547945205</v>
      </c>
      <c r="F35" s="207">
        <v>20.939517503805178</v>
      </c>
      <c r="G35" s="207">
        <v>47.584400304414004</v>
      </c>
      <c r="H35" s="207">
        <v>68.523917808219181</v>
      </c>
      <c r="I35" s="207">
        <v>458.33762709284633</v>
      </c>
      <c r="J35" s="207"/>
      <c r="K35" s="207">
        <v>8.7143706179633647</v>
      </c>
      <c r="L35" s="207">
        <v>18.359700152207004</v>
      </c>
      <c r="M35" s="207">
        <v>18.585388894974226</v>
      </c>
      <c r="N35" s="207">
        <v>29.653888121768535</v>
      </c>
      <c r="O35" s="207">
        <v>29.879576864535771</v>
      </c>
      <c r="P35" s="207"/>
      <c r="Q35" s="207">
        <v>8.9400593607305936</v>
      </c>
      <c r="R35" s="207"/>
      <c r="S35" s="207"/>
      <c r="T35" s="207">
        <v>36.759089802130902</v>
      </c>
      <c r="U35" s="207">
        <v>18.981502283105023</v>
      </c>
      <c r="V35" s="207">
        <v>54.907112633181121</v>
      </c>
      <c r="W35" s="207"/>
      <c r="X35" s="207">
        <v>537.46194824961947</v>
      </c>
      <c r="Y35" s="207">
        <v>0</v>
      </c>
      <c r="Z35" s="207"/>
      <c r="AA35" s="207">
        <v>31.913663622526634</v>
      </c>
      <c r="AB35" s="207">
        <v>31.687974879759402</v>
      </c>
      <c r="AC35" s="348">
        <v>592.97101826484015</v>
      </c>
      <c r="AD35" s="407"/>
      <c r="AE35" s="408">
        <v>30.234698573400827</v>
      </c>
      <c r="AH35" s="239"/>
      <c r="AI35" s="239"/>
      <c r="AJ35" s="239"/>
      <c r="AK35" s="239"/>
      <c r="AN35" s="241"/>
      <c r="AO35" s="241"/>
      <c r="AP35" s="241"/>
      <c r="AQ35" s="242"/>
      <c r="AR35" s="242"/>
      <c r="AS35" s="242"/>
      <c r="AT35" s="242"/>
      <c r="AU35" s="243"/>
    </row>
    <row r="36" spans="2:47">
      <c r="B36" s="227" t="s">
        <v>111</v>
      </c>
      <c r="C36" s="207">
        <v>541.17078712509135</v>
      </c>
      <c r="D36" s="207">
        <v>568.95720994879287</v>
      </c>
      <c r="E36" s="207">
        <v>505.03254133138256</v>
      </c>
      <c r="F36" s="207">
        <v>13.6166188734455</v>
      </c>
      <c r="G36" s="207">
        <v>50.308049743964879</v>
      </c>
      <c r="H36" s="207">
        <v>63.924668617410376</v>
      </c>
      <c r="I36" s="207">
        <v>470.45847403072418</v>
      </c>
      <c r="J36" s="207"/>
      <c r="K36" s="207">
        <v>16.391904293195957</v>
      </c>
      <c r="L36" s="207">
        <v>19.644428675932694</v>
      </c>
      <c r="M36" s="207">
        <v>17.422328332992773</v>
      </c>
      <c r="N36" s="207">
        <v>30.008523166641453</v>
      </c>
      <c r="O36" s="207">
        <v>27.786422823701535</v>
      </c>
      <c r="P36" s="207"/>
      <c r="Q36" s="207">
        <v>14.169803950256032</v>
      </c>
      <c r="R36" s="207"/>
      <c r="S36" s="207"/>
      <c r="T36" s="207">
        <v>33.168850036576437</v>
      </c>
      <c r="U36" s="207">
        <v>11.721801024140451</v>
      </c>
      <c r="V36" s="207">
        <v>55.191338697878557</v>
      </c>
      <c r="W36" s="207"/>
      <c r="X36" s="207">
        <v>533.47388441843441</v>
      </c>
      <c r="Y36" s="207">
        <v>0</v>
      </c>
      <c r="Z36" s="207"/>
      <c r="AA36" s="207">
        <v>30.882987564008772</v>
      </c>
      <c r="AB36" s="207">
        <v>33.105087906948697</v>
      </c>
      <c r="AC36" s="348">
        <v>606.2272596927578</v>
      </c>
      <c r="AD36" s="407"/>
      <c r="AE36" s="408">
        <v>31.454210768522785</v>
      </c>
      <c r="AH36" s="239"/>
      <c r="AI36" s="239"/>
      <c r="AJ36" s="239"/>
      <c r="AK36" s="239"/>
      <c r="AN36" s="241"/>
      <c r="AO36" s="241"/>
      <c r="AP36" s="241"/>
      <c r="AQ36" s="242"/>
      <c r="AR36" s="242"/>
      <c r="AS36" s="242"/>
      <c r="AT36" s="242"/>
      <c r="AU36" s="243"/>
    </row>
    <row r="37" spans="2:47">
      <c r="B37" s="227" t="s">
        <v>112</v>
      </c>
      <c r="C37" s="207">
        <v>555.40198064961987</v>
      </c>
      <c r="D37" s="207">
        <v>570.64151347615768</v>
      </c>
      <c r="E37" s="207">
        <v>510.62346371803739</v>
      </c>
      <c r="F37" s="207">
        <v>4.9376807187284033</v>
      </c>
      <c r="G37" s="207">
        <v>55.080369039391854</v>
      </c>
      <c r="H37" s="207">
        <v>60.018049758120249</v>
      </c>
      <c r="I37" s="207">
        <v>486.55076848652391</v>
      </c>
      <c r="J37" s="207"/>
      <c r="K37" s="207">
        <v>28.151141055141863</v>
      </c>
      <c r="L37" s="207">
        <v>30.602207325501041</v>
      </c>
      <c r="M37" s="207">
        <v>12.75291837816844</v>
      </c>
      <c r="N37" s="207">
        <v>33.088821773870272</v>
      </c>
      <c r="O37" s="207">
        <v>15.239532826537665</v>
      </c>
      <c r="P37" s="207"/>
      <c r="Q37" s="207">
        <v>10.301852107809262</v>
      </c>
      <c r="R37" s="207"/>
      <c r="S37" s="207"/>
      <c r="T37" s="207">
        <v>3.6011430545957159</v>
      </c>
      <c r="U37" s="207">
        <v>-9.7041644782308225</v>
      </c>
      <c r="V37" s="207">
        <v>55.879288182446452</v>
      </c>
      <c r="W37" s="207"/>
      <c r="X37" s="207">
        <v>502.77843814789225</v>
      </c>
      <c r="Y37" s="207">
        <v>0</v>
      </c>
      <c r="Z37" s="207"/>
      <c r="AA37" s="207">
        <v>18.88572771250864</v>
      </c>
      <c r="AB37" s="207">
        <v>36.73501665984125</v>
      </c>
      <c r="AC37" s="348">
        <v>603.43924671734635</v>
      </c>
      <c r="AD37" s="407"/>
      <c r="AE37" s="408">
        <v>33.294983893235155</v>
      </c>
      <c r="AH37" s="239"/>
      <c r="AI37" s="239"/>
      <c r="AJ37" s="239"/>
      <c r="AK37" s="239"/>
      <c r="AN37" s="241"/>
      <c r="AO37" s="241"/>
      <c r="AP37" s="241"/>
      <c r="AQ37" s="242"/>
      <c r="AR37" s="242"/>
      <c r="AS37" s="242"/>
      <c r="AT37" s="242"/>
      <c r="AU37" s="243"/>
    </row>
    <row r="38" spans="2:47">
      <c r="B38" s="227" t="s">
        <v>113</v>
      </c>
      <c r="C38" s="207">
        <v>569.68605695792883</v>
      </c>
      <c r="D38" s="207">
        <v>554.13047119741111</v>
      </c>
      <c r="E38" s="207">
        <v>497.57902524271856</v>
      </c>
      <c r="F38" s="207">
        <v>1.3417747572815535</v>
      </c>
      <c r="G38" s="207">
        <v>55.209671197411005</v>
      </c>
      <c r="H38" s="207">
        <v>56.551445954692561</v>
      </c>
      <c r="I38" s="207">
        <v>499.8631365695793</v>
      </c>
      <c r="J38" s="207"/>
      <c r="K38" s="207">
        <v>16.543727791170333</v>
      </c>
      <c r="L38" s="207">
        <v>58.078875080906158</v>
      </c>
      <c r="M38" s="207">
        <v>24.637786771936472</v>
      </c>
      <c r="N38" s="207">
        <v>17.885502548451882</v>
      </c>
      <c r="O38" s="207">
        <v>-15.555585760517801</v>
      </c>
      <c r="P38" s="207"/>
      <c r="Q38" s="207">
        <v>-16.897360517799353</v>
      </c>
      <c r="R38" s="207"/>
      <c r="S38" s="207"/>
      <c r="T38" s="207">
        <v>-19.575284142394825</v>
      </c>
      <c r="U38" s="207">
        <v>-40.798954045307454</v>
      </c>
      <c r="V38" s="207">
        <v>53.924155339805836</v>
      </c>
      <c r="W38" s="207"/>
      <c r="X38" s="207">
        <v>432.34964401294496</v>
      </c>
      <c r="Y38" s="207">
        <v>0</v>
      </c>
      <c r="Z38" s="207"/>
      <c r="AA38" s="207">
        <v>-9.4880634304207145</v>
      </c>
      <c r="AB38" s="207">
        <v>23.95302487854898</v>
      </c>
      <c r="AC38" s="348">
        <v>549.21063042071205</v>
      </c>
      <c r="AD38" s="407"/>
      <c r="AE38" s="408">
        <v>35.549930971007818</v>
      </c>
      <c r="AH38" s="239"/>
      <c r="AI38" s="239"/>
      <c r="AJ38" s="239"/>
      <c r="AK38" s="239"/>
      <c r="AN38" s="241"/>
      <c r="AO38" s="241"/>
      <c r="AP38" s="241"/>
      <c r="AQ38" s="242"/>
      <c r="AR38" s="242"/>
      <c r="AS38" s="242"/>
      <c r="AT38" s="242"/>
      <c r="AU38" s="243"/>
    </row>
    <row r="39" spans="2:47" ht="15" customHeight="1">
      <c r="B39" s="227" t="s">
        <v>114</v>
      </c>
      <c r="C39" s="207">
        <v>568.12701376421319</v>
      </c>
      <c r="D39" s="207">
        <v>568.4495176540994</v>
      </c>
      <c r="E39" s="207">
        <v>499.44668940754048</v>
      </c>
      <c r="F39" s="207">
        <v>13.261672052663078</v>
      </c>
      <c r="G39" s="207">
        <v>55.741156193895883</v>
      </c>
      <c r="H39" s="207">
        <v>69.002828246558963</v>
      </c>
      <c r="I39" s="207">
        <v>502.59370317175353</v>
      </c>
      <c r="J39" s="207"/>
      <c r="K39" s="207">
        <v>9.496729663372939</v>
      </c>
      <c r="L39" s="207">
        <v>37.319421903052074</v>
      </c>
      <c r="M39" s="207">
        <v>14.883524076902349</v>
      </c>
      <c r="N39" s="207">
        <v>22.758401716036023</v>
      </c>
      <c r="O39" s="207">
        <v>0.32250388988629569</v>
      </c>
      <c r="P39" s="207"/>
      <c r="Q39" s="207">
        <v>-12.939168162776781</v>
      </c>
      <c r="R39" s="207"/>
      <c r="S39" s="207"/>
      <c r="T39" s="207">
        <v>-11.898833034111314</v>
      </c>
      <c r="U39" s="207">
        <v>-18.179856373429089</v>
      </c>
      <c r="V39" s="207">
        <v>52.071374027528435</v>
      </c>
      <c r="W39" s="207"/>
      <c r="X39" s="207">
        <v>395.06726511071224</v>
      </c>
      <c r="Y39" s="207">
        <v>0</v>
      </c>
      <c r="Z39" s="207"/>
      <c r="AA39" s="207">
        <v>7.6906774386594865</v>
      </c>
      <c r="AB39" s="207">
        <v>30.126575264809212</v>
      </c>
      <c r="AC39" s="348">
        <v>485.46718611609822</v>
      </c>
      <c r="AD39" s="407"/>
      <c r="AE39" s="408">
        <v>38.449148642429812</v>
      </c>
      <c r="AH39" s="239"/>
      <c r="AI39" s="239"/>
      <c r="AJ39" s="239"/>
      <c r="AK39" s="239"/>
      <c r="AN39" s="241"/>
      <c r="AO39" s="241"/>
      <c r="AP39" s="241"/>
      <c r="AQ39" s="242"/>
      <c r="AR39" s="242"/>
      <c r="AS39" s="242"/>
      <c r="AT39" s="242"/>
      <c r="AU39" s="243"/>
    </row>
    <row r="40" spans="2:47">
      <c r="B40" s="227" t="s">
        <v>115</v>
      </c>
      <c r="C40" s="207">
        <v>552.64792486187844</v>
      </c>
      <c r="D40" s="207">
        <v>570.21200773480666</v>
      </c>
      <c r="E40" s="207">
        <v>502.73375469613262</v>
      </c>
      <c r="F40" s="207">
        <v>16.53640994475138</v>
      </c>
      <c r="G40" s="207">
        <v>50.941843093922657</v>
      </c>
      <c r="H40" s="207">
        <v>67.47825303867404</v>
      </c>
      <c r="I40" s="207">
        <v>495.96744088397787</v>
      </c>
      <c r="J40" s="207"/>
      <c r="K40" s="207">
        <v>-2.6520982994582045</v>
      </c>
      <c r="L40" s="207">
        <v>16.428360220994477</v>
      </c>
      <c r="M40" s="207">
        <v>20.108131448629475</v>
      </c>
      <c r="N40" s="207">
        <v>13.884311645293176</v>
      </c>
      <c r="O40" s="207">
        <v>17.564082872928179</v>
      </c>
      <c r="P40" s="207"/>
      <c r="Q40" s="207">
        <v>1.0276729281767956</v>
      </c>
      <c r="R40" s="207"/>
      <c r="S40" s="207"/>
      <c r="T40" s="207">
        <v>-6.326911602209945</v>
      </c>
      <c r="U40" s="207">
        <v>-2.0433403314917125</v>
      </c>
      <c r="V40" s="207">
        <v>47.517867403314916</v>
      </c>
      <c r="W40" s="207"/>
      <c r="X40" s="207">
        <v>362.80696132596682</v>
      </c>
      <c r="Y40" s="207">
        <v>0</v>
      </c>
      <c r="Z40" s="207"/>
      <c r="AA40" s="207">
        <v>22.661628729281773</v>
      </c>
      <c r="AB40" s="207">
        <v>18.981857501646772</v>
      </c>
      <c r="AC40" s="348">
        <v>452.17368729281765</v>
      </c>
      <c r="AD40" s="407"/>
      <c r="AE40" s="408">
        <v>41.647491946617578</v>
      </c>
      <c r="AH40" s="239"/>
      <c r="AI40" s="239"/>
      <c r="AJ40" s="239"/>
      <c r="AK40" s="239"/>
      <c r="AN40" s="241"/>
      <c r="AO40" s="241"/>
      <c r="AP40" s="241"/>
      <c r="AQ40" s="242"/>
      <c r="AR40" s="242"/>
      <c r="AS40" s="242"/>
      <c r="AT40" s="242"/>
      <c r="AU40" s="243"/>
    </row>
    <row r="41" spans="2:47">
      <c r="B41" s="227" t="s">
        <v>116</v>
      </c>
      <c r="C41" s="207">
        <v>542.22408129233963</v>
      </c>
      <c r="D41" s="207">
        <v>596.04291610213636</v>
      </c>
      <c r="E41" s="207">
        <v>528.73087232933813</v>
      </c>
      <c r="F41" s="207">
        <v>21.009818655549758</v>
      </c>
      <c r="G41" s="207">
        <v>46.302225117248561</v>
      </c>
      <c r="H41" s="207">
        <v>67.312043772798319</v>
      </c>
      <c r="I41" s="207">
        <v>490.87832204273047</v>
      </c>
      <c r="J41" s="207"/>
      <c r="K41" s="207">
        <v>10.336281629120553</v>
      </c>
      <c r="L41" s="207">
        <v>-24.90966857738405</v>
      </c>
      <c r="M41" s="207">
        <v>-2.4369340522576008</v>
      </c>
      <c r="N41" s="207">
        <v>31.346100284670314</v>
      </c>
      <c r="O41" s="207">
        <v>53.818834809796755</v>
      </c>
      <c r="P41" s="207"/>
      <c r="Q41" s="207">
        <v>32.809016154246997</v>
      </c>
      <c r="R41" s="207"/>
      <c r="S41" s="207"/>
      <c r="T41" s="207">
        <v>29.486670140698273</v>
      </c>
      <c r="U41" s="207">
        <v>31.146710786868155</v>
      </c>
      <c r="V41" s="207">
        <v>40.660804585721721</v>
      </c>
      <c r="W41" s="207"/>
      <c r="X41" s="207">
        <v>375.49077644606564</v>
      </c>
      <c r="Y41" s="207">
        <v>0</v>
      </c>
      <c r="Z41" s="207"/>
      <c r="AA41" s="207">
        <v>53.542538822303278</v>
      </c>
      <c r="AB41" s="207">
        <v>31.06980429717683</v>
      </c>
      <c r="AC41" s="348">
        <v>463.54993121417397</v>
      </c>
      <c r="AD41" s="407"/>
      <c r="AE41" s="408">
        <v>44.155545329038205</v>
      </c>
      <c r="AH41" s="239"/>
      <c r="AI41" s="239"/>
      <c r="AJ41" s="239"/>
      <c r="AK41" s="239"/>
      <c r="AN41" s="241"/>
      <c r="AO41" s="241"/>
      <c r="AP41" s="241"/>
      <c r="AQ41" s="242"/>
      <c r="AR41" s="242"/>
      <c r="AS41" s="242"/>
      <c r="AT41" s="242"/>
      <c r="AU41" s="243"/>
    </row>
    <row r="42" spans="2:47">
      <c r="B42" s="227" t="s">
        <v>117</v>
      </c>
      <c r="C42" s="207">
        <v>521.62578498985795</v>
      </c>
      <c r="D42" s="207">
        <v>623.76780425963489</v>
      </c>
      <c r="E42" s="207">
        <v>560.5877190669371</v>
      </c>
      <c r="F42" s="207">
        <v>17.710170385395536</v>
      </c>
      <c r="G42" s="207">
        <v>45.469914807302231</v>
      </c>
      <c r="H42" s="207">
        <v>63.180085192697767</v>
      </c>
      <c r="I42" s="207">
        <v>473.37901419878295</v>
      </c>
      <c r="J42" s="207"/>
      <c r="K42" s="207">
        <v>57.564633734470391</v>
      </c>
      <c r="L42" s="207">
        <v>-70.148671399594321</v>
      </c>
      <c r="M42" s="207">
        <v>-43.281456249683373</v>
      </c>
      <c r="N42" s="207">
        <v>75.274804119865919</v>
      </c>
      <c r="O42" s="207">
        <v>102.14201926977688</v>
      </c>
      <c r="P42" s="207"/>
      <c r="Q42" s="207">
        <v>84.431848884381338</v>
      </c>
      <c r="R42" s="207"/>
      <c r="S42" s="207"/>
      <c r="T42" s="207">
        <v>79.781717038539554</v>
      </c>
      <c r="U42" s="207">
        <v>79.675932048681545</v>
      </c>
      <c r="V42" s="207">
        <v>41.606558823529419</v>
      </c>
      <c r="W42" s="207"/>
      <c r="X42" s="207">
        <v>444.95811359026368</v>
      </c>
      <c r="Y42" s="207">
        <v>0</v>
      </c>
      <c r="Z42" s="207"/>
      <c r="AA42" s="207">
        <v>100.89904563894522</v>
      </c>
      <c r="AB42" s="207">
        <v>74.031830489034306</v>
      </c>
      <c r="AC42" s="348">
        <v>547.97947058823524</v>
      </c>
      <c r="AD42" s="407"/>
      <c r="AE42" s="408">
        <v>45.375057524160148</v>
      </c>
      <c r="AH42" s="239"/>
      <c r="AI42" s="239"/>
      <c r="AJ42" s="239"/>
      <c r="AK42" s="239"/>
      <c r="AN42" s="241"/>
      <c r="AO42" s="241"/>
      <c r="AP42" s="241"/>
      <c r="AQ42" s="242"/>
      <c r="AR42" s="242"/>
      <c r="AS42" s="242"/>
      <c r="AT42" s="242"/>
      <c r="AU42" s="243"/>
    </row>
    <row r="43" spans="2:47">
      <c r="B43" s="227" t="s">
        <v>118</v>
      </c>
      <c r="C43" s="207">
        <v>523.93515877712025</v>
      </c>
      <c r="D43" s="207">
        <v>633.96096351084805</v>
      </c>
      <c r="E43" s="207">
        <v>575.2642475345167</v>
      </c>
      <c r="F43" s="207">
        <v>13.659469428007887</v>
      </c>
      <c r="G43" s="207">
        <v>45.037246548323459</v>
      </c>
      <c r="H43" s="207">
        <v>58.696715976331362</v>
      </c>
      <c r="I43" s="207">
        <v>475.29981854043388</v>
      </c>
      <c r="J43" s="207"/>
      <c r="K43" s="207">
        <v>74.541329685768147</v>
      </c>
      <c r="L43" s="207">
        <v>-73.759849112426025</v>
      </c>
      <c r="M43" s="207">
        <v>-51.934843492474258</v>
      </c>
      <c r="N43" s="207">
        <v>88.200799113776057</v>
      </c>
      <c r="O43" s="207">
        <v>110.02580473372781</v>
      </c>
      <c r="P43" s="207"/>
      <c r="Q43" s="207">
        <v>96.366335305719915</v>
      </c>
      <c r="R43" s="207"/>
      <c r="S43" s="207"/>
      <c r="T43" s="207">
        <v>106.33556213017749</v>
      </c>
      <c r="U43" s="207">
        <v>98.809353057199189</v>
      </c>
      <c r="V43" s="207">
        <v>44.064325443786977</v>
      </c>
      <c r="W43" s="207"/>
      <c r="X43" s="207">
        <v>535.32090729783033</v>
      </c>
      <c r="Y43" s="207">
        <v>0</v>
      </c>
      <c r="Z43" s="207"/>
      <c r="AA43" s="207">
        <v>109.8650798816568</v>
      </c>
      <c r="AB43" s="207">
        <v>88.040074261705001</v>
      </c>
      <c r="AC43" s="348">
        <v>640.14565581854038</v>
      </c>
      <c r="AD43" s="407"/>
      <c r="AE43" s="408">
        <v>46.663598711458818</v>
      </c>
      <c r="AH43" s="239"/>
      <c r="AI43" s="239"/>
      <c r="AJ43" s="239"/>
      <c r="AK43" s="239"/>
      <c r="AN43" s="241"/>
      <c r="AO43" s="241"/>
      <c r="AP43" s="241"/>
      <c r="AQ43" s="242"/>
      <c r="AR43" s="242"/>
      <c r="AS43" s="242"/>
      <c r="AT43" s="242"/>
      <c r="AU43" s="243"/>
    </row>
    <row r="44" spans="2:47">
      <c r="B44" s="227" t="s">
        <v>119</v>
      </c>
      <c r="C44" s="207">
        <v>557.38662493934987</v>
      </c>
      <c r="D44" s="207">
        <v>650.00850946142646</v>
      </c>
      <c r="E44" s="207">
        <v>590.71017564289184</v>
      </c>
      <c r="F44" s="207">
        <v>14.944251334303734</v>
      </c>
      <c r="G44" s="207">
        <v>44.354082484230958</v>
      </c>
      <c r="H44" s="207">
        <v>59.298333818534687</v>
      </c>
      <c r="I44" s="207">
        <v>508.15093643862201</v>
      </c>
      <c r="J44" s="207"/>
      <c r="K44" s="207">
        <v>67.964471507872247</v>
      </c>
      <c r="L44" s="207">
        <v>-50.905767103347884</v>
      </c>
      <c r="M44" s="207">
        <v>-41.192605423447191</v>
      </c>
      <c r="N44" s="207">
        <v>82.908722842175976</v>
      </c>
      <c r="O44" s="207">
        <v>92.621884522076655</v>
      </c>
      <c r="P44" s="207"/>
      <c r="Q44" s="207">
        <v>77.677633187772926</v>
      </c>
      <c r="R44" s="207"/>
      <c r="S44" s="207"/>
      <c r="T44" s="207">
        <v>82.293544881125683</v>
      </c>
      <c r="U44" s="207">
        <v>77.479416787967011</v>
      </c>
      <c r="V44" s="207">
        <v>48.872994662785061</v>
      </c>
      <c r="W44" s="207"/>
      <c r="X44" s="207">
        <v>611.51868025230476</v>
      </c>
      <c r="Y44" s="207">
        <v>0</v>
      </c>
      <c r="Z44" s="207"/>
      <c r="AA44" s="207">
        <v>96.628386220281413</v>
      </c>
      <c r="AB44" s="207">
        <v>86.91522454038072</v>
      </c>
      <c r="AC44" s="348">
        <v>716.8074361960214</v>
      </c>
      <c r="AD44" s="407"/>
      <c r="AE44" s="408">
        <v>47.422917625402668</v>
      </c>
      <c r="AH44" s="239"/>
      <c r="AI44" s="239"/>
      <c r="AJ44" s="239"/>
      <c r="AK44" s="239"/>
      <c r="AN44" s="241"/>
      <c r="AO44" s="241"/>
      <c r="AP44" s="241"/>
      <c r="AQ44" s="242"/>
      <c r="AR44" s="242"/>
      <c r="AS44" s="242"/>
      <c r="AT44" s="242"/>
      <c r="AU44" s="243"/>
    </row>
    <row r="45" spans="2:47">
      <c r="B45" s="227" t="s">
        <v>120</v>
      </c>
      <c r="C45" s="207">
        <v>586.89602351834435</v>
      </c>
      <c r="D45" s="207">
        <v>659.53718532455332</v>
      </c>
      <c r="E45" s="207">
        <v>601.1830385700847</v>
      </c>
      <c r="F45" s="207">
        <v>15.264149576669803</v>
      </c>
      <c r="G45" s="207">
        <v>43.089997177798686</v>
      </c>
      <c r="H45" s="207">
        <v>58.354146754468495</v>
      </c>
      <c r="I45" s="207">
        <v>532.63643838193798</v>
      </c>
      <c r="J45" s="207"/>
      <c r="K45" s="207">
        <v>49.379790575965195</v>
      </c>
      <c r="L45" s="207">
        <v>-26.088265286923807</v>
      </c>
      <c r="M45" s="207">
        <v>-18.091043633349948</v>
      </c>
      <c r="N45" s="207">
        <v>64.643940152635011</v>
      </c>
      <c r="O45" s="207">
        <v>72.641161806208842</v>
      </c>
      <c r="P45" s="207"/>
      <c r="Q45" s="207">
        <v>57.377012229539048</v>
      </c>
      <c r="R45" s="207"/>
      <c r="S45" s="207"/>
      <c r="T45" s="207">
        <v>72.238451552210734</v>
      </c>
      <c r="U45" s="207">
        <v>64.47043650047037</v>
      </c>
      <c r="V45" s="207">
        <v>54.235054562558794</v>
      </c>
      <c r="W45" s="207"/>
      <c r="X45" s="207">
        <v>658.4414863593604</v>
      </c>
      <c r="Y45" s="207">
        <v>0</v>
      </c>
      <c r="Z45" s="207"/>
      <c r="AA45" s="207">
        <v>76.377985888993422</v>
      </c>
      <c r="AB45" s="207">
        <v>68.380764235419576</v>
      </c>
      <c r="AC45" s="348">
        <v>771.39455785512712</v>
      </c>
      <c r="AD45" s="407"/>
      <c r="AE45" s="408">
        <v>48.918545789231473</v>
      </c>
      <c r="AH45" s="239"/>
      <c r="AI45" s="239"/>
      <c r="AJ45" s="239"/>
      <c r="AK45" s="239"/>
      <c r="AN45" s="241"/>
      <c r="AO45" s="241"/>
      <c r="AP45" s="241"/>
      <c r="AQ45" s="242"/>
      <c r="AR45" s="242"/>
      <c r="AS45" s="242"/>
      <c r="AT45" s="242"/>
      <c r="AU45" s="243"/>
    </row>
    <row r="46" spans="2:47">
      <c r="B46" s="227" t="s">
        <v>121</v>
      </c>
      <c r="C46" s="207">
        <v>591.82910555050046</v>
      </c>
      <c r="D46" s="207">
        <v>649.01914376706088</v>
      </c>
      <c r="E46" s="207">
        <v>599.6511146496814</v>
      </c>
      <c r="F46" s="207">
        <v>8.391457688808007</v>
      </c>
      <c r="G46" s="207">
        <v>40.976571428571432</v>
      </c>
      <c r="H46" s="207">
        <v>49.368029117379436</v>
      </c>
      <c r="I46" s="207">
        <v>541.55549499545032</v>
      </c>
      <c r="J46" s="207"/>
      <c r="K46" s="207">
        <v>44.43496285581373</v>
      </c>
      <c r="L46" s="207">
        <v>-9.3286751592356687</v>
      </c>
      <c r="M46" s="207">
        <v>-4.9650574872969022</v>
      </c>
      <c r="N46" s="207">
        <v>52.82642054462174</v>
      </c>
      <c r="O46" s="207">
        <v>57.190038216560509</v>
      </c>
      <c r="P46" s="207"/>
      <c r="Q46" s="207">
        <v>48.798580527752499</v>
      </c>
      <c r="R46" s="207"/>
      <c r="S46" s="207"/>
      <c r="T46" s="207">
        <v>49.638912647861694</v>
      </c>
      <c r="U46" s="207">
        <v>44.727418562329383</v>
      </c>
      <c r="V46" s="207">
        <v>55.345262056414924</v>
      </c>
      <c r="W46" s="207"/>
      <c r="X46" s="207">
        <v>686.10646041856228</v>
      </c>
      <c r="Y46" s="207">
        <v>0</v>
      </c>
      <c r="Z46" s="207"/>
      <c r="AA46" s="207">
        <v>60.968566878980887</v>
      </c>
      <c r="AB46" s="207">
        <v>56.604949207042118</v>
      </c>
      <c r="AC46" s="348">
        <v>807.44250955414009</v>
      </c>
      <c r="AD46" s="407"/>
      <c r="AE46" s="408">
        <v>50.575241601472619</v>
      </c>
      <c r="AH46" s="239"/>
      <c r="AI46" s="239"/>
      <c r="AJ46" s="239"/>
      <c r="AK46" s="239"/>
      <c r="AN46" s="241"/>
      <c r="AO46" s="241"/>
      <c r="AP46" s="241"/>
      <c r="AQ46" s="242"/>
      <c r="AR46" s="242"/>
      <c r="AS46" s="242"/>
      <c r="AT46" s="242"/>
      <c r="AU46" s="243"/>
    </row>
    <row r="47" spans="2:47">
      <c r="B47" s="227" t="s">
        <v>122</v>
      </c>
      <c r="C47" s="207">
        <v>657.78208620689668</v>
      </c>
      <c r="D47" s="207">
        <v>678.73122595281313</v>
      </c>
      <c r="E47" s="207">
        <v>624.72764065335764</v>
      </c>
      <c r="F47" s="207">
        <v>12.128968239564429</v>
      </c>
      <c r="G47" s="207">
        <v>41.874617059891115</v>
      </c>
      <c r="H47" s="207">
        <v>54.003585299455537</v>
      </c>
      <c r="I47" s="207">
        <v>593.60957078039928</v>
      </c>
      <c r="J47" s="207"/>
      <c r="K47" s="207">
        <v>19.68661415363399</v>
      </c>
      <c r="L47" s="207">
        <v>29.493249546279493</v>
      </c>
      <c r="M47" s="207">
        <v>18.626806898997593</v>
      </c>
      <c r="N47" s="207">
        <v>31.815582393198415</v>
      </c>
      <c r="O47" s="207">
        <v>20.949139745916519</v>
      </c>
      <c r="P47" s="207"/>
      <c r="Q47" s="207">
        <v>8.8201715063520876</v>
      </c>
      <c r="R47" s="207"/>
      <c r="S47" s="207"/>
      <c r="T47" s="207">
        <v>6.986333030852995</v>
      </c>
      <c r="U47" s="207">
        <v>1.7766542649727768</v>
      </c>
      <c r="V47" s="207">
        <v>58.801143375680589</v>
      </c>
      <c r="W47" s="207"/>
      <c r="X47" s="207">
        <v>710.66170598911071</v>
      </c>
      <c r="Y47" s="207">
        <v>712.23920145190561</v>
      </c>
      <c r="Z47" s="207"/>
      <c r="AA47" s="207">
        <v>18.823464609800364</v>
      </c>
      <c r="AB47" s="207">
        <v>29.689907257082265</v>
      </c>
      <c r="AC47" s="348">
        <v>812.9583430127044</v>
      </c>
      <c r="AD47" s="407"/>
      <c r="AE47" s="408">
        <v>50.713299585826043</v>
      </c>
      <c r="AH47" s="239"/>
      <c r="AI47" s="239"/>
      <c r="AJ47" s="239"/>
      <c r="AK47" s="239"/>
      <c r="AN47" s="241"/>
      <c r="AO47" s="241"/>
      <c r="AP47" s="241"/>
      <c r="AQ47" s="242"/>
      <c r="AR47" s="242"/>
      <c r="AS47" s="242"/>
      <c r="AT47" s="242"/>
      <c r="AU47" s="243"/>
    </row>
    <row r="48" spans="2:47">
      <c r="B48" s="227" t="s">
        <v>123</v>
      </c>
      <c r="C48" s="207">
        <v>689.40077101967802</v>
      </c>
      <c r="D48" s="207">
        <v>689.63983989266535</v>
      </c>
      <c r="E48" s="207">
        <v>634.53543649373876</v>
      </c>
      <c r="F48" s="207">
        <v>12.495721824686941</v>
      </c>
      <c r="G48" s="207">
        <v>42.608681574239711</v>
      </c>
      <c r="H48" s="207">
        <v>55.10440339892665</v>
      </c>
      <c r="I48" s="207">
        <v>624.23409481216447</v>
      </c>
      <c r="J48" s="207"/>
      <c r="K48" s="207">
        <v>1.6066386465957705</v>
      </c>
      <c r="L48" s="207">
        <v>48.41047495527728</v>
      </c>
      <c r="M48" s="207">
        <v>34.547183356982039</v>
      </c>
      <c r="N48" s="207">
        <v>14.102360471282713</v>
      </c>
      <c r="O48" s="207">
        <v>0.23906887298747762</v>
      </c>
      <c r="P48" s="207"/>
      <c r="Q48" s="207">
        <v>-12.256652951699461</v>
      </c>
      <c r="R48" s="207"/>
      <c r="S48" s="207"/>
      <c r="T48" s="207">
        <v>-8.8338864042933807</v>
      </c>
      <c r="U48" s="207">
        <v>-14.942776386404292</v>
      </c>
      <c r="V48" s="207">
        <v>57.224924865831838</v>
      </c>
      <c r="W48" s="207"/>
      <c r="X48" s="207">
        <v>705.73908765652948</v>
      </c>
      <c r="Y48" s="207">
        <v>707.48837209302314</v>
      </c>
      <c r="Z48" s="207"/>
      <c r="AA48" s="207">
        <v>-2.4742656529516993</v>
      </c>
      <c r="AB48" s="207">
        <v>11.389025945343532</v>
      </c>
      <c r="AC48" s="348">
        <v>806.84967173524137</v>
      </c>
      <c r="AD48" s="407"/>
      <c r="AE48" s="408">
        <v>51.449608835711004</v>
      </c>
      <c r="AH48" s="239"/>
      <c r="AI48" s="239"/>
      <c r="AJ48" s="239"/>
      <c r="AK48" s="239"/>
      <c r="AN48" s="241"/>
      <c r="AO48" s="241"/>
      <c r="AP48" s="241"/>
      <c r="AQ48" s="242"/>
      <c r="AR48" s="242"/>
      <c r="AS48" s="242"/>
      <c r="AT48" s="242"/>
      <c r="AU48" s="243"/>
    </row>
    <row r="49" spans="1:47">
      <c r="B49" s="227" t="s">
        <v>124</v>
      </c>
      <c r="C49" s="207">
        <v>727.24411582670211</v>
      </c>
      <c r="D49" s="207">
        <v>705.33543412908944</v>
      </c>
      <c r="E49" s="207">
        <v>649.56368877099919</v>
      </c>
      <c r="F49" s="207">
        <v>11.470212201591513</v>
      </c>
      <c r="G49" s="207">
        <v>44.301533156498678</v>
      </c>
      <c r="H49" s="207">
        <v>55.7717453580902</v>
      </c>
      <c r="I49" s="207">
        <v>661.55073297966408</v>
      </c>
      <c r="J49" s="207"/>
      <c r="K49" s="207">
        <v>-20.705402529966534</v>
      </c>
      <c r="L49" s="207">
        <v>64.388814323607434</v>
      </c>
      <c r="M49" s="207">
        <v>51.715322954369746</v>
      </c>
      <c r="N49" s="207">
        <v>-9.2351903283750278</v>
      </c>
      <c r="O49" s="207">
        <v>-21.908681697612735</v>
      </c>
      <c r="P49" s="207"/>
      <c r="Q49" s="207">
        <v>-33.378893899204257</v>
      </c>
      <c r="R49" s="207">
        <v>575.73740671971723</v>
      </c>
      <c r="S49" s="207"/>
      <c r="T49" s="207">
        <v>-17.554996463306814</v>
      </c>
      <c r="U49" s="207">
        <v>-16.830663129973477</v>
      </c>
      <c r="V49" s="207">
        <v>49.759970822281183</v>
      </c>
      <c r="W49" s="207"/>
      <c r="X49" s="207">
        <v>678.79832007073401</v>
      </c>
      <c r="Y49" s="207">
        <v>680.91175950486308</v>
      </c>
      <c r="Z49" s="207">
        <v>641.6863236074272</v>
      </c>
      <c r="AA49" s="207">
        <v>-21.68196728558798</v>
      </c>
      <c r="AB49" s="207">
        <v>-9.008475916350271</v>
      </c>
      <c r="AC49" s="348">
        <v>784.52216710875348</v>
      </c>
      <c r="AD49" s="407"/>
      <c r="AE49" s="408">
        <v>52.047860101242513</v>
      </c>
      <c r="AH49" s="239"/>
      <c r="AI49" s="239"/>
      <c r="AJ49" s="239"/>
      <c r="AK49" s="239"/>
      <c r="AN49" s="241"/>
      <c r="AO49" s="241"/>
      <c r="AP49" s="241"/>
      <c r="AQ49" s="242"/>
      <c r="AR49" s="242"/>
      <c r="AS49" s="242"/>
      <c r="AT49" s="242"/>
      <c r="AU49" s="243"/>
    </row>
    <row r="50" spans="1:47">
      <c r="B50" s="227" t="s">
        <v>125</v>
      </c>
      <c r="C50" s="207">
        <v>773.66033815155504</v>
      </c>
      <c r="D50" s="207">
        <v>742.64250021901012</v>
      </c>
      <c r="E50" s="207">
        <v>686.25681471747703</v>
      </c>
      <c r="F50" s="207">
        <v>10.58802102496715</v>
      </c>
      <c r="G50" s="207">
        <v>45.797664476565927</v>
      </c>
      <c r="H50" s="207">
        <v>56.385685501533075</v>
      </c>
      <c r="I50" s="207">
        <v>701.45924835742449</v>
      </c>
      <c r="J50" s="207"/>
      <c r="K50" s="207">
        <v>-24.370583631979095</v>
      </c>
      <c r="L50" s="207">
        <v>71.510070083223837</v>
      </c>
      <c r="M50" s="207">
        <v>54.274794757690891</v>
      </c>
      <c r="N50" s="207">
        <v>-13.782562607011945</v>
      </c>
      <c r="O50" s="207">
        <v>-31.0178379325449</v>
      </c>
      <c r="P50" s="207"/>
      <c r="Q50" s="207">
        <v>-41.605858957512055</v>
      </c>
      <c r="R50" s="207">
        <v>583.84693210687692</v>
      </c>
      <c r="S50" s="207"/>
      <c r="T50" s="207">
        <v>-67.710413491020589</v>
      </c>
      <c r="U50" s="207">
        <v>-72.391453350854135</v>
      </c>
      <c r="V50" s="207">
        <v>51.190664038545776</v>
      </c>
      <c r="W50" s="207"/>
      <c r="X50" s="207">
        <v>612.97065265002198</v>
      </c>
      <c r="Y50" s="207">
        <v>615.25501533070519</v>
      </c>
      <c r="Z50" s="207">
        <v>669.52766535260628</v>
      </c>
      <c r="AA50" s="207">
        <v>-29.550134910205873</v>
      </c>
      <c r="AB50" s="207">
        <v>-12.314859584672918</v>
      </c>
      <c r="AC50" s="348">
        <v>758.34178274200622</v>
      </c>
      <c r="AD50" s="407"/>
      <c r="AE50" s="408">
        <v>52.531063046479517</v>
      </c>
      <c r="AH50" s="239"/>
      <c r="AI50" s="239"/>
      <c r="AJ50" s="239"/>
      <c r="AK50" s="239"/>
      <c r="AN50" s="241"/>
      <c r="AO50" s="241"/>
      <c r="AP50" s="241"/>
      <c r="AQ50" s="242"/>
      <c r="AR50" s="242"/>
      <c r="AS50" s="242"/>
      <c r="AT50" s="242"/>
      <c r="AU50" s="243"/>
    </row>
    <row r="51" spans="1:47">
      <c r="B51" s="227" t="s">
        <v>126</v>
      </c>
      <c r="C51" s="207">
        <v>769.57415457277807</v>
      </c>
      <c r="D51" s="207">
        <v>780.09113868613156</v>
      </c>
      <c r="E51" s="207">
        <v>707.6515852297124</v>
      </c>
      <c r="F51" s="207">
        <v>25.077670244740236</v>
      </c>
      <c r="G51" s="207">
        <v>47.361883211678837</v>
      </c>
      <c r="H51" s="207">
        <v>72.439553456419077</v>
      </c>
      <c r="I51" s="207">
        <v>698.88494375268363</v>
      </c>
      <c r="J51" s="207"/>
      <c r="K51" s="207">
        <v>-1.4995572452730377</v>
      </c>
      <c r="L51" s="207">
        <v>26.042411335337057</v>
      </c>
      <c r="M51" s="207">
        <v>12.981282449223238</v>
      </c>
      <c r="N51" s="207">
        <v>23.578112999467194</v>
      </c>
      <c r="O51" s="207">
        <v>10.516984113353372</v>
      </c>
      <c r="P51" s="207"/>
      <c r="Q51" s="207">
        <v>-14.560686131386863</v>
      </c>
      <c r="R51" s="207">
        <v>622.76929755259778</v>
      </c>
      <c r="S51" s="207"/>
      <c r="T51" s="207">
        <v>5.1707883211678833</v>
      </c>
      <c r="U51" s="207">
        <v>7.4548175182481762</v>
      </c>
      <c r="V51" s="207">
        <v>42.946839845427228</v>
      </c>
      <c r="W51" s="207"/>
      <c r="X51" s="207">
        <v>616.91180764276532</v>
      </c>
      <c r="Y51" s="207">
        <v>619.15105195362821</v>
      </c>
      <c r="Z51" s="207">
        <v>712.5891189351654</v>
      </c>
      <c r="AA51" s="207">
        <v>9.2256865607556904</v>
      </c>
      <c r="AB51" s="207">
        <v>22.286815446869515</v>
      </c>
      <c r="AC51" s="348">
        <v>742.03704765993996</v>
      </c>
      <c r="AD51" s="407"/>
      <c r="AE51" s="408">
        <v>53.589507593189133</v>
      </c>
      <c r="AH51" s="239"/>
      <c r="AI51" s="239"/>
      <c r="AJ51" s="239"/>
      <c r="AK51" s="239"/>
      <c r="AN51" s="241"/>
      <c r="AO51" s="241"/>
      <c r="AP51" s="241"/>
      <c r="AQ51" s="242"/>
      <c r="AR51" s="242"/>
      <c r="AS51" s="242"/>
      <c r="AT51" s="242"/>
      <c r="AU51" s="243"/>
    </row>
    <row r="52" spans="1:47">
      <c r="B52" s="227" t="s">
        <v>127</v>
      </c>
      <c r="C52" s="207">
        <v>764.17715404040405</v>
      </c>
      <c r="D52" s="207">
        <v>828.22395117845122</v>
      </c>
      <c r="E52" s="207">
        <v>745.19084090909098</v>
      </c>
      <c r="F52" s="207">
        <v>33.763810606060609</v>
      </c>
      <c r="G52" s="207">
        <v>49.269299663299662</v>
      </c>
      <c r="H52" s="207">
        <v>83.033110269360279</v>
      </c>
      <c r="I52" s="207">
        <v>695.36731649831654</v>
      </c>
      <c r="J52" s="207"/>
      <c r="K52" s="207">
        <v>34.191903338817639</v>
      </c>
      <c r="L52" s="207">
        <v>-27.54478703703704</v>
      </c>
      <c r="M52" s="207">
        <v>-31.453703843868148</v>
      </c>
      <c r="N52" s="207">
        <v>67.955713944878241</v>
      </c>
      <c r="O52" s="207">
        <v>64.04679713804714</v>
      </c>
      <c r="P52" s="207"/>
      <c r="Q52" s="207">
        <v>30.282986531986534</v>
      </c>
      <c r="R52" s="207">
        <v>710.43930303030299</v>
      </c>
      <c r="S52" s="207"/>
      <c r="T52" s="207">
        <v>39.785288720538723</v>
      </c>
      <c r="U52" s="207">
        <v>42.768590909090918</v>
      </c>
      <c r="V52" s="207">
        <v>39.779801346801349</v>
      </c>
      <c r="W52" s="207"/>
      <c r="X52" s="207">
        <v>675.31279461279462</v>
      </c>
      <c r="Y52" s="207">
        <v>677.32483164983171</v>
      </c>
      <c r="Z52" s="207">
        <v>794.43270370370374</v>
      </c>
      <c r="AA52" s="207">
        <v>55.654773569023575</v>
      </c>
      <c r="AB52" s="207">
        <v>59.563690375854684</v>
      </c>
      <c r="AC52" s="348">
        <v>771.89971801346803</v>
      </c>
      <c r="AD52" s="407"/>
      <c r="AE52" s="408">
        <v>54.67096180395766</v>
      </c>
      <c r="AH52" s="239"/>
      <c r="AI52" s="239"/>
      <c r="AJ52" s="239"/>
      <c r="AK52" s="239"/>
      <c r="AN52" s="241"/>
      <c r="AO52" s="241"/>
      <c r="AP52" s="241"/>
      <c r="AQ52" s="242"/>
      <c r="AR52" s="242"/>
      <c r="AS52" s="242"/>
      <c r="AT52" s="242"/>
      <c r="AU52" s="243"/>
    </row>
    <row r="53" spans="1:47">
      <c r="B53" s="227" t="s">
        <v>128</v>
      </c>
      <c r="C53" s="207">
        <v>804.72392197125271</v>
      </c>
      <c r="D53" s="207">
        <v>882.40398685831633</v>
      </c>
      <c r="E53" s="207">
        <v>794.06863655030793</v>
      </c>
      <c r="F53" s="207">
        <v>38.726697330595485</v>
      </c>
      <c r="G53" s="207">
        <v>49.608652977412738</v>
      </c>
      <c r="H53" s="207">
        <v>88.335350308008216</v>
      </c>
      <c r="I53" s="207">
        <v>734.80775852156057</v>
      </c>
      <c r="J53" s="207"/>
      <c r="K53" s="207">
        <v>43.665091016286006</v>
      </c>
      <c r="L53" s="207">
        <v>-37.704004106776182</v>
      </c>
      <c r="M53" s="207">
        <v>-42.415727566594008</v>
      </c>
      <c r="N53" s="207">
        <v>82.391788346881469</v>
      </c>
      <c r="O53" s="207">
        <v>77.680064887063665</v>
      </c>
      <c r="P53" s="207"/>
      <c r="Q53" s="207">
        <v>38.953367556468173</v>
      </c>
      <c r="R53" s="207">
        <v>730.01020287474341</v>
      </c>
      <c r="S53" s="207"/>
      <c r="T53" s="207">
        <v>70.305250924024648</v>
      </c>
      <c r="U53" s="207">
        <v>71.365425051334711</v>
      </c>
      <c r="V53" s="207">
        <v>41.444955236139627</v>
      </c>
      <c r="W53" s="207"/>
      <c r="X53" s="207">
        <v>721.9535934291581</v>
      </c>
      <c r="Y53" s="207">
        <v>724.4523203285421</v>
      </c>
      <c r="Z53" s="207">
        <v>821.39221519507191</v>
      </c>
      <c r="AA53" s="207">
        <v>66.94981765913758</v>
      </c>
      <c r="AB53" s="207">
        <v>71.661541118955412</v>
      </c>
      <c r="AC53" s="348">
        <v>834.70864476386043</v>
      </c>
      <c r="AD53" s="407"/>
      <c r="AE53" s="408">
        <v>56.028531983433041</v>
      </c>
      <c r="AH53" s="239"/>
      <c r="AI53" s="239"/>
      <c r="AJ53" s="239"/>
      <c r="AK53" s="239"/>
      <c r="AN53" s="241"/>
      <c r="AO53" s="241"/>
      <c r="AP53" s="241"/>
      <c r="AQ53" s="242"/>
      <c r="AR53" s="242"/>
      <c r="AS53" s="242"/>
      <c r="AT53" s="242"/>
      <c r="AU53" s="243"/>
    </row>
    <row r="54" spans="1:47">
      <c r="B54" s="227" t="s">
        <v>129</v>
      </c>
      <c r="C54" s="207">
        <v>837.3414633173843</v>
      </c>
      <c r="D54" s="207">
        <v>926.86421132376381</v>
      </c>
      <c r="E54" s="207">
        <v>828.4311236044656</v>
      </c>
      <c r="F54" s="207">
        <v>47.656974481658686</v>
      </c>
      <c r="G54" s="207">
        <v>50.776113237639549</v>
      </c>
      <c r="H54" s="207">
        <v>98.433087719298243</v>
      </c>
      <c r="I54" s="207">
        <v>766.20777113237637</v>
      </c>
      <c r="J54" s="207"/>
      <c r="K54" s="207">
        <v>49.289570397960823</v>
      </c>
      <c r="L54" s="207">
        <v>-47.594591706539077</v>
      </c>
      <c r="M54" s="207">
        <v>-55.018388579779007</v>
      </c>
      <c r="N54" s="207">
        <v>96.946544879619495</v>
      </c>
      <c r="O54" s="207">
        <v>89.522748006379587</v>
      </c>
      <c r="P54" s="207"/>
      <c r="Q54" s="207">
        <v>41.865773524720886</v>
      </c>
      <c r="R54" s="207">
        <v>796.58471690590102</v>
      </c>
      <c r="S54" s="207"/>
      <c r="T54" s="207">
        <v>71.239396331738419</v>
      </c>
      <c r="U54" s="207">
        <v>73.410663476873992</v>
      </c>
      <c r="V54" s="207">
        <v>44.854948165869217</v>
      </c>
      <c r="W54" s="207"/>
      <c r="X54" s="207">
        <v>798.67280701754385</v>
      </c>
      <c r="Y54" s="207">
        <v>801.27208931419443</v>
      </c>
      <c r="Z54" s="207">
        <v>828.83661164274315</v>
      </c>
      <c r="AA54" s="207">
        <v>77.177889952153095</v>
      </c>
      <c r="AB54" s="207">
        <v>84.601686825393031</v>
      </c>
      <c r="AC54" s="348">
        <v>910.8197081339714</v>
      </c>
      <c r="AD54" s="407"/>
      <c r="AE54" s="408">
        <v>57.708237459733091</v>
      </c>
      <c r="AH54" s="239"/>
      <c r="AI54" s="239"/>
      <c r="AJ54" s="239"/>
      <c r="AK54" s="239"/>
      <c r="AN54" s="241"/>
      <c r="AO54" s="241"/>
      <c r="AP54" s="241"/>
      <c r="AQ54" s="242"/>
      <c r="AR54" s="242"/>
      <c r="AS54" s="242"/>
      <c r="AT54" s="242"/>
      <c r="AU54" s="243"/>
    </row>
    <row r="55" spans="1:47">
      <c r="B55" s="227" t="s">
        <v>130</v>
      </c>
      <c r="C55" s="207">
        <v>876.83924223602469</v>
      </c>
      <c r="D55" s="207">
        <v>953.38856599378869</v>
      </c>
      <c r="E55" s="207">
        <v>855.70647981366449</v>
      </c>
      <c r="F55" s="207">
        <v>44.533003105590055</v>
      </c>
      <c r="G55" s="207">
        <v>53.149083074534154</v>
      </c>
      <c r="H55" s="207">
        <v>97.682086180124216</v>
      </c>
      <c r="I55" s="207">
        <v>798.29069099378876</v>
      </c>
      <c r="J55" s="207"/>
      <c r="K55" s="207">
        <v>38.153614029462041</v>
      </c>
      <c r="L55" s="207">
        <v>-33.711868012422357</v>
      </c>
      <c r="M55" s="207">
        <v>-39.849161389710488</v>
      </c>
      <c r="N55" s="207">
        <v>82.686617135052103</v>
      </c>
      <c r="O55" s="207">
        <v>76.549323757763972</v>
      </c>
      <c r="P55" s="207"/>
      <c r="Q55" s="207">
        <v>32.01632065217391</v>
      </c>
      <c r="R55" s="207">
        <v>795.33993245341605</v>
      </c>
      <c r="S55" s="207"/>
      <c r="T55" s="207">
        <v>72.61329192546583</v>
      </c>
      <c r="U55" s="207">
        <v>72.61329192546583</v>
      </c>
      <c r="V55" s="207">
        <v>46.896646739130432</v>
      </c>
      <c r="W55" s="207"/>
      <c r="X55" s="207">
        <v>842.54363354037253</v>
      </c>
      <c r="Y55" s="207">
        <v>846.2552795031055</v>
      </c>
      <c r="Z55" s="207">
        <v>793.98180745341608</v>
      </c>
      <c r="AA55" s="207">
        <v>70.7945854037267</v>
      </c>
      <c r="AB55" s="207">
        <v>76.931878781014845</v>
      </c>
      <c r="AC55" s="348">
        <v>969.65738509316759</v>
      </c>
      <c r="AD55" s="407"/>
      <c r="AE55" s="408">
        <v>59.272894615738615</v>
      </c>
      <c r="AH55" s="239"/>
      <c r="AI55" s="239"/>
      <c r="AJ55" s="239"/>
      <c r="AK55" s="239"/>
      <c r="AN55" s="241"/>
      <c r="AO55" s="241"/>
      <c r="AP55" s="241"/>
      <c r="AQ55" s="242"/>
      <c r="AR55" s="242"/>
      <c r="AS55" s="242"/>
      <c r="AT55" s="242"/>
      <c r="AU55" s="243"/>
    </row>
    <row r="56" spans="1:47">
      <c r="B56" s="227" t="s">
        <v>131</v>
      </c>
      <c r="C56" s="207">
        <v>903.09847249434813</v>
      </c>
      <c r="D56" s="207">
        <v>970.13560437076103</v>
      </c>
      <c r="E56" s="207">
        <v>870.98981838733994</v>
      </c>
      <c r="F56" s="207">
        <v>44.340990203466468</v>
      </c>
      <c r="G56" s="207">
        <v>54.804795779954794</v>
      </c>
      <c r="H56" s="207">
        <v>99.145785983421248</v>
      </c>
      <c r="I56" s="207">
        <v>822.57629540316498</v>
      </c>
      <c r="J56" s="207"/>
      <c r="K56" s="207">
        <v>24.34724706431502</v>
      </c>
      <c r="L56" s="207">
        <v>-21.264941974378299</v>
      </c>
      <c r="M56" s="207">
        <v>-22.91604736574681</v>
      </c>
      <c r="N56" s="207">
        <v>68.688237267781474</v>
      </c>
      <c r="O56" s="207">
        <v>67.037131876412971</v>
      </c>
      <c r="P56" s="207"/>
      <c r="Q56" s="207">
        <v>22.696141672946496</v>
      </c>
      <c r="R56" s="207">
        <v>810.0066284853051</v>
      </c>
      <c r="S56" s="207"/>
      <c r="T56" s="207">
        <v>61.312333082140171</v>
      </c>
      <c r="U56" s="207">
        <v>58.549822908816886</v>
      </c>
      <c r="V56" s="207">
        <v>50.37528183873399</v>
      </c>
      <c r="W56" s="207"/>
      <c r="X56" s="207">
        <v>876.40512434061804</v>
      </c>
      <c r="Y56" s="207">
        <v>879.68018085908068</v>
      </c>
      <c r="Z56" s="207">
        <v>801.93852675207233</v>
      </c>
      <c r="AA56" s="207">
        <v>63.121801808590803</v>
      </c>
      <c r="AB56" s="207">
        <v>64.77290719995932</v>
      </c>
      <c r="AC56" s="348">
        <v>1012.0268522984175</v>
      </c>
      <c r="AD56" s="407"/>
      <c r="AE56" s="408">
        <v>61.067648412333178</v>
      </c>
      <c r="AH56" s="239"/>
      <c r="AI56" s="239"/>
      <c r="AJ56" s="239"/>
      <c r="AK56" s="239"/>
      <c r="AN56" s="241"/>
      <c r="AO56" s="241"/>
      <c r="AP56" s="241"/>
      <c r="AQ56" s="242"/>
      <c r="AR56" s="242"/>
      <c r="AS56" s="242"/>
      <c r="AT56" s="242"/>
      <c r="AU56" s="243"/>
    </row>
    <row r="57" spans="1:47">
      <c r="B57" s="227" t="s">
        <v>132</v>
      </c>
      <c r="C57" s="207">
        <v>938.5207083179298</v>
      </c>
      <c r="D57" s="207">
        <v>1010.9069131238448</v>
      </c>
      <c r="E57" s="207">
        <v>908.18064768946397</v>
      </c>
      <c r="F57" s="207">
        <v>45.998513863216267</v>
      </c>
      <c r="G57" s="207">
        <v>56.727751571164511</v>
      </c>
      <c r="H57" s="207">
        <v>102.72626543438079</v>
      </c>
      <c r="I57" s="207">
        <v>849.6679031423289</v>
      </c>
      <c r="J57" s="207"/>
      <c r="K57" s="207">
        <v>35.063642382460777</v>
      </c>
      <c r="L57" s="207">
        <v>-27.610354898336414</v>
      </c>
      <c r="M57" s="207">
        <v>-36.286306338098498</v>
      </c>
      <c r="N57" s="207">
        <v>81.062156245677059</v>
      </c>
      <c r="O57" s="207">
        <v>72.386204805914971</v>
      </c>
      <c r="P57" s="207"/>
      <c r="Q57" s="207">
        <v>26.387690942698704</v>
      </c>
      <c r="R57" s="207">
        <v>875.3743726432532</v>
      </c>
      <c r="S57" s="207"/>
      <c r="T57" s="207">
        <v>53.442143438077629</v>
      </c>
      <c r="U57" s="207">
        <v>46.790594454713499</v>
      </c>
      <c r="V57" s="207">
        <v>54.142644731977818</v>
      </c>
      <c r="W57" s="207"/>
      <c r="X57" s="207">
        <v>911.29434380776343</v>
      </c>
      <c r="Y57" s="207">
        <v>914.66831792975972</v>
      </c>
      <c r="Z57" s="207">
        <v>899.34886876155269</v>
      </c>
      <c r="AA57" s="207">
        <v>72.64969611829946</v>
      </c>
      <c r="AB57" s="207">
        <v>81.325647558061547</v>
      </c>
      <c r="AC57" s="348">
        <v>1063.4862831792977</v>
      </c>
      <c r="AD57" s="407"/>
      <c r="AE57" s="408">
        <v>62.24114127933732</v>
      </c>
      <c r="AH57" s="239"/>
      <c r="AI57" s="239"/>
      <c r="AJ57" s="239"/>
      <c r="AK57" s="239"/>
      <c r="AN57" s="241"/>
      <c r="AO57" s="241"/>
      <c r="AP57" s="241"/>
      <c r="AQ57" s="242"/>
      <c r="AR57" s="242"/>
      <c r="AS57" s="242"/>
      <c r="AT57" s="242"/>
      <c r="AU57" s="243"/>
    </row>
    <row r="58" spans="1:47">
      <c r="B58" s="227" t="s">
        <v>133</v>
      </c>
      <c r="C58" s="207">
        <v>881.71003918774511</v>
      </c>
      <c r="D58" s="207">
        <v>1061.7632554328466</v>
      </c>
      <c r="E58" s="207">
        <v>927.33452369077315</v>
      </c>
      <c r="F58" s="207">
        <v>75.17790381189883</v>
      </c>
      <c r="G58" s="207">
        <v>59.250827930174566</v>
      </c>
      <c r="H58" s="207">
        <v>134.42873174207341</v>
      </c>
      <c r="I58" s="207">
        <v>789.9238197363735</v>
      </c>
      <c r="J58" s="207"/>
      <c r="K58" s="207">
        <v>96.353821842813105</v>
      </c>
      <c r="L58" s="207">
        <v>-132.64821873886712</v>
      </c>
      <c r="M58" s="207">
        <v>-124.12672814847754</v>
      </c>
      <c r="N58" s="207">
        <v>171.53172565471195</v>
      </c>
      <c r="O58" s="207">
        <v>180.05321624510157</v>
      </c>
      <c r="P58" s="207"/>
      <c r="Q58" s="207">
        <v>104.87531243320272</v>
      </c>
      <c r="R58" s="207">
        <v>1145.1949982187391</v>
      </c>
      <c r="S58" s="207"/>
      <c r="T58" s="207">
        <v>253.65188243676528</v>
      </c>
      <c r="U58" s="207">
        <v>269.26001425008906</v>
      </c>
      <c r="V58" s="207">
        <v>51.894986818667618</v>
      </c>
      <c r="W58" s="207"/>
      <c r="X58" s="207">
        <v>1218.7998574991095</v>
      </c>
      <c r="Y58" s="207">
        <v>1219.5739935874601</v>
      </c>
      <c r="Z58" s="207">
        <v>1128.5526205913786</v>
      </c>
      <c r="AA58" s="207">
        <v>165.5536473102957</v>
      </c>
      <c r="AB58" s="207">
        <v>157.03215671990611</v>
      </c>
      <c r="AC58" s="348">
        <v>1312.0166804417529</v>
      </c>
      <c r="AD58" s="407"/>
      <c r="AE58" s="408">
        <v>64.588127013345598</v>
      </c>
      <c r="AH58" s="239"/>
      <c r="AI58" s="239"/>
      <c r="AJ58" s="239"/>
      <c r="AK58" s="239"/>
      <c r="AN58" s="241"/>
      <c r="AO58" s="241"/>
      <c r="AP58" s="241"/>
      <c r="AQ58" s="242"/>
      <c r="AR58" s="242"/>
      <c r="AS58" s="242"/>
      <c r="AT58" s="242"/>
      <c r="AU58" s="243"/>
    </row>
    <row r="59" spans="1:47">
      <c r="B59" s="227" t="s">
        <v>134</v>
      </c>
      <c r="C59" s="207">
        <v>857.12047414702783</v>
      </c>
      <c r="D59" s="207">
        <v>1101.162972915934</v>
      </c>
      <c r="E59" s="207">
        <v>967.03621034118896</v>
      </c>
      <c r="F59" s="207">
        <v>72.929640520576868</v>
      </c>
      <c r="G59" s="207">
        <v>61.19712205416814</v>
      </c>
      <c r="H59" s="207">
        <v>134.12676257474502</v>
      </c>
      <c r="I59" s="207">
        <v>770.23104748505102</v>
      </c>
      <c r="J59" s="207"/>
      <c r="K59" s="207">
        <v>129.21283965644909</v>
      </c>
      <c r="L59" s="207">
        <v>-196.14783608863877</v>
      </c>
      <c r="M59" s="207">
        <v>-154.24781749675861</v>
      </c>
      <c r="N59" s="207">
        <v>202.14248017702593</v>
      </c>
      <c r="O59" s="207">
        <v>244.04249876890614</v>
      </c>
      <c r="P59" s="207"/>
      <c r="Q59" s="207">
        <v>171.11285824832927</v>
      </c>
      <c r="R59" s="207">
        <v>1325.9748420682379</v>
      </c>
      <c r="S59" s="207"/>
      <c r="T59" s="207">
        <v>303.5810172353149</v>
      </c>
      <c r="U59" s="207">
        <v>306.92115441435107</v>
      </c>
      <c r="V59" s="207">
        <v>42.892864579669371</v>
      </c>
      <c r="W59" s="207"/>
      <c r="X59" s="207">
        <v>1571.3167077031308</v>
      </c>
      <c r="Y59" s="207">
        <v>1552.2083714386213</v>
      </c>
      <c r="Z59" s="207">
        <v>1302.3936264509323</v>
      </c>
      <c r="AA59" s="207">
        <v>238.73955328877949</v>
      </c>
      <c r="AB59" s="207">
        <v>196.83953469689928</v>
      </c>
      <c r="AC59" s="348">
        <v>1685.0800984875132</v>
      </c>
      <c r="AD59" s="407"/>
      <c r="AE59" s="408">
        <v>65.416474919466168</v>
      </c>
      <c r="AH59" s="239"/>
      <c r="AI59" s="239"/>
      <c r="AJ59" s="239"/>
      <c r="AK59" s="239"/>
      <c r="AN59" s="241"/>
      <c r="AO59" s="241"/>
      <c r="AP59" s="241"/>
      <c r="AQ59" s="242"/>
      <c r="AR59" s="242"/>
      <c r="AS59" s="242"/>
      <c r="AT59" s="242"/>
      <c r="AU59" s="243"/>
    </row>
    <row r="60" spans="1:47">
      <c r="B60" s="227" t="s">
        <v>135</v>
      </c>
      <c r="C60" s="207">
        <v>903.21811964038739</v>
      </c>
      <c r="D60" s="207">
        <v>1116.5823748271096</v>
      </c>
      <c r="E60" s="207">
        <v>993.77781950207475</v>
      </c>
      <c r="F60" s="207">
        <v>61.482675656984789</v>
      </c>
      <c r="G60" s="207">
        <v>61.321879668049796</v>
      </c>
      <c r="H60" s="207">
        <v>122.80455532503458</v>
      </c>
      <c r="I60" s="207">
        <v>812.79517150760728</v>
      </c>
      <c r="J60" s="207"/>
      <c r="K60" s="207">
        <v>107.33128069159523</v>
      </c>
      <c r="L60" s="207">
        <v>-150.35026071922547</v>
      </c>
      <c r="M60" s="207">
        <v>-105.79996188108349</v>
      </c>
      <c r="N60" s="207">
        <v>168.81395634858009</v>
      </c>
      <c r="O60" s="207">
        <v>213.364255186722</v>
      </c>
      <c r="P60" s="207"/>
      <c r="Q60" s="207">
        <v>151.88157952973722</v>
      </c>
      <c r="R60" s="207">
        <v>1457.9342261410791</v>
      </c>
      <c r="S60" s="207"/>
      <c r="T60" s="207">
        <v>201.39021369294611</v>
      </c>
      <c r="U60" s="207">
        <v>189.41316666666671</v>
      </c>
      <c r="V60" s="207">
        <v>61.619427385892124</v>
      </c>
      <c r="W60" s="207"/>
      <c r="X60" s="207">
        <v>1756.2829183955741</v>
      </c>
      <c r="Y60" s="207">
        <v>1749.3701936376212</v>
      </c>
      <c r="Z60" s="207">
        <v>1177.7690055325036</v>
      </c>
      <c r="AA60" s="207">
        <v>215.11046957123102</v>
      </c>
      <c r="AB60" s="207">
        <v>170.56017073308908</v>
      </c>
      <c r="AC60" s="348">
        <v>1864.388917012448</v>
      </c>
      <c r="AD60" s="407"/>
      <c r="AE60" s="408">
        <v>66.543948458352503</v>
      </c>
      <c r="AH60" s="248"/>
      <c r="AI60" s="248"/>
      <c r="AJ60" s="248"/>
      <c r="AK60" s="248"/>
      <c r="AN60" s="241"/>
      <c r="AO60" s="241"/>
      <c r="AP60" s="241"/>
      <c r="AQ60" s="242"/>
      <c r="AR60" s="242"/>
      <c r="AS60" s="242"/>
      <c r="AT60" s="242"/>
      <c r="AU60" s="243"/>
    </row>
    <row r="61" spans="1:47">
      <c r="A61" s="323"/>
      <c r="B61" s="227" t="s">
        <v>136</v>
      </c>
      <c r="C61" s="207">
        <v>917.23698239675025</v>
      </c>
      <c r="D61" s="207">
        <v>1096.8029918754232</v>
      </c>
      <c r="E61" s="207">
        <v>988.10002775897078</v>
      </c>
      <c r="F61" s="207">
        <v>46.256799593771156</v>
      </c>
      <c r="G61" s="207">
        <v>62.446164522681116</v>
      </c>
      <c r="H61" s="207">
        <v>108.70296411645226</v>
      </c>
      <c r="I61" s="207">
        <v>823.88184224779957</v>
      </c>
      <c r="J61" s="207"/>
      <c r="K61" s="207">
        <v>90.592824324381866</v>
      </c>
      <c r="L61" s="207">
        <v>-115.68834258632363</v>
      </c>
      <c r="M61" s="207">
        <v>-72.971957025803675</v>
      </c>
      <c r="N61" s="207">
        <v>136.84962391815304</v>
      </c>
      <c r="O61" s="207">
        <v>179.56600947867298</v>
      </c>
      <c r="P61" s="207"/>
      <c r="Q61" s="207">
        <v>133.30920988490183</v>
      </c>
      <c r="R61" s="207">
        <v>1621.2713276912662</v>
      </c>
      <c r="S61" s="207"/>
      <c r="T61" s="207">
        <v>173.12204197698037</v>
      </c>
      <c r="U61" s="207">
        <v>158.60693161814487</v>
      </c>
      <c r="V61" s="207">
        <v>63.94975693974272</v>
      </c>
      <c r="W61" s="207"/>
      <c r="X61" s="207">
        <v>1855.3624238320917</v>
      </c>
      <c r="Y61" s="207">
        <v>1863.454163845633</v>
      </c>
      <c r="Z61" s="207">
        <v>1318.0238077183481</v>
      </c>
      <c r="AA61" s="207">
        <v>183.50595125253892</v>
      </c>
      <c r="AB61" s="207">
        <v>140.78956569201898</v>
      </c>
      <c r="AC61" s="348">
        <v>2021.6388537576165</v>
      </c>
      <c r="AD61" s="407"/>
      <c r="AE61" s="408">
        <v>67.970547630004603</v>
      </c>
      <c r="AH61" s="249"/>
      <c r="AI61" s="249"/>
      <c r="AJ61" s="249"/>
      <c r="AK61" s="249"/>
      <c r="AN61" s="250"/>
      <c r="AO61" s="250"/>
      <c r="AP61" s="250"/>
      <c r="AQ61" s="251"/>
      <c r="AR61" s="251"/>
      <c r="AS61" s="251"/>
      <c r="AT61" s="251"/>
      <c r="AU61" s="243"/>
    </row>
    <row r="62" spans="1:47">
      <c r="B62" s="227" t="s">
        <v>137</v>
      </c>
      <c r="C62" s="207">
        <v>919.26580426098553</v>
      </c>
      <c r="D62" s="207">
        <v>1098.2677643142479</v>
      </c>
      <c r="E62" s="207">
        <v>986.7054813581891</v>
      </c>
      <c r="F62" s="207">
        <v>47.703281624500669</v>
      </c>
      <c r="G62" s="207">
        <v>63.859001331557927</v>
      </c>
      <c r="H62" s="207">
        <v>111.56228295605861</v>
      </c>
      <c r="I62" s="207">
        <v>819.251381491345</v>
      </c>
      <c r="J62" s="207"/>
      <c r="K62" s="207">
        <v>91.720926732804088</v>
      </c>
      <c r="L62" s="207">
        <v>-122.5647230359521</v>
      </c>
      <c r="M62" s="207">
        <v>-82.986971339994511</v>
      </c>
      <c r="N62" s="207">
        <v>139.42420835730476</v>
      </c>
      <c r="O62" s="207">
        <v>179.00196005326234</v>
      </c>
      <c r="P62" s="207"/>
      <c r="Q62" s="207">
        <v>131.29867842876166</v>
      </c>
      <c r="R62" s="207">
        <v>1775.8314440745676</v>
      </c>
      <c r="S62" s="207"/>
      <c r="T62" s="207">
        <v>138.68716777629828</v>
      </c>
      <c r="U62" s="207">
        <v>125.69835685752334</v>
      </c>
      <c r="V62" s="207">
        <v>55.897603861517986</v>
      </c>
      <c r="W62" s="207"/>
      <c r="X62" s="207">
        <v>1976.5330226364849</v>
      </c>
      <c r="Y62" s="207">
        <v>1944.1260985352865</v>
      </c>
      <c r="Z62" s="207">
        <v>1455.3674733688417</v>
      </c>
      <c r="AA62" s="207">
        <v>180.09714047936086</v>
      </c>
      <c r="AB62" s="207">
        <v>140.51938878340329</v>
      </c>
      <c r="AC62" s="348">
        <v>2094.9441617842881</v>
      </c>
      <c r="AD62" s="255"/>
      <c r="AE62" s="408">
        <v>69.121030832949828</v>
      </c>
      <c r="AH62" s="412"/>
      <c r="AI62" s="412"/>
      <c r="AJ62" s="412"/>
      <c r="AK62" s="412"/>
      <c r="AN62" s="257"/>
      <c r="AO62" s="258"/>
      <c r="AP62" s="258"/>
      <c r="AQ62" s="259"/>
      <c r="AR62" s="259"/>
      <c r="AS62" s="259"/>
      <c r="AT62" s="259"/>
      <c r="AU62" s="238"/>
    </row>
    <row r="63" spans="1:47">
      <c r="B63" s="227" t="s">
        <v>138</v>
      </c>
      <c r="C63" s="207">
        <v>938.60559165035886</v>
      </c>
      <c r="D63" s="207">
        <v>1083.8181239399869</v>
      </c>
      <c r="E63" s="207">
        <v>982.01030984996737</v>
      </c>
      <c r="F63" s="207">
        <v>37.288283105022835</v>
      </c>
      <c r="G63" s="207">
        <v>64.519530984996749</v>
      </c>
      <c r="H63" s="207">
        <v>101.80781409001958</v>
      </c>
      <c r="I63" s="207">
        <v>836.24354207436409</v>
      </c>
      <c r="J63" s="207"/>
      <c r="K63" s="207">
        <v>76.686757472120277</v>
      </c>
      <c r="L63" s="207">
        <v>-91.606195694716249</v>
      </c>
      <c r="M63" s="207">
        <v>-60.368703982231139</v>
      </c>
      <c r="N63" s="207">
        <v>113.97504057714309</v>
      </c>
      <c r="O63" s="207">
        <v>145.2125322896282</v>
      </c>
      <c r="P63" s="207"/>
      <c r="Q63" s="207">
        <v>107.92424918460537</v>
      </c>
      <c r="R63" s="207">
        <v>1846.9479412915853</v>
      </c>
      <c r="S63" s="207"/>
      <c r="T63" s="207">
        <v>111.17737051532943</v>
      </c>
      <c r="U63" s="207">
        <v>91.575011089367266</v>
      </c>
      <c r="V63" s="207">
        <v>53.600666666666676</v>
      </c>
      <c r="W63" s="207"/>
      <c r="X63" s="207">
        <v>2071.0830397912591</v>
      </c>
      <c r="Y63" s="207">
        <v>2011.974037834312</v>
      </c>
      <c r="Z63" s="207">
        <v>1430.7539458577953</v>
      </c>
      <c r="AA63" s="207">
        <v>141.4051754729289</v>
      </c>
      <c r="AB63" s="207">
        <v>110.16768376044379</v>
      </c>
      <c r="AC63" s="348">
        <v>2182.6204507501634</v>
      </c>
      <c r="AD63" s="413"/>
      <c r="AE63" s="408">
        <v>70.547630004601928</v>
      </c>
      <c r="AH63" s="412"/>
      <c r="AI63" s="412"/>
      <c r="AJ63" s="412"/>
      <c r="AK63" s="412"/>
      <c r="AN63" s="257"/>
      <c r="AO63" s="258"/>
      <c r="AP63" s="258"/>
      <c r="AQ63" s="259"/>
      <c r="AR63" s="259"/>
      <c r="AS63" s="259"/>
      <c r="AT63" s="259"/>
      <c r="AU63" s="238"/>
    </row>
    <row r="64" spans="1:47">
      <c r="B64" s="227" t="s">
        <v>139</v>
      </c>
      <c r="C64" s="207">
        <v>962.36510418006424</v>
      </c>
      <c r="D64" s="207">
        <v>1098.5681852090031</v>
      </c>
      <c r="E64" s="207">
        <v>982.80947073954985</v>
      </c>
      <c r="F64" s="207">
        <v>50.839815434083604</v>
      </c>
      <c r="G64" s="207">
        <v>64.918899035369776</v>
      </c>
      <c r="H64" s="207">
        <v>115.75871446945338</v>
      </c>
      <c r="I64" s="207">
        <v>855.23550546623778</v>
      </c>
      <c r="J64" s="207"/>
      <c r="K64" s="207">
        <v>68.56756222877209</v>
      </c>
      <c r="L64" s="207">
        <v>-88.554990353697747</v>
      </c>
      <c r="M64" s="207">
        <v>-71.75928698761453</v>
      </c>
      <c r="N64" s="207">
        <v>119.40737766285569</v>
      </c>
      <c r="O64" s="207">
        <v>136.2030810289389</v>
      </c>
      <c r="P64" s="207"/>
      <c r="Q64" s="207">
        <v>85.363265594855292</v>
      </c>
      <c r="R64" s="207">
        <v>1934.0622302250804</v>
      </c>
      <c r="S64" s="207"/>
      <c r="T64" s="207">
        <v>118.13853376205788</v>
      </c>
      <c r="U64" s="207">
        <v>114.40460707395496</v>
      </c>
      <c r="V64" s="207">
        <v>47.744513183279736</v>
      </c>
      <c r="W64" s="207"/>
      <c r="X64" s="207">
        <v>2168.6679742765273</v>
      </c>
      <c r="Y64" s="207">
        <v>2105.2247588424434</v>
      </c>
      <c r="Z64" s="207">
        <v>1367.009845016077</v>
      </c>
      <c r="AA64" s="207">
        <v>130.87888167202573</v>
      </c>
      <c r="AB64" s="207">
        <v>114.0831783059425</v>
      </c>
      <c r="AC64" s="348">
        <v>2265.8059652733118</v>
      </c>
      <c r="AD64" s="413"/>
      <c r="AE64" s="414">
        <v>71.560055223193743</v>
      </c>
      <c r="AH64" s="412"/>
      <c r="AI64" s="412"/>
      <c r="AJ64" s="412"/>
      <c r="AK64" s="412"/>
      <c r="AN64" s="257"/>
      <c r="AO64" s="258"/>
      <c r="AP64" s="258"/>
      <c r="AQ64" s="259"/>
      <c r="AR64" s="259"/>
      <c r="AS64" s="259"/>
      <c r="AT64" s="259"/>
      <c r="AU64" s="238"/>
    </row>
    <row r="65" spans="2:47">
      <c r="B65" s="227" t="s">
        <v>140</v>
      </c>
      <c r="C65" s="207">
        <v>989.63319833918911</v>
      </c>
      <c r="D65" s="207">
        <v>1101.6395151708723</v>
      </c>
      <c r="E65" s="207">
        <v>990.92547748323238</v>
      </c>
      <c r="F65" s="207">
        <v>44.967427658894934</v>
      </c>
      <c r="G65" s="207">
        <v>65.746610028744826</v>
      </c>
      <c r="H65" s="207">
        <v>110.71403768763976</v>
      </c>
      <c r="I65" s="207">
        <v>880.11844011497953</v>
      </c>
      <c r="J65" s="207"/>
      <c r="K65" s="207">
        <v>62.26300380959281</v>
      </c>
      <c r="L65" s="207">
        <v>-64.888792079207931</v>
      </c>
      <c r="M65" s="207">
        <v>-60.112906716012482</v>
      </c>
      <c r="N65" s="207">
        <v>107.23043146848774</v>
      </c>
      <c r="O65" s="207">
        <v>112.00631683168318</v>
      </c>
      <c r="P65" s="207"/>
      <c r="Q65" s="207">
        <v>67.038889172788245</v>
      </c>
      <c r="R65" s="207">
        <v>2010.2116933886939</v>
      </c>
      <c r="S65" s="207"/>
      <c r="T65" s="207">
        <v>84.321561162567889</v>
      </c>
      <c r="U65" s="207">
        <v>70.51874289364423</v>
      </c>
      <c r="V65" s="207">
        <v>47.857358032577466</v>
      </c>
      <c r="W65" s="207"/>
      <c r="X65" s="207">
        <v>2213.9476205685087</v>
      </c>
      <c r="Y65" s="207">
        <v>2154.1224528904513</v>
      </c>
      <c r="Z65" s="207">
        <v>1351.150717981476</v>
      </c>
      <c r="AA65" s="207">
        <v>115.9581092302779</v>
      </c>
      <c r="AB65" s="207">
        <v>111.18222386708246</v>
      </c>
      <c r="AC65" s="348">
        <v>2318.3918141168961</v>
      </c>
      <c r="AD65" s="407"/>
      <c r="AE65" s="408">
        <v>72.043258168430725</v>
      </c>
      <c r="AH65" s="412"/>
      <c r="AI65" s="412"/>
      <c r="AJ65" s="412"/>
      <c r="AK65" s="412"/>
      <c r="AN65" s="257"/>
      <c r="AO65" s="258"/>
      <c r="AP65" s="258"/>
      <c r="AQ65" s="259"/>
      <c r="AR65" s="259"/>
      <c r="AS65" s="259"/>
      <c r="AT65" s="259"/>
      <c r="AU65" s="238"/>
    </row>
    <row r="66" spans="2:47">
      <c r="B66" s="227" t="s">
        <v>141</v>
      </c>
      <c r="C66" s="207">
        <v>1026.596521766364</v>
      </c>
      <c r="D66" s="207">
        <v>1104.402580018791</v>
      </c>
      <c r="E66" s="207">
        <v>988.04329595991226</v>
      </c>
      <c r="F66" s="207">
        <v>49.71970999060445</v>
      </c>
      <c r="G66" s="207">
        <v>66.639574068274342</v>
      </c>
      <c r="H66" s="207">
        <v>116.35928405887879</v>
      </c>
      <c r="I66" s="207">
        <v>921.19002881302845</v>
      </c>
      <c r="J66" s="207"/>
      <c r="K66" s="207">
        <v>25.083406659682378</v>
      </c>
      <c r="L66" s="207">
        <v>-24.59512057626057</v>
      </c>
      <c r="M66" s="207">
        <v>-21.592178974120209</v>
      </c>
      <c r="N66" s="207">
        <v>74.80311665028681</v>
      </c>
      <c r="O66" s="207">
        <v>77.806058252427178</v>
      </c>
      <c r="P66" s="207"/>
      <c r="Q66" s="207">
        <v>28.086348261822735</v>
      </c>
      <c r="R66" s="207">
        <v>2067.4791744440963</v>
      </c>
      <c r="S66" s="207"/>
      <c r="T66" s="207">
        <v>91.140778578139674</v>
      </c>
      <c r="U66" s="207">
        <v>134.14480927027873</v>
      </c>
      <c r="V66" s="207">
        <v>50.034124647666765</v>
      </c>
      <c r="W66" s="207"/>
      <c r="X66" s="207">
        <v>2333.6100845599749</v>
      </c>
      <c r="Y66" s="207">
        <v>2168.1000313185091</v>
      </c>
      <c r="Z66" s="207">
        <v>1650.9532533667398</v>
      </c>
      <c r="AA66" s="207">
        <v>73.896972126526776</v>
      </c>
      <c r="AB66" s="207">
        <v>70.894030524386423</v>
      </c>
      <c r="AC66" s="348">
        <v>2365.133216410899</v>
      </c>
      <c r="AD66" s="338"/>
      <c r="AE66" s="415">
        <v>73.469857340082839</v>
      </c>
      <c r="AH66" s="412"/>
      <c r="AI66" s="412"/>
      <c r="AJ66" s="412"/>
      <c r="AK66" s="412"/>
      <c r="AN66" s="257"/>
      <c r="AO66" s="258"/>
      <c r="AP66" s="258"/>
      <c r="AQ66" s="259"/>
      <c r="AR66" s="259"/>
      <c r="AS66" s="259"/>
      <c r="AT66" s="259"/>
      <c r="AU66" s="238"/>
    </row>
    <row r="67" spans="2:47">
      <c r="B67" s="227" t="s">
        <v>142</v>
      </c>
      <c r="C67" s="207">
        <v>1047.1253743431221</v>
      </c>
      <c r="D67" s="207">
        <v>1126.7666639876352</v>
      </c>
      <c r="E67" s="207">
        <v>997.44394435857816</v>
      </c>
      <c r="F67" s="207">
        <v>62.227734157650694</v>
      </c>
      <c r="G67" s="207">
        <v>67.094985471406488</v>
      </c>
      <c r="H67" s="207">
        <v>129.32271962905719</v>
      </c>
      <c r="I67" s="207">
        <v>941.50212488408033</v>
      </c>
      <c r="J67" s="207"/>
      <c r="K67" s="207">
        <v>17.482740700620162</v>
      </c>
      <c r="L67" s="207">
        <v>-24.607629675425038</v>
      </c>
      <c r="M67" s="207">
        <v>-24.676814889182758</v>
      </c>
      <c r="N67" s="207">
        <v>79.710474858270857</v>
      </c>
      <c r="O67" s="207">
        <v>79.641289644513137</v>
      </c>
      <c r="P67" s="207"/>
      <c r="Q67" s="207">
        <v>17.413555486862442</v>
      </c>
      <c r="R67" s="207">
        <v>2007.5147987635241</v>
      </c>
      <c r="S67" s="207"/>
      <c r="T67" s="207">
        <v>51.876596599690885</v>
      </c>
      <c r="U67" s="207">
        <v>108.42027326120555</v>
      </c>
      <c r="V67" s="207">
        <v>57.584835857805253</v>
      </c>
      <c r="W67" s="207"/>
      <c r="X67" s="207">
        <v>2361.4834003091191</v>
      </c>
      <c r="Y67" s="207">
        <v>2115.9041731066463</v>
      </c>
      <c r="Z67" s="207">
        <v>1733.2936179289029</v>
      </c>
      <c r="AA67" s="207">
        <v>79.382007418856261</v>
      </c>
      <c r="AB67" s="207">
        <v>79.451192632613981</v>
      </c>
      <c r="AC67" s="348">
        <v>2396.9499845440496</v>
      </c>
      <c r="AD67" s="338"/>
      <c r="AE67" s="415">
        <v>74.436263230556833</v>
      </c>
      <c r="AH67" s="412"/>
      <c r="AI67" s="412"/>
      <c r="AJ67" s="412"/>
      <c r="AK67" s="412"/>
      <c r="AN67" s="257"/>
      <c r="AO67" s="258"/>
      <c r="AP67" s="258"/>
      <c r="AQ67" s="259"/>
      <c r="AR67" s="259"/>
      <c r="AS67" s="259"/>
      <c r="AT67" s="259"/>
      <c r="AU67" s="238"/>
    </row>
    <row r="68" spans="2:47">
      <c r="B68" s="227" t="s">
        <v>143</v>
      </c>
      <c r="C68" s="207">
        <v>1066.7386446930752</v>
      </c>
      <c r="D68" s="207">
        <v>1124.9687366192925</v>
      </c>
      <c r="E68" s="207">
        <v>998.61933293014818</v>
      </c>
      <c r="F68" s="207">
        <v>59.88596129422438</v>
      </c>
      <c r="G68" s="207">
        <v>66.463442394919866</v>
      </c>
      <c r="H68" s="207">
        <v>126.34940368914425</v>
      </c>
      <c r="I68" s="207">
        <v>966.05653039008178</v>
      </c>
      <c r="J68" s="207"/>
      <c r="K68" s="207">
        <v>4.2385440789420512</v>
      </c>
      <c r="L68" s="207">
        <v>-12.463702449349864</v>
      </c>
      <c r="M68" s="207">
        <v>-18.358115896299172</v>
      </c>
      <c r="N68" s="207">
        <v>64.124505373166429</v>
      </c>
      <c r="O68" s="207">
        <v>58.230091926217106</v>
      </c>
      <c r="P68" s="207"/>
      <c r="Q68" s="207">
        <v>-1.6558693680072574</v>
      </c>
      <c r="R68" s="207">
        <v>1941.6500798306624</v>
      </c>
      <c r="S68" s="207"/>
      <c r="T68" s="207">
        <v>45.751933474448144</v>
      </c>
      <c r="U68" s="207">
        <v>21.656405805866346</v>
      </c>
      <c r="V68" s="207">
        <v>51.333264590263084</v>
      </c>
      <c r="W68" s="207"/>
      <c r="X68" s="207">
        <v>2333.9872996673721</v>
      </c>
      <c r="Y68" s="207">
        <v>2103.4797701844573</v>
      </c>
      <c r="Z68" s="207">
        <v>1594.5417490172365</v>
      </c>
      <c r="AA68" s="207">
        <v>53.089011793166009</v>
      </c>
      <c r="AB68" s="207">
        <v>58.983425240115331</v>
      </c>
      <c r="AC68" s="348">
        <v>2421.1267680677352</v>
      </c>
      <c r="AD68" s="338"/>
      <c r="AE68" s="415">
        <v>76.092959042797972</v>
      </c>
      <c r="AH68" s="412"/>
      <c r="AI68" s="412"/>
      <c r="AJ68" s="412"/>
      <c r="AK68" s="412"/>
      <c r="AN68" s="257"/>
      <c r="AO68" s="258"/>
      <c r="AP68" s="258"/>
      <c r="AQ68" s="259"/>
      <c r="AR68" s="259"/>
      <c r="AS68" s="259"/>
      <c r="AT68" s="259"/>
      <c r="AU68" s="238"/>
    </row>
    <row r="69" spans="2:47">
      <c r="B69" s="227" t="s">
        <v>144</v>
      </c>
      <c r="C69" s="207">
        <v>1057.7109493521791</v>
      </c>
      <c r="D69" s="207">
        <v>1132.4094240282686</v>
      </c>
      <c r="E69" s="207">
        <v>1011.2934681978797</v>
      </c>
      <c r="F69" s="207">
        <v>54.286607773851593</v>
      </c>
      <c r="G69" s="207">
        <v>66.829348056537114</v>
      </c>
      <c r="H69" s="207">
        <v>121.1159558303887</v>
      </c>
      <c r="I69" s="207">
        <v>951.56028327444062</v>
      </c>
      <c r="J69" s="207"/>
      <c r="K69" s="207">
        <v>30.60708053462654</v>
      </c>
      <c r="L69" s="207">
        <v>-35.130166666666668</v>
      </c>
      <c r="M69" s="207">
        <v>-45.325380299055276</v>
      </c>
      <c r="N69" s="207">
        <v>84.893688308478147</v>
      </c>
      <c r="O69" s="207">
        <v>74.698474676089518</v>
      </c>
      <c r="P69" s="207"/>
      <c r="Q69" s="207">
        <v>20.411866902237925</v>
      </c>
      <c r="R69" s="207">
        <v>2028.9805217903418</v>
      </c>
      <c r="S69" s="207"/>
      <c r="T69" s="207">
        <v>71.762749116607779</v>
      </c>
      <c r="U69" s="207">
        <v>33.337249705535925</v>
      </c>
      <c r="V69" s="207">
        <v>50.146646054181396</v>
      </c>
      <c r="W69" s="207"/>
      <c r="X69" s="207">
        <v>2323.7534746760898</v>
      </c>
      <c r="Y69" s="207">
        <v>2103.1261484098941</v>
      </c>
      <c r="Z69" s="207">
        <v>1694.0608180212014</v>
      </c>
      <c r="AA69" s="207">
        <v>82.492096584216725</v>
      </c>
      <c r="AB69" s="207">
        <v>92.68731021660534</v>
      </c>
      <c r="AC69" s="348">
        <v>2430.166487632509</v>
      </c>
      <c r="AD69" s="338"/>
      <c r="AE69" s="415">
        <v>78.140819144040492</v>
      </c>
      <c r="AH69" s="412"/>
      <c r="AI69" s="412"/>
      <c r="AJ69" s="412"/>
      <c r="AK69" s="412"/>
      <c r="AN69" s="257"/>
      <c r="AO69" s="258"/>
      <c r="AP69" s="258"/>
      <c r="AQ69" s="259"/>
      <c r="AR69" s="259"/>
      <c r="AS69" s="259"/>
      <c r="AT69" s="259"/>
      <c r="AU69" s="238"/>
    </row>
    <row r="70" spans="2:47">
      <c r="B70" s="227" t="s">
        <v>145</v>
      </c>
      <c r="C70" s="207">
        <v>963.20764119787304</v>
      </c>
      <c r="D70" s="207">
        <v>1341.4592516092921</v>
      </c>
      <c r="E70" s="207">
        <v>1189.1899104394067</v>
      </c>
      <c r="F70" s="207">
        <v>87.408970612930318</v>
      </c>
      <c r="G70" s="207">
        <v>64.860370556954933</v>
      </c>
      <c r="H70" s="207">
        <v>152.26934116988525</v>
      </c>
      <c r="I70" s="207">
        <v>865.33688888888901</v>
      </c>
      <c r="J70" s="207"/>
      <c r="K70" s="207">
        <v>289.98894419514329</v>
      </c>
      <c r="L70" s="207">
        <v>-352.62444164567592</v>
      </c>
      <c r="M70" s="207">
        <v>-351.77074604233059</v>
      </c>
      <c r="N70" s="207">
        <v>377.39791480807372</v>
      </c>
      <c r="O70" s="207">
        <v>378.25161041141899</v>
      </c>
      <c r="P70" s="207"/>
      <c r="Q70" s="207">
        <v>290.84263979848868</v>
      </c>
      <c r="R70" s="207">
        <v>2249.7233814721526</v>
      </c>
      <c r="S70" s="207"/>
      <c r="T70" s="207">
        <v>411.10386733837112</v>
      </c>
      <c r="U70" s="207">
        <v>404.19381248250772</v>
      </c>
      <c r="V70" s="207">
        <v>30.657970892807167</v>
      </c>
      <c r="W70" s="207"/>
      <c r="X70" s="207">
        <v>2621.3446963336132</v>
      </c>
      <c r="Y70" s="207">
        <v>2347.7887489504619</v>
      </c>
      <c r="Z70" s="207">
        <v>1861.0464797089282</v>
      </c>
      <c r="AA70" s="207">
        <v>384.62039182759588</v>
      </c>
      <c r="AB70" s="207">
        <v>383.7666962242505</v>
      </c>
      <c r="AC70" s="348">
        <v>2730.0299703330538</v>
      </c>
      <c r="AD70" s="416"/>
      <c r="AE70" s="417">
        <v>82.213529682466628</v>
      </c>
      <c r="AF70" s="267"/>
      <c r="AH70" s="412"/>
      <c r="AI70" s="412"/>
      <c r="AJ70" s="412"/>
      <c r="AK70" s="412"/>
      <c r="AN70" s="257"/>
      <c r="AO70" s="258"/>
      <c r="AP70" s="258"/>
      <c r="AQ70" s="259"/>
      <c r="AR70" s="259"/>
      <c r="AS70" s="259"/>
      <c r="AT70" s="259"/>
      <c r="AU70" s="238"/>
    </row>
    <row r="71" spans="2:47">
      <c r="B71" s="227" t="s">
        <v>146</v>
      </c>
      <c r="C71" s="207">
        <v>1117.0129966499164</v>
      </c>
      <c r="D71" s="207">
        <v>1262.874560022334</v>
      </c>
      <c r="E71" s="207">
        <v>1131.8284645449471</v>
      </c>
      <c r="F71" s="207">
        <v>64.119879396984942</v>
      </c>
      <c r="G71" s="207">
        <v>66.926216080402028</v>
      </c>
      <c r="H71" s="207">
        <v>131.04609547738696</v>
      </c>
      <c r="I71" s="207">
        <v>1009.6697085427138</v>
      </c>
      <c r="J71" s="207"/>
      <c r="K71" s="207">
        <v>106.00797101598604</v>
      </c>
      <c r="L71" s="207">
        <v>-86.787751535455072</v>
      </c>
      <c r="M71" s="207">
        <v>-111.05403857600842</v>
      </c>
      <c r="N71" s="207">
        <v>170.12785041297099</v>
      </c>
      <c r="O71" s="207">
        <v>145.86156337241766</v>
      </c>
      <c r="P71" s="207"/>
      <c r="Q71" s="207">
        <v>81.741683975432736</v>
      </c>
      <c r="R71" s="207">
        <v>2405.5328391959806</v>
      </c>
      <c r="S71" s="207"/>
      <c r="T71" s="207">
        <v>156.26915354550533</v>
      </c>
      <c r="U71" s="207">
        <v>95.030834729201587</v>
      </c>
      <c r="V71" s="207">
        <v>67.184646566164176</v>
      </c>
      <c r="W71" s="207"/>
      <c r="X71" s="207">
        <v>2888.5976549413745</v>
      </c>
      <c r="Y71" s="207">
        <v>2487.7270798436634</v>
      </c>
      <c r="Z71" s="207">
        <v>1893.3697213847015</v>
      </c>
      <c r="AA71" s="207">
        <v>163.86070072585153</v>
      </c>
      <c r="AB71" s="207">
        <v>188.12698776640485</v>
      </c>
      <c r="AC71" s="348">
        <v>2894.1205449469576</v>
      </c>
      <c r="AD71" s="407"/>
      <c r="AE71" s="415">
        <v>82.420616658996764</v>
      </c>
      <c r="AH71" s="412"/>
      <c r="AI71" s="412"/>
      <c r="AJ71" s="412"/>
      <c r="AK71" s="412"/>
      <c r="AN71" s="257"/>
      <c r="AO71" s="258"/>
      <c r="AP71" s="258"/>
      <c r="AQ71" s="259"/>
      <c r="AR71" s="259"/>
      <c r="AS71" s="259"/>
      <c r="AT71" s="259"/>
      <c r="AU71" s="238"/>
    </row>
    <row r="72" spans="2:47">
      <c r="B72" s="418" t="s">
        <v>147</v>
      </c>
      <c r="C72" s="419">
        <v>1171.916138830898</v>
      </c>
      <c r="D72" s="420">
        <v>1316.3593956158663</v>
      </c>
      <c r="E72" s="420">
        <v>1194.5284947807934</v>
      </c>
      <c r="F72" s="420">
        <v>52.950430062630481</v>
      </c>
      <c r="G72" s="420">
        <v>68.880470772442592</v>
      </c>
      <c r="H72" s="420">
        <v>121.83090083507307</v>
      </c>
      <c r="I72" s="420">
        <v>1051.4802223382046</v>
      </c>
      <c r="J72" s="420"/>
      <c r="K72" s="420">
        <v>117.49983917330435</v>
      </c>
      <c r="L72" s="420">
        <v>-35.104837682672233</v>
      </c>
      <c r="M72" s="420">
        <v>-61.111850133638391</v>
      </c>
      <c r="N72" s="420">
        <v>170.45026923593485</v>
      </c>
      <c r="O72" s="207">
        <v>144.4432567849687</v>
      </c>
      <c r="P72" s="420"/>
      <c r="Q72" s="207">
        <v>91.492826722338208</v>
      </c>
      <c r="R72" s="207">
        <v>2447.0883382045931</v>
      </c>
      <c r="S72" s="420"/>
      <c r="T72" s="420">
        <v>126.29938726513569</v>
      </c>
      <c r="U72" s="420">
        <v>49.434615866388313</v>
      </c>
      <c r="V72" s="420">
        <v>127.14998747390398</v>
      </c>
      <c r="W72" s="420"/>
      <c r="X72" s="420">
        <v>2886.9371085594994</v>
      </c>
      <c r="Y72" s="420">
        <v>2554.9762004175373</v>
      </c>
      <c r="Z72" s="207">
        <v>1980.2959556367434</v>
      </c>
      <c r="AA72" s="420">
        <v>156.55013308977038</v>
      </c>
      <c r="AB72" s="420">
        <v>182.55714554073649</v>
      </c>
      <c r="AC72" s="421">
        <v>2878.230364822547</v>
      </c>
      <c r="AD72" s="422"/>
      <c r="AE72" s="423">
        <v>88.173032673722957</v>
      </c>
      <c r="AH72" s="412"/>
      <c r="AI72" s="412"/>
      <c r="AJ72" s="412"/>
      <c r="AK72" s="412"/>
      <c r="AN72" s="257"/>
      <c r="AO72" s="258"/>
      <c r="AP72" s="258"/>
      <c r="AQ72" s="259"/>
      <c r="AR72" s="259"/>
      <c r="AS72" s="259"/>
      <c r="AT72" s="259"/>
      <c r="AU72" s="238"/>
    </row>
    <row r="73" spans="2:47">
      <c r="B73" s="246" t="s">
        <v>148</v>
      </c>
      <c r="C73" s="234">
        <v>1180.2238864931849</v>
      </c>
      <c r="D73" s="234">
        <v>1325.6064723667907</v>
      </c>
      <c r="E73" s="234">
        <v>1181.9655177199504</v>
      </c>
      <c r="F73" s="234">
        <v>73.325151920693926</v>
      </c>
      <c r="G73" s="234">
        <v>70.315802726146231</v>
      </c>
      <c r="H73" s="234">
        <v>143.64095464684016</v>
      </c>
      <c r="I73" s="234">
        <v>1049.2794988847584</v>
      </c>
      <c r="J73" s="234"/>
      <c r="K73" s="234">
        <v>78.372757668111547</v>
      </c>
      <c r="L73" s="234">
        <v>-56.089788351920703</v>
      </c>
      <c r="M73" s="234">
        <v>-62.405112067120228</v>
      </c>
      <c r="N73" s="234">
        <v>151.69790958880546</v>
      </c>
      <c r="O73" s="207">
        <v>145.38258587360596</v>
      </c>
      <c r="P73" s="234"/>
      <c r="Q73" s="207">
        <v>72.057433952912021</v>
      </c>
      <c r="R73" s="207">
        <v>2442.8677511771998</v>
      </c>
      <c r="S73" s="234"/>
      <c r="T73" s="234">
        <v>169.53062057001239</v>
      </c>
      <c r="U73" s="234">
        <v>65.962263197026019</v>
      </c>
      <c r="V73" s="234">
        <v>115.87286889714994</v>
      </c>
      <c r="W73" s="234"/>
      <c r="X73" s="207">
        <v>2892.5942007434946</v>
      </c>
      <c r="Y73" s="207">
        <v>2634.526889714994</v>
      </c>
      <c r="Z73" s="207">
        <v>1970.7973685254028</v>
      </c>
      <c r="AA73" s="234">
        <v>172.79415960346964</v>
      </c>
      <c r="AB73" s="234">
        <v>179.10948331866916</v>
      </c>
      <c r="AC73" s="359">
        <v>2946.6310830235439</v>
      </c>
      <c r="AD73" s="407"/>
      <c r="AE73" s="415">
        <v>92.843994477680624</v>
      </c>
      <c r="AH73" s="412"/>
      <c r="AI73" s="412"/>
      <c r="AJ73" s="412"/>
      <c r="AK73" s="412"/>
      <c r="AN73" s="257"/>
      <c r="AO73" s="258"/>
      <c r="AP73" s="258"/>
      <c r="AQ73" s="259"/>
      <c r="AR73" s="259"/>
      <c r="AS73" s="259"/>
      <c r="AT73" s="259"/>
      <c r="AU73" s="238"/>
    </row>
    <row r="74" spans="2:47">
      <c r="B74" s="277" t="s">
        <v>149</v>
      </c>
      <c r="C74" s="210">
        <v>1178.6178118599667</v>
      </c>
      <c r="D74" s="210">
        <v>1335.7413922362468</v>
      </c>
      <c r="E74" s="210">
        <v>1186.0232964991665</v>
      </c>
      <c r="F74" s="210">
        <v>78.418441533698513</v>
      </c>
      <c r="G74" s="210">
        <v>71.299654203381763</v>
      </c>
      <c r="H74" s="210">
        <v>149.71809573708026</v>
      </c>
      <c r="I74" s="210">
        <v>1048.9799128363898</v>
      </c>
      <c r="J74" s="235"/>
      <c r="K74" s="235">
        <v>72.527334673265088</v>
      </c>
      <c r="L74" s="253">
        <v>-72.076945463205519</v>
      </c>
      <c r="M74" s="235">
        <v>-65.899141293889045</v>
      </c>
      <c r="N74" s="210">
        <v>150.94577620696359</v>
      </c>
      <c r="O74" s="209">
        <v>157.12358037628007</v>
      </c>
      <c r="P74" s="266"/>
      <c r="Q74" s="210">
        <v>78.705138842581576</v>
      </c>
      <c r="R74" s="210">
        <v>2522.9518432960231</v>
      </c>
      <c r="S74" s="235"/>
      <c r="T74" s="210">
        <v>186.53955227435105</v>
      </c>
      <c r="U74" s="270">
        <v>75.432442486306272</v>
      </c>
      <c r="V74" s="253">
        <v>109.92927030245296</v>
      </c>
      <c r="W74" s="234"/>
      <c r="X74" s="228">
        <v>2902.9913788997383</v>
      </c>
      <c r="Y74" s="228">
        <v>2731.6974994046204</v>
      </c>
      <c r="Z74" s="230">
        <v>1956.8881895689451</v>
      </c>
      <c r="AA74" s="270">
        <v>176.38922552988811</v>
      </c>
      <c r="AB74" s="235">
        <v>170.21142136057162</v>
      </c>
      <c r="AC74" s="271">
        <v>3026.8094260538223</v>
      </c>
      <c r="AD74" s="407"/>
      <c r="AE74" s="415">
        <v>96.617579383340995</v>
      </c>
    </row>
    <row r="75" spans="2:47">
      <c r="B75" s="284" t="s">
        <v>150</v>
      </c>
      <c r="C75" s="285">
        <v>1232.1479999999999</v>
      </c>
      <c r="D75" s="286">
        <v>1361.1289999999999</v>
      </c>
      <c r="E75" s="286">
        <v>1207.2</v>
      </c>
      <c r="F75" s="286">
        <v>81.665999999999997</v>
      </c>
      <c r="G75" s="286">
        <v>72.263000000000005</v>
      </c>
      <c r="H75" s="286">
        <v>153.929</v>
      </c>
      <c r="I75" s="286">
        <v>1105.2940000000001</v>
      </c>
      <c r="J75" s="287"/>
      <c r="K75" s="287">
        <v>32.413501165875267</v>
      </c>
      <c r="L75" s="288">
        <v>-40.161999999999999</v>
      </c>
      <c r="M75" s="287">
        <v>-25.260501165875272</v>
      </c>
      <c r="N75" s="287">
        <v>114.07950116587524</v>
      </c>
      <c r="O75" s="287">
        <v>128.98099999999999</v>
      </c>
      <c r="P75" s="287"/>
      <c r="Q75" s="287">
        <v>47.314999999999998</v>
      </c>
      <c r="R75" s="287">
        <v>2588.36</v>
      </c>
      <c r="S75" s="290"/>
      <c r="T75" s="291">
        <v>134.60900000000001</v>
      </c>
      <c r="U75" s="292">
        <v>38.494</v>
      </c>
      <c r="V75" s="293">
        <v>109.89899999999999</v>
      </c>
      <c r="W75" s="294"/>
      <c r="X75" s="295">
        <v>2917.2</v>
      </c>
      <c r="Y75" s="295">
        <v>2786.2</v>
      </c>
      <c r="Z75" s="361">
        <v>1990.0662953720378</v>
      </c>
      <c r="AA75" s="297">
        <v>138.09200000000001</v>
      </c>
      <c r="AB75" s="290">
        <v>123.19050116587529</v>
      </c>
      <c r="AC75" s="298">
        <v>3102.0210000000002</v>
      </c>
      <c r="AD75" s="407"/>
      <c r="AE75" s="424">
        <v>100</v>
      </c>
    </row>
    <row r="76" spans="2:47">
      <c r="B76" s="302" t="s">
        <v>151</v>
      </c>
      <c r="C76" s="303">
        <v>1278.1569225293974</v>
      </c>
      <c r="D76" s="304">
        <v>1391.3480248994842</v>
      </c>
      <c r="E76" s="304">
        <v>1235.4854103263501</v>
      </c>
      <c r="F76" s="304">
        <v>79.940487427128701</v>
      </c>
      <c r="G76" s="304">
        <v>75.922127146005309</v>
      </c>
      <c r="H76" s="304">
        <v>155.86261457313398</v>
      </c>
      <c r="I76" s="304">
        <v>1147.5588080292137</v>
      </c>
      <c r="J76" s="266"/>
      <c r="K76" s="304">
        <v>16.170575637720592</v>
      </c>
      <c r="L76" s="304">
        <v>-25.917820261939362</v>
      </c>
      <c r="M76" s="304">
        <v>-8.8377809567020549</v>
      </c>
      <c r="N76" s="304">
        <v>96.11106306484929</v>
      </c>
      <c r="O76" s="304">
        <v>113.19110237008661</v>
      </c>
      <c r="P76" s="266"/>
      <c r="Q76" s="266">
        <v>33.250614942957895</v>
      </c>
      <c r="R76" s="266">
        <v>2608.8416411256285</v>
      </c>
      <c r="S76" s="304"/>
      <c r="T76" s="305">
        <v>135.49376470767115</v>
      </c>
      <c r="U76" s="305">
        <v>112.5125978423584</v>
      </c>
      <c r="V76" s="305">
        <v>107.21556869925375</v>
      </c>
      <c r="W76" s="234"/>
      <c r="X76" s="305">
        <v>2993.0295975370755</v>
      </c>
      <c r="Y76" s="305">
        <v>2912.4683073787401</v>
      </c>
      <c r="Z76" s="305">
        <v>2009.6109822143364</v>
      </c>
      <c r="AA76" s="305">
        <v>127.22879119595225</v>
      </c>
      <c r="AB76" s="300">
        <v>110.14875189071493</v>
      </c>
      <c r="AC76" s="306">
        <v>3203.294494724752</v>
      </c>
      <c r="AD76" s="407"/>
      <c r="AE76" s="425">
        <v>102.00574192495932</v>
      </c>
    </row>
    <row r="77" spans="2:47">
      <c r="B77" s="426" t="s">
        <v>156</v>
      </c>
      <c r="C77" s="427">
        <v>1322.67674766342</v>
      </c>
      <c r="D77" s="428">
        <v>1415.4457197706306</v>
      </c>
      <c r="E77" s="428">
        <v>1249.3714384130924</v>
      </c>
      <c r="F77" s="428">
        <v>88.384303862676006</v>
      </c>
      <c r="G77" s="428">
        <v>77.689977494862774</v>
      </c>
      <c r="H77" s="428">
        <v>166.07428135753878</v>
      </c>
      <c r="I77" s="428">
        <v>1188.7677631876397</v>
      </c>
      <c r="J77" s="428"/>
      <c r="K77" s="428">
        <v>-7.0815218834269205</v>
      </c>
      <c r="L77" s="428">
        <v>-1.4767572180128608</v>
      </c>
      <c r="M77" s="428">
        <v>9.9894329099490538</v>
      </c>
      <c r="N77" s="428">
        <v>81.30278197924909</v>
      </c>
      <c r="O77" s="428">
        <v>92.768972107210985</v>
      </c>
      <c r="P77" s="428"/>
      <c r="Q77" s="428">
        <v>4.3846682445349936</v>
      </c>
      <c r="R77" s="428">
        <v>2658.9759701365156</v>
      </c>
      <c r="S77" s="428"/>
      <c r="T77" s="428">
        <v>133.76492526403138</v>
      </c>
      <c r="U77" s="428">
        <v>136.24136608759537</v>
      </c>
      <c r="V77" s="428">
        <v>112.23461297598413</v>
      </c>
      <c r="W77" s="428"/>
      <c r="X77" s="428">
        <v>3069.0508864522299</v>
      </c>
      <c r="Y77" s="428">
        <v>2998.3839178808012</v>
      </c>
      <c r="Z77" s="428">
        <v>2029.211299572037</v>
      </c>
      <c r="AA77" s="428">
        <v>111.58850777747689</v>
      </c>
      <c r="AB77" s="428">
        <v>100.12231764951498</v>
      </c>
      <c r="AC77" s="429">
        <v>3282.8509172502904</v>
      </c>
      <c r="AD77" s="407"/>
      <c r="AE77" s="425">
        <v>103.98667329974505</v>
      </c>
    </row>
    <row r="78" spans="2:47">
      <c r="B78" s="426" t="s">
        <v>164</v>
      </c>
      <c r="C78" s="427">
        <v>1347.5755214050134</v>
      </c>
      <c r="D78" s="428">
        <v>1428.7787644734983</v>
      </c>
      <c r="E78" s="428">
        <v>1265.1417880278711</v>
      </c>
      <c r="F78" s="428">
        <v>84.307634114007087</v>
      </c>
      <c r="G78" s="428">
        <v>79.329342331620168</v>
      </c>
      <c r="H78" s="428">
        <v>163.63697644562728</v>
      </c>
      <c r="I78" s="428">
        <v>1211.4889806442052</v>
      </c>
      <c r="J78" s="428"/>
      <c r="K78" s="428">
        <v>-8.0874272794680824</v>
      </c>
      <c r="L78" s="428">
        <v>16.659544335738886</v>
      </c>
      <c r="M78" s="428">
        <v>21.642580569684831</v>
      </c>
      <c r="N78" s="428">
        <v>76.220206834539013</v>
      </c>
      <c r="O78" s="428">
        <v>81.20324306848498</v>
      </c>
      <c r="P78" s="428"/>
      <c r="Q78" s="428">
        <v>-3.1043910455221329</v>
      </c>
      <c r="R78" s="428">
        <v>2699.1910248314066</v>
      </c>
      <c r="S78" s="428"/>
      <c r="T78" s="428">
        <v>131.91458789713707</v>
      </c>
      <c r="U78" s="428">
        <v>132.15645755848973</v>
      </c>
      <c r="V78" s="428">
        <v>118.87798268604</v>
      </c>
      <c r="W78" s="428"/>
      <c r="X78" s="428">
        <v>3133.6959512666285</v>
      </c>
      <c r="Y78" s="428">
        <v>3074.6338482342085</v>
      </c>
      <c r="Z78" s="428">
        <v>2047.0899015437858</v>
      </c>
      <c r="AA78" s="428">
        <v>102.27649612174035</v>
      </c>
      <c r="AB78" s="428">
        <v>97.293459887794413</v>
      </c>
      <c r="AC78" s="429">
        <v>3355.5982652944967</v>
      </c>
      <c r="AD78" s="407"/>
      <c r="AE78" s="425">
        <v>105.92635309699662</v>
      </c>
    </row>
    <row r="79" spans="2:47">
      <c r="B79" s="426" t="s">
        <v>165</v>
      </c>
      <c r="C79" s="427">
        <v>1382.6948045021165</v>
      </c>
      <c r="D79" s="428">
        <v>1441.4554465971328</v>
      </c>
      <c r="E79" s="428">
        <v>1280.2485859231074</v>
      </c>
      <c r="F79" s="428">
        <v>80.598798739146702</v>
      </c>
      <c r="G79" s="428">
        <v>80.608061934878677</v>
      </c>
      <c r="H79" s="428">
        <v>161.20686067402539</v>
      </c>
      <c r="I79" s="428">
        <v>1244.3668908865086</v>
      </c>
      <c r="J79" s="428"/>
      <c r="K79" s="428">
        <v>-23.443428937049148</v>
      </c>
      <c r="L79" s="428">
        <v>44.400606333825245</v>
      </c>
      <c r="M79" s="428">
        <v>46.005878626744092</v>
      </c>
      <c r="N79" s="428">
        <v>57.155369802097553</v>
      </c>
      <c r="O79" s="428">
        <v>58.760642095016415</v>
      </c>
      <c r="P79" s="428"/>
      <c r="Q79" s="428">
        <v>-21.838156644130301</v>
      </c>
      <c r="R79" s="428">
        <v>2716.8672684195053</v>
      </c>
      <c r="S79" s="428"/>
      <c r="T79" s="428">
        <v>87.600988073374381</v>
      </c>
      <c r="U79" s="428">
        <v>87.075314009744574</v>
      </c>
      <c r="V79" s="428">
        <v>124.84030951109216</v>
      </c>
      <c r="W79" s="428"/>
      <c r="X79" s="428">
        <v>3176.1918023722037</v>
      </c>
      <c r="Y79" s="428">
        <v>3125.6627274665839</v>
      </c>
      <c r="Z79" s="428">
        <v>2040.5352581751024</v>
      </c>
      <c r="AA79" s="428">
        <v>77.397291309916241</v>
      </c>
      <c r="AB79" s="428">
        <v>75.792019016997386</v>
      </c>
      <c r="AC79" s="429">
        <v>3403.7518122247939</v>
      </c>
      <c r="AD79" s="407"/>
      <c r="AE79" s="425">
        <v>107.90120931853673</v>
      </c>
    </row>
    <row r="80" spans="2:47">
      <c r="B80" s="430" t="s">
        <v>173</v>
      </c>
      <c r="C80" s="431">
        <v>1409.4608380502877</v>
      </c>
      <c r="D80" s="432">
        <v>1463.0780353939708</v>
      </c>
      <c r="E80" s="432">
        <v>1300.0187987533629</v>
      </c>
      <c r="F80" s="432">
        <v>81.137493218131112</v>
      </c>
      <c r="G80" s="432">
        <v>81.921743422476737</v>
      </c>
      <c r="H80" s="432">
        <v>163.05923664060785</v>
      </c>
      <c r="I80" s="432">
        <v>1269.0187392053997</v>
      </c>
      <c r="J80" s="432"/>
      <c r="K80" s="432">
        <v>-27.871982183834248</v>
      </c>
      <c r="L80" s="432">
        <v>48.924898272670831</v>
      </c>
      <c r="M80" s="432">
        <v>49.276584582056856</v>
      </c>
      <c r="N80" s="432">
        <v>53.265511034296878</v>
      </c>
      <c r="O80" s="432">
        <v>53.617197343682889</v>
      </c>
      <c r="P80" s="432"/>
      <c r="Q80" s="432">
        <v>-27.52029587444823</v>
      </c>
      <c r="R80" s="432">
        <v>2724.6761648226006</v>
      </c>
      <c r="S80" s="432"/>
      <c r="T80" s="432">
        <v>96.652879646739677</v>
      </c>
      <c r="U80" s="432">
        <v>81.524372025221567</v>
      </c>
      <c r="V80" s="432">
        <v>124.56015896690072</v>
      </c>
      <c r="W80" s="432"/>
      <c r="X80" s="433">
        <v>3192.0504236435559</v>
      </c>
      <c r="Y80" s="433">
        <v>3166.7936652051644</v>
      </c>
      <c r="Z80" s="433">
        <v>2002.6151357359981</v>
      </c>
      <c r="AA80" s="432">
        <v>74.803304240999282</v>
      </c>
      <c r="AB80" s="432">
        <v>74.451617931613271</v>
      </c>
      <c r="AC80" s="434">
        <v>3442.103360391171</v>
      </c>
      <c r="AD80" s="407"/>
      <c r="AE80" s="435">
        <v>110.07645704243804</v>
      </c>
      <c r="AG80" s="436"/>
      <c r="AH80" s="436"/>
      <c r="AI80" s="436"/>
      <c r="AJ80" s="436"/>
      <c r="AK80" s="436"/>
      <c r="AN80" s="313"/>
      <c r="AO80" s="313"/>
      <c r="AP80" s="313"/>
      <c r="AQ80" s="313"/>
      <c r="AR80" s="313"/>
      <c r="AS80" s="313"/>
      <c r="AT80" s="313"/>
      <c r="AU80" s="238"/>
    </row>
    <row r="81" spans="2:31">
      <c r="B81" s="437" t="s">
        <v>157</v>
      </c>
      <c r="C81" s="519" t="s">
        <v>346</v>
      </c>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20"/>
      <c r="AD81" s="389"/>
      <c r="AE81" s="438"/>
    </row>
    <row r="82" spans="2:31">
      <c r="B82" s="439"/>
      <c r="C82" s="516" t="s">
        <v>348</v>
      </c>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389"/>
      <c r="AE82" s="323"/>
    </row>
    <row r="83" spans="2:31">
      <c r="B83" s="440"/>
      <c r="C83" s="322" t="s">
        <v>154</v>
      </c>
      <c r="AC83" s="323"/>
      <c r="AD83" s="389"/>
      <c r="AE83" s="323"/>
    </row>
    <row r="84" spans="2:31" ht="16.5" thickBot="1">
      <c r="B84" s="441"/>
      <c r="C84" s="325" t="s">
        <v>166</v>
      </c>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7"/>
      <c r="AD84" s="389"/>
      <c r="AE84" s="327"/>
    </row>
    <row r="88" spans="2:31">
      <c r="B88" s="328"/>
    </row>
    <row r="89" spans="2:31">
      <c r="B89" s="328"/>
    </row>
    <row r="90" spans="2:31">
      <c r="B90" s="328"/>
    </row>
    <row r="91" spans="2:31">
      <c r="B91" s="328"/>
    </row>
    <row r="92" spans="2:31">
      <c r="B92" s="328"/>
    </row>
    <row r="93" spans="2:31">
      <c r="B93" s="328"/>
    </row>
    <row r="94" spans="2:31">
      <c r="B94" s="328"/>
    </row>
    <row r="95" spans="2:31">
      <c r="B95" s="328"/>
    </row>
  </sheetData>
  <mergeCells count="9">
    <mergeCell ref="C81:AC81"/>
    <mergeCell ref="C82:AC82"/>
    <mergeCell ref="AQ2:AT2"/>
    <mergeCell ref="C1:AC1"/>
    <mergeCell ref="T3:V3"/>
    <mergeCell ref="C3:I3"/>
    <mergeCell ref="X3:AC3"/>
    <mergeCell ref="Q3:R3"/>
    <mergeCell ref="K3:O3"/>
  </mergeCells>
  <phoneticPr fontId="151"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9"/>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161"/>
    <col min="2" max="2" width="10.42578125" style="161" bestFit="1" customWidth="1"/>
    <col min="3" max="5" width="13" style="161" customWidth="1"/>
    <col min="6" max="6" width="17.42578125" style="161" customWidth="1"/>
    <col min="7" max="12" width="13" style="161" customWidth="1"/>
    <col min="13" max="13" width="14.140625" style="161" bestFit="1" customWidth="1"/>
    <col min="14" max="14" width="27.5703125" style="161" bestFit="1" customWidth="1"/>
    <col min="15" max="20" width="13" style="161" customWidth="1"/>
    <col min="21" max="21" width="18.42578125" style="161" bestFit="1" customWidth="1"/>
    <col min="22" max="27" width="13" style="161" customWidth="1"/>
    <col min="28" max="28" width="16.5703125" style="161" bestFit="1" customWidth="1"/>
    <col min="29" max="29" width="13" style="161" customWidth="1"/>
    <col min="30" max="30" width="15" style="161" bestFit="1" customWidth="1"/>
    <col min="31" max="31" width="13.5703125" style="161" bestFit="1" customWidth="1"/>
    <col min="32" max="34" width="13" style="161" customWidth="1"/>
    <col min="35" max="16384" width="9.140625" style="161"/>
  </cols>
  <sheetData>
    <row r="1" spans="2:34" ht="29.25" customHeight="1" thickBot="1">
      <c r="B1" s="442"/>
      <c r="C1" s="536" t="s">
        <v>7</v>
      </c>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7"/>
    </row>
    <row r="2" spans="2:34" s="170" customFormat="1" ht="15.75" customHeight="1">
      <c r="B2" s="443"/>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444"/>
    </row>
    <row r="3" spans="2:34" s="183" customFormat="1">
      <c r="B3" s="445"/>
      <c r="C3" s="177"/>
      <c r="D3" s="177"/>
      <c r="E3" s="177"/>
      <c r="F3" s="177"/>
      <c r="G3" s="177"/>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446"/>
    </row>
    <row r="4" spans="2:34" s="183" customFormat="1" ht="57" customHeight="1">
      <c r="B4" s="447"/>
      <c r="C4" s="177" t="s">
        <v>183</v>
      </c>
      <c r="D4" s="177" t="s">
        <v>184</v>
      </c>
      <c r="E4" s="177" t="s">
        <v>185</v>
      </c>
      <c r="F4" s="188" t="s">
        <v>186</v>
      </c>
      <c r="G4" s="177" t="s">
        <v>187</v>
      </c>
      <c r="H4" s="177" t="s">
        <v>188</v>
      </c>
      <c r="I4" s="177" t="s">
        <v>189</v>
      </c>
      <c r="J4" s="177" t="s">
        <v>354</v>
      </c>
      <c r="K4" s="177" t="s">
        <v>190</v>
      </c>
      <c r="L4" s="177" t="s">
        <v>191</v>
      </c>
      <c r="M4" s="177" t="s">
        <v>192</v>
      </c>
      <c r="N4" s="177" t="s">
        <v>355</v>
      </c>
      <c r="O4" s="177" t="s">
        <v>235</v>
      </c>
      <c r="P4" s="177" t="s">
        <v>193</v>
      </c>
      <c r="Q4" s="177" t="s">
        <v>194</v>
      </c>
      <c r="R4" s="177" t="s">
        <v>195</v>
      </c>
      <c r="S4" s="177" t="s">
        <v>196</v>
      </c>
      <c r="T4" s="177" t="s">
        <v>197</v>
      </c>
      <c r="U4" s="177" t="s">
        <v>356</v>
      </c>
      <c r="V4" s="177" t="s">
        <v>198</v>
      </c>
      <c r="W4" s="177" t="s">
        <v>199</v>
      </c>
      <c r="X4" s="177" t="s">
        <v>236</v>
      </c>
      <c r="Y4" s="177" t="s">
        <v>200</v>
      </c>
      <c r="Z4" s="177" t="s">
        <v>201</v>
      </c>
      <c r="AA4" s="177" t="s">
        <v>202</v>
      </c>
      <c r="AB4" s="177" t="s">
        <v>203</v>
      </c>
      <c r="AC4" s="177" t="s">
        <v>204</v>
      </c>
      <c r="AD4" s="177" t="s">
        <v>205</v>
      </c>
      <c r="AE4" s="177" t="s">
        <v>206</v>
      </c>
      <c r="AF4" s="177" t="s">
        <v>232</v>
      </c>
      <c r="AG4" s="177" t="s">
        <v>7</v>
      </c>
      <c r="AH4" s="448" t="s">
        <v>207</v>
      </c>
    </row>
    <row r="5" spans="2:34" s="197" customFormat="1" ht="24" customHeight="1">
      <c r="B5" s="449"/>
      <c r="C5" s="192" t="s">
        <v>208</v>
      </c>
      <c r="D5" s="192" t="s">
        <v>209</v>
      </c>
      <c r="E5" s="192" t="s">
        <v>210</v>
      </c>
      <c r="F5" s="192" t="s">
        <v>211</v>
      </c>
      <c r="G5" s="192" t="s">
        <v>212</v>
      </c>
      <c r="H5" s="192" t="s">
        <v>213</v>
      </c>
      <c r="I5" s="192" t="s">
        <v>214</v>
      </c>
      <c r="J5" s="192" t="s">
        <v>215</v>
      </c>
      <c r="K5" s="192" t="s">
        <v>216</v>
      </c>
      <c r="L5" s="192" t="s">
        <v>217</v>
      </c>
      <c r="M5" s="192" t="s">
        <v>218</v>
      </c>
      <c r="N5" s="192" t="s">
        <v>219</v>
      </c>
      <c r="O5" s="192" t="s">
        <v>220</v>
      </c>
      <c r="P5" s="192" t="s">
        <v>233</v>
      </c>
      <c r="Q5" s="192" t="s">
        <v>221</v>
      </c>
      <c r="R5" s="192" t="s">
        <v>222</v>
      </c>
      <c r="S5" s="192" t="s">
        <v>223</v>
      </c>
      <c r="T5" s="192" t="s">
        <v>224</v>
      </c>
      <c r="U5" s="192" t="s">
        <v>225</v>
      </c>
      <c r="V5" s="192" t="s">
        <v>226</v>
      </c>
      <c r="W5" s="192" t="s">
        <v>227</v>
      </c>
      <c r="X5" s="192" t="s">
        <v>182</v>
      </c>
      <c r="Y5" s="192" t="s">
        <v>228</v>
      </c>
      <c r="Z5" s="192" t="s">
        <v>229</v>
      </c>
      <c r="AA5" s="192" t="s">
        <v>230</v>
      </c>
      <c r="AB5" s="192" t="s">
        <v>169</v>
      </c>
      <c r="AC5" s="192" t="s">
        <v>231</v>
      </c>
      <c r="AD5" s="192" t="s">
        <v>237</v>
      </c>
      <c r="AE5" s="192" t="s">
        <v>171</v>
      </c>
      <c r="AF5" s="450" t="s">
        <v>234</v>
      </c>
      <c r="AG5" s="192" t="s">
        <v>35</v>
      </c>
      <c r="AH5" s="451" t="s">
        <v>176</v>
      </c>
    </row>
    <row r="6" spans="2:34" s="197" customFormat="1">
      <c r="B6" s="449"/>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452"/>
    </row>
    <row r="7" spans="2:34" s="240" customFormat="1">
      <c r="B7" s="453" t="s">
        <v>124</v>
      </c>
      <c r="C7" s="207">
        <v>56.923000000000002</v>
      </c>
      <c r="D7" s="207">
        <v>5.8840000000000003</v>
      </c>
      <c r="E7" s="207">
        <v>22.515000000000001</v>
      </c>
      <c r="F7" s="207">
        <v>3.1859999999999999</v>
      </c>
      <c r="G7" s="207">
        <v>3.7120000000000002</v>
      </c>
      <c r="H7" s="207">
        <v>7.7960000000000003</v>
      </c>
      <c r="I7" s="207">
        <v>6.5</v>
      </c>
      <c r="J7" s="207">
        <v>4.8550000000000004</v>
      </c>
      <c r="K7" s="207">
        <v>0.88200000000000001</v>
      </c>
      <c r="L7" s="207">
        <v>1.5109999999999999</v>
      </c>
      <c r="M7" s="207">
        <v>0</v>
      </c>
      <c r="N7" s="207">
        <v>0</v>
      </c>
      <c r="O7" s="207">
        <v>0</v>
      </c>
      <c r="P7" s="207">
        <v>0</v>
      </c>
      <c r="Q7" s="207">
        <v>80.319999999999993</v>
      </c>
      <c r="R7" s="207">
        <v>14.432</v>
      </c>
      <c r="S7" s="207">
        <v>1.944</v>
      </c>
      <c r="T7" s="207">
        <v>2.1219999999999999</v>
      </c>
      <c r="U7" s="207">
        <v>33.142000000000003</v>
      </c>
      <c r="V7" s="207">
        <v>1.18</v>
      </c>
      <c r="W7" s="207">
        <v>0.85299999999999998</v>
      </c>
      <c r="X7" s="207">
        <v>0</v>
      </c>
      <c r="Y7" s="207">
        <v>0</v>
      </c>
      <c r="Z7" s="207">
        <v>2.286</v>
      </c>
      <c r="AA7" s="207">
        <v>2.0470000000000002</v>
      </c>
      <c r="AB7" s="207">
        <v>56.935000000000002</v>
      </c>
      <c r="AC7" s="207">
        <v>13.031000000000001</v>
      </c>
      <c r="AD7" s="207">
        <v>11.021000000000001</v>
      </c>
      <c r="AE7" s="207">
        <v>25.276</v>
      </c>
      <c r="AF7" s="207">
        <v>20.161999999999978</v>
      </c>
      <c r="AG7" s="207">
        <v>378.51499999999999</v>
      </c>
      <c r="AH7" s="262">
        <v>344.32299999999998</v>
      </c>
    </row>
    <row r="8" spans="2:34" s="240" customFormat="1">
      <c r="B8" s="453" t="s">
        <v>125</v>
      </c>
      <c r="C8" s="207">
        <v>59.04</v>
      </c>
      <c r="D8" s="207">
        <v>6.4390000000000001</v>
      </c>
      <c r="E8" s="207">
        <v>22.63</v>
      </c>
      <c r="F8" s="207">
        <v>3.6859999999999999</v>
      </c>
      <c r="G8" s="207">
        <v>4.4790000000000001</v>
      </c>
      <c r="H8" s="207">
        <v>7.6379999999999999</v>
      </c>
      <c r="I8" s="207">
        <v>6.6120000000000001</v>
      </c>
      <c r="J8" s="207">
        <v>4.2690000000000001</v>
      </c>
      <c r="K8" s="207">
        <v>0.95599999999999996</v>
      </c>
      <c r="L8" s="207">
        <v>1.7509999999999999</v>
      </c>
      <c r="M8" s="207">
        <v>0</v>
      </c>
      <c r="N8" s="207">
        <v>0</v>
      </c>
      <c r="O8" s="207">
        <v>0</v>
      </c>
      <c r="P8" s="454">
        <v>0</v>
      </c>
      <c r="Q8" s="207">
        <v>89.778000000000006</v>
      </c>
      <c r="R8" s="207">
        <v>15.273</v>
      </c>
      <c r="S8" s="207">
        <v>2.0369999999999999</v>
      </c>
      <c r="T8" s="207">
        <v>3.2360000000000002</v>
      </c>
      <c r="U8" s="207">
        <v>32.228000000000002</v>
      </c>
      <c r="V8" s="207">
        <v>2.64</v>
      </c>
      <c r="W8" s="207">
        <v>1.518</v>
      </c>
      <c r="X8" s="207">
        <v>0</v>
      </c>
      <c r="Y8" s="207">
        <v>0</v>
      </c>
      <c r="Z8" s="207">
        <v>2.0640000000000001</v>
      </c>
      <c r="AA8" s="207">
        <v>2.2229999999999999</v>
      </c>
      <c r="AB8" s="207">
        <v>62.067999999999998</v>
      </c>
      <c r="AC8" s="207">
        <v>14.314</v>
      </c>
      <c r="AD8" s="207">
        <v>13.385999999999999</v>
      </c>
      <c r="AE8" s="207">
        <v>25.608000000000001</v>
      </c>
      <c r="AF8" s="207">
        <v>22.53899999999993</v>
      </c>
      <c r="AG8" s="207">
        <v>406.41199999999998</v>
      </c>
      <c r="AH8" s="262">
        <v>368.48399999999998</v>
      </c>
    </row>
    <row r="9" spans="2:34" s="240" customFormat="1">
      <c r="B9" s="453" t="s">
        <v>126</v>
      </c>
      <c r="C9" s="207">
        <v>61.738</v>
      </c>
      <c r="D9" s="207">
        <v>7.6109999999999998</v>
      </c>
      <c r="E9" s="207">
        <v>21.916</v>
      </c>
      <c r="F9" s="207">
        <v>4.1310000000000002</v>
      </c>
      <c r="G9" s="207">
        <v>2.8519999999999999</v>
      </c>
      <c r="H9" s="207">
        <v>7.6390000000000002</v>
      </c>
      <c r="I9" s="207">
        <v>6.9749999999999996</v>
      </c>
      <c r="J9" s="207">
        <v>4.2910000000000004</v>
      </c>
      <c r="K9" s="207">
        <v>0.80200000000000005</v>
      </c>
      <c r="L9" s="207">
        <v>1.921</v>
      </c>
      <c r="M9" s="207">
        <v>0.82199999999999995</v>
      </c>
      <c r="N9" s="207">
        <v>0</v>
      </c>
      <c r="O9" s="207">
        <v>0</v>
      </c>
      <c r="P9" s="454">
        <v>0</v>
      </c>
      <c r="Q9" s="207">
        <v>92.128</v>
      </c>
      <c r="R9" s="207">
        <v>15.281000000000001</v>
      </c>
      <c r="S9" s="207">
        <v>1.2450000000000001</v>
      </c>
      <c r="T9" s="207">
        <v>3.0339999999999998</v>
      </c>
      <c r="U9" s="207">
        <v>29.152000000000001</v>
      </c>
      <c r="V9" s="207">
        <v>3.456</v>
      </c>
      <c r="W9" s="207">
        <v>1.31</v>
      </c>
      <c r="X9" s="207">
        <v>0</v>
      </c>
      <c r="Y9" s="207">
        <v>0</v>
      </c>
      <c r="Z9" s="207">
        <v>2.1829999999999998</v>
      </c>
      <c r="AA9" s="207">
        <v>2.3570000000000002</v>
      </c>
      <c r="AB9" s="207">
        <v>63.161999999999999</v>
      </c>
      <c r="AC9" s="207">
        <v>15.391</v>
      </c>
      <c r="AD9" s="207">
        <v>11.706</v>
      </c>
      <c r="AE9" s="207">
        <v>26.954000000000001</v>
      </c>
      <c r="AF9" s="207">
        <v>24.353999999999928</v>
      </c>
      <c r="AG9" s="207">
        <v>412.411</v>
      </c>
      <c r="AH9" s="262">
        <v>374.529</v>
      </c>
    </row>
    <row r="10" spans="2:34" s="240" customFormat="1">
      <c r="B10" s="453" t="s">
        <v>127</v>
      </c>
      <c r="C10" s="207">
        <v>63.988</v>
      </c>
      <c r="D10" s="207">
        <v>8.6159999999999997</v>
      </c>
      <c r="E10" s="207">
        <v>22.146999999999998</v>
      </c>
      <c r="F10" s="207">
        <v>5.01</v>
      </c>
      <c r="G10" s="207">
        <v>2.5390000000000001</v>
      </c>
      <c r="H10" s="207">
        <v>8.02</v>
      </c>
      <c r="I10" s="207">
        <v>7.3819999999999997</v>
      </c>
      <c r="J10" s="207">
        <v>4.3360000000000003</v>
      </c>
      <c r="K10" s="207">
        <v>0.80400000000000005</v>
      </c>
      <c r="L10" s="207">
        <v>2.1890000000000001</v>
      </c>
      <c r="M10" s="207">
        <v>0.81299999999999994</v>
      </c>
      <c r="N10" s="207">
        <v>0.27800000000000002</v>
      </c>
      <c r="O10" s="207">
        <v>0</v>
      </c>
      <c r="P10" s="454">
        <v>0</v>
      </c>
      <c r="Q10" s="207">
        <v>94.680999999999997</v>
      </c>
      <c r="R10" s="207">
        <v>16.059999999999999</v>
      </c>
      <c r="S10" s="207">
        <v>3.5999999999999997E-2</v>
      </c>
      <c r="T10" s="207">
        <v>1.5960000000000001</v>
      </c>
      <c r="U10" s="207">
        <v>26.39</v>
      </c>
      <c r="V10" s="207">
        <v>3.7320000000000002</v>
      </c>
      <c r="W10" s="207">
        <v>0.95799999999999996</v>
      </c>
      <c r="X10" s="207">
        <v>0</v>
      </c>
      <c r="Y10" s="207">
        <v>0</v>
      </c>
      <c r="Z10" s="207">
        <v>2.2869999999999999</v>
      </c>
      <c r="AA10" s="207">
        <v>2.3559999999999999</v>
      </c>
      <c r="AB10" s="207">
        <v>63.529000000000003</v>
      </c>
      <c r="AC10" s="207">
        <v>16.797000000000001</v>
      </c>
      <c r="AD10" s="207">
        <v>10.741</v>
      </c>
      <c r="AE10" s="207">
        <v>27.484000000000002</v>
      </c>
      <c r="AF10" s="207">
        <v>25.01400000000001</v>
      </c>
      <c r="AG10" s="207">
        <v>417.78300000000002</v>
      </c>
      <c r="AH10" s="262">
        <v>380.16399999999999</v>
      </c>
    </row>
    <row r="11" spans="2:34" s="240" customFormat="1">
      <c r="B11" s="453" t="s">
        <v>128</v>
      </c>
      <c r="C11" s="207">
        <v>70.459999999999994</v>
      </c>
      <c r="D11" s="207">
        <v>9.83</v>
      </c>
      <c r="E11" s="207">
        <v>22.786000000000001</v>
      </c>
      <c r="F11" s="207">
        <v>4.9859999999999998</v>
      </c>
      <c r="G11" s="207">
        <v>2.5579999999999998</v>
      </c>
      <c r="H11" s="207">
        <v>8.5950000000000006</v>
      </c>
      <c r="I11" s="207">
        <v>7.61</v>
      </c>
      <c r="J11" s="207">
        <v>4.6890000000000001</v>
      </c>
      <c r="K11" s="207">
        <v>0.79900000000000004</v>
      </c>
      <c r="L11" s="207">
        <v>2.3130000000000002</v>
      </c>
      <c r="M11" s="207">
        <v>0.81599999999999995</v>
      </c>
      <c r="N11" s="207">
        <v>0.41599999999999998</v>
      </c>
      <c r="O11" s="207">
        <v>0</v>
      </c>
      <c r="P11" s="454">
        <v>0</v>
      </c>
      <c r="Q11" s="207">
        <v>100.32299999999999</v>
      </c>
      <c r="R11" s="207">
        <v>15.773</v>
      </c>
      <c r="S11" s="207">
        <v>0.82499999999999996</v>
      </c>
      <c r="T11" s="207">
        <v>2.2250000000000001</v>
      </c>
      <c r="U11" s="207">
        <v>27.629000000000001</v>
      </c>
      <c r="V11" s="207">
        <v>3.1080000000000001</v>
      </c>
      <c r="W11" s="207">
        <v>1.179</v>
      </c>
      <c r="X11" s="207">
        <v>0</v>
      </c>
      <c r="Y11" s="207">
        <v>0</v>
      </c>
      <c r="Z11" s="207">
        <v>2.391</v>
      </c>
      <c r="AA11" s="207">
        <v>2.504</v>
      </c>
      <c r="AB11" s="207">
        <v>75.147999999999996</v>
      </c>
      <c r="AC11" s="207">
        <v>18.898</v>
      </c>
      <c r="AD11" s="207">
        <v>10.269</v>
      </c>
      <c r="AE11" s="207">
        <v>29.939</v>
      </c>
      <c r="AF11" s="207">
        <v>24.805999999999983</v>
      </c>
      <c r="AG11" s="207">
        <v>450.875</v>
      </c>
      <c r="AH11" s="262">
        <v>411.702</v>
      </c>
    </row>
    <row r="12" spans="2:34" s="240" customFormat="1">
      <c r="B12" s="453" t="s">
        <v>129</v>
      </c>
      <c r="C12" s="207">
        <v>72.311000000000007</v>
      </c>
      <c r="D12" s="207">
        <v>10.48</v>
      </c>
      <c r="E12" s="207">
        <v>23.312999999999999</v>
      </c>
      <c r="F12" s="207">
        <v>6.25</v>
      </c>
      <c r="G12" s="207">
        <v>2.7160000000000002</v>
      </c>
      <c r="H12" s="207">
        <v>8.0709999999999997</v>
      </c>
      <c r="I12" s="207">
        <v>7.8890000000000002</v>
      </c>
      <c r="J12" s="207">
        <v>4.7370000000000001</v>
      </c>
      <c r="K12" s="207">
        <v>0.872</v>
      </c>
      <c r="L12" s="207">
        <v>2.3530000000000002</v>
      </c>
      <c r="M12" s="207">
        <v>0.75</v>
      </c>
      <c r="N12" s="207">
        <v>0.498</v>
      </c>
      <c r="O12" s="207">
        <v>0</v>
      </c>
      <c r="P12" s="454">
        <v>0</v>
      </c>
      <c r="Q12" s="207">
        <v>107.54600000000001</v>
      </c>
      <c r="R12" s="207">
        <v>17.140999999999998</v>
      </c>
      <c r="S12" s="207">
        <v>1.7450000000000001</v>
      </c>
      <c r="T12" s="207">
        <v>2.282</v>
      </c>
      <c r="U12" s="207">
        <v>33.722999999999999</v>
      </c>
      <c r="V12" s="207">
        <v>4.7430000000000003</v>
      </c>
      <c r="W12" s="207">
        <v>1.284</v>
      </c>
      <c r="X12" s="207">
        <v>0</v>
      </c>
      <c r="Y12" s="207">
        <v>0</v>
      </c>
      <c r="Z12" s="207">
        <v>2.508</v>
      </c>
      <c r="AA12" s="207">
        <v>2.9239999999999999</v>
      </c>
      <c r="AB12" s="207">
        <v>80.923000000000002</v>
      </c>
      <c r="AC12" s="207">
        <v>20.048999999999999</v>
      </c>
      <c r="AD12" s="207">
        <v>12.215999999999999</v>
      </c>
      <c r="AE12" s="207">
        <v>30.341000000000001</v>
      </c>
      <c r="AF12" s="207">
        <v>25.550000000000011</v>
      </c>
      <c r="AG12" s="207">
        <v>483.21499999999997</v>
      </c>
      <c r="AH12" s="262">
        <v>442.16500000000002</v>
      </c>
    </row>
    <row r="13" spans="2:34" s="240" customFormat="1">
      <c r="B13" s="453" t="s">
        <v>130</v>
      </c>
      <c r="C13" s="207">
        <v>73.302999999999997</v>
      </c>
      <c r="D13" s="207">
        <v>11.6</v>
      </c>
      <c r="E13" s="207">
        <v>23.437999999999999</v>
      </c>
      <c r="F13" s="207">
        <v>7.4539999999999997</v>
      </c>
      <c r="G13" s="207">
        <v>3.464</v>
      </c>
      <c r="H13" s="207">
        <v>8.4380000000000006</v>
      </c>
      <c r="I13" s="207">
        <v>7.8760000000000003</v>
      </c>
      <c r="J13" s="207">
        <v>4.95</v>
      </c>
      <c r="K13" s="207">
        <v>0.90600000000000003</v>
      </c>
      <c r="L13" s="207">
        <v>2.347</v>
      </c>
      <c r="M13" s="207">
        <v>0.74099999999999999</v>
      </c>
      <c r="N13" s="207">
        <v>0.58299999999999996</v>
      </c>
      <c r="O13" s="207">
        <v>0</v>
      </c>
      <c r="P13" s="454">
        <v>0</v>
      </c>
      <c r="Q13" s="207">
        <v>114.908</v>
      </c>
      <c r="R13" s="207">
        <v>18.077000000000002</v>
      </c>
      <c r="S13" s="207">
        <v>3.089</v>
      </c>
      <c r="T13" s="207">
        <v>3.0419999999999998</v>
      </c>
      <c r="U13" s="207">
        <v>37.997999999999998</v>
      </c>
      <c r="V13" s="207">
        <v>8.0220000000000002</v>
      </c>
      <c r="W13" s="207">
        <v>2.016</v>
      </c>
      <c r="X13" s="207">
        <v>0</v>
      </c>
      <c r="Y13" s="207">
        <v>0</v>
      </c>
      <c r="Z13" s="207">
        <v>2.6230000000000002</v>
      </c>
      <c r="AA13" s="207">
        <v>3.258</v>
      </c>
      <c r="AB13" s="207">
        <v>85.558999999999997</v>
      </c>
      <c r="AC13" s="207">
        <v>21.219000000000001</v>
      </c>
      <c r="AD13" s="207">
        <v>13.615</v>
      </c>
      <c r="AE13" s="207">
        <v>34.686</v>
      </c>
      <c r="AF13" s="207">
        <v>26.516000000000076</v>
      </c>
      <c r="AG13" s="207">
        <v>519.72799999999995</v>
      </c>
      <c r="AH13" s="262">
        <v>473.17</v>
      </c>
    </row>
    <row r="14" spans="2:34" s="240" customFormat="1">
      <c r="B14" s="453" t="s">
        <v>131</v>
      </c>
      <c r="C14" s="207">
        <v>78.903000000000006</v>
      </c>
      <c r="D14" s="207">
        <v>12.426</v>
      </c>
      <c r="E14" s="207">
        <v>23.585000000000001</v>
      </c>
      <c r="F14" s="207">
        <v>9.6370000000000005</v>
      </c>
      <c r="G14" s="207">
        <v>3.7559999999999998</v>
      </c>
      <c r="H14" s="207">
        <v>7.641</v>
      </c>
      <c r="I14" s="207">
        <v>7.9139999999999997</v>
      </c>
      <c r="J14" s="207">
        <v>5.1390000000000002</v>
      </c>
      <c r="K14" s="207">
        <v>1.1120000000000001</v>
      </c>
      <c r="L14" s="207">
        <v>2.3039999999999998</v>
      </c>
      <c r="M14" s="207">
        <v>0.69599999999999995</v>
      </c>
      <c r="N14" s="207">
        <v>0.74</v>
      </c>
      <c r="O14" s="207">
        <v>0</v>
      </c>
      <c r="P14" s="454">
        <v>0</v>
      </c>
      <c r="Q14" s="207">
        <v>123.42400000000001</v>
      </c>
      <c r="R14" s="207">
        <v>20.306000000000001</v>
      </c>
      <c r="S14" s="207">
        <v>2.7650000000000001</v>
      </c>
      <c r="T14" s="207">
        <v>3.83</v>
      </c>
      <c r="U14" s="207">
        <v>40.667999999999999</v>
      </c>
      <c r="V14" s="207">
        <v>5.67</v>
      </c>
      <c r="W14" s="207">
        <v>2.1549999999999998</v>
      </c>
      <c r="X14" s="207">
        <v>0</v>
      </c>
      <c r="Y14" s="207">
        <v>0</v>
      </c>
      <c r="Z14" s="207">
        <v>2.7450000000000001</v>
      </c>
      <c r="AA14" s="207">
        <v>3.5449999999999999</v>
      </c>
      <c r="AB14" s="207">
        <v>90.915999999999997</v>
      </c>
      <c r="AC14" s="207">
        <v>22.332999999999998</v>
      </c>
      <c r="AD14" s="207">
        <v>14.663</v>
      </c>
      <c r="AE14" s="207">
        <v>36.529000000000003</v>
      </c>
      <c r="AF14" s="207">
        <v>28.098999999999933</v>
      </c>
      <c r="AG14" s="207">
        <v>551.50099999999998</v>
      </c>
      <c r="AH14" s="262">
        <v>502.32799999999997</v>
      </c>
    </row>
    <row r="15" spans="2:34" s="240" customFormat="1">
      <c r="B15" s="453" t="s">
        <v>132</v>
      </c>
      <c r="C15" s="207">
        <v>80.852999999999994</v>
      </c>
      <c r="D15" s="207">
        <v>12.946999999999999</v>
      </c>
      <c r="E15" s="207">
        <v>24.905000000000001</v>
      </c>
      <c r="F15" s="207">
        <v>9.9580000000000002</v>
      </c>
      <c r="G15" s="207">
        <v>4.165</v>
      </c>
      <c r="H15" s="207">
        <v>7.9820000000000002</v>
      </c>
      <c r="I15" s="207">
        <v>8.2149999999999999</v>
      </c>
      <c r="J15" s="207">
        <v>5.3929999999999998</v>
      </c>
      <c r="K15" s="207">
        <v>1.9490000000000001</v>
      </c>
      <c r="L15" s="207">
        <v>2.302</v>
      </c>
      <c r="M15" s="207">
        <v>0.70499999999999996</v>
      </c>
      <c r="N15" s="207">
        <v>0.86299999999999999</v>
      </c>
      <c r="O15" s="207">
        <v>0</v>
      </c>
      <c r="P15" s="454">
        <v>0</v>
      </c>
      <c r="Q15" s="207">
        <v>131.86600000000001</v>
      </c>
      <c r="R15" s="207">
        <v>22.443000000000001</v>
      </c>
      <c r="S15" s="207">
        <v>2.7829999999999999</v>
      </c>
      <c r="T15" s="207">
        <v>5.2679999999999998</v>
      </c>
      <c r="U15" s="207">
        <v>39.725000000000001</v>
      </c>
      <c r="V15" s="207">
        <v>7.3780000000000001</v>
      </c>
      <c r="W15" s="207">
        <v>1.68</v>
      </c>
      <c r="X15" s="207">
        <v>0</v>
      </c>
      <c r="Y15" s="207">
        <v>0</v>
      </c>
      <c r="Z15" s="207">
        <v>2.8580000000000001</v>
      </c>
      <c r="AA15" s="207">
        <v>3.8239999999999998</v>
      </c>
      <c r="AB15" s="207">
        <v>95.436999999999998</v>
      </c>
      <c r="AC15" s="207">
        <v>23.513999999999999</v>
      </c>
      <c r="AD15" s="207">
        <v>18.504999999999999</v>
      </c>
      <c r="AE15" s="207">
        <v>38.823</v>
      </c>
      <c r="AF15" s="207">
        <v>29.804999999999836</v>
      </c>
      <c r="AG15" s="207">
        <v>584.14599999999996</v>
      </c>
      <c r="AH15" s="262">
        <v>528.84299999999996</v>
      </c>
    </row>
    <row r="16" spans="2:34" s="240" customFormat="1">
      <c r="B16" s="453" t="s">
        <v>133</v>
      </c>
      <c r="C16" s="207">
        <v>75.816999999999993</v>
      </c>
      <c r="D16" s="207">
        <v>13.41</v>
      </c>
      <c r="E16" s="207">
        <v>24.614999999999998</v>
      </c>
      <c r="F16" s="207">
        <v>4.798</v>
      </c>
      <c r="G16" s="207">
        <v>3.2040000000000002</v>
      </c>
      <c r="H16" s="207">
        <v>7.8959999999999999</v>
      </c>
      <c r="I16" s="207">
        <v>8.5980000000000008</v>
      </c>
      <c r="J16" s="207">
        <v>5.5819999999999999</v>
      </c>
      <c r="K16" s="207">
        <v>1.835</v>
      </c>
      <c r="L16" s="207">
        <v>2.2709999999999999</v>
      </c>
      <c r="M16" s="207">
        <v>0.71099999999999997</v>
      </c>
      <c r="N16" s="207">
        <v>1.0409999999999999</v>
      </c>
      <c r="O16" s="207">
        <v>0</v>
      </c>
      <c r="P16" s="454">
        <v>0</v>
      </c>
      <c r="Q16" s="207">
        <v>126.41800000000001</v>
      </c>
      <c r="R16" s="207">
        <v>22.532</v>
      </c>
      <c r="S16" s="207">
        <v>1.889</v>
      </c>
      <c r="T16" s="207">
        <v>7.8520000000000003</v>
      </c>
      <c r="U16" s="207">
        <v>30.15</v>
      </c>
      <c r="V16" s="207">
        <v>7.9909999999999997</v>
      </c>
      <c r="W16" s="207">
        <v>2.5670000000000002</v>
      </c>
      <c r="X16" s="207">
        <v>0</v>
      </c>
      <c r="Y16" s="207">
        <v>0</v>
      </c>
      <c r="Z16" s="207">
        <v>2.9769999999999999</v>
      </c>
      <c r="AA16" s="207">
        <v>2.8370000000000002</v>
      </c>
      <c r="AB16" s="207">
        <v>96.613</v>
      </c>
      <c r="AC16" s="207">
        <v>24.515999999999998</v>
      </c>
      <c r="AD16" s="207">
        <v>18.390999999999998</v>
      </c>
      <c r="AE16" s="207">
        <v>43.307000000000002</v>
      </c>
      <c r="AF16" s="207">
        <v>31.662000000000035</v>
      </c>
      <c r="AG16" s="207">
        <v>569.48</v>
      </c>
      <c r="AH16" s="262">
        <v>510.197</v>
      </c>
    </row>
    <row r="17" spans="1:35" s="240" customFormat="1">
      <c r="B17" s="453" t="s">
        <v>134</v>
      </c>
      <c r="C17" s="207">
        <v>73.543999999999997</v>
      </c>
      <c r="D17" s="207">
        <v>12.7</v>
      </c>
      <c r="E17" s="207">
        <v>26.196999999999999</v>
      </c>
      <c r="F17" s="207">
        <v>4.8879999999999999</v>
      </c>
      <c r="G17" s="207">
        <v>3.016</v>
      </c>
      <c r="H17" s="207">
        <v>9.4619999999999997</v>
      </c>
      <c r="I17" s="207">
        <v>9.2460000000000004</v>
      </c>
      <c r="J17" s="207">
        <v>5.6749999999999998</v>
      </c>
      <c r="K17" s="207">
        <v>1.87</v>
      </c>
      <c r="L17" s="207">
        <v>2.262</v>
      </c>
      <c r="M17" s="207">
        <v>0.68700000000000006</v>
      </c>
      <c r="N17" s="207">
        <v>1.119</v>
      </c>
      <c r="O17" s="207">
        <v>5.7000000000000002E-2</v>
      </c>
      <c r="P17" s="454">
        <v>0</v>
      </c>
      <c r="Q17" s="207">
        <v>125.349</v>
      </c>
      <c r="R17" s="207">
        <v>21.707000000000001</v>
      </c>
      <c r="S17" s="207">
        <v>9.1999999999999998E-2</v>
      </c>
      <c r="T17" s="207">
        <v>2.4910000000000001</v>
      </c>
      <c r="U17" s="207">
        <v>34.435000000000002</v>
      </c>
      <c r="V17" s="207">
        <v>5.6</v>
      </c>
      <c r="W17" s="207">
        <v>0.92300000000000004</v>
      </c>
      <c r="X17" s="207">
        <v>0</v>
      </c>
      <c r="Y17" s="207">
        <v>0</v>
      </c>
      <c r="Z17" s="207">
        <v>3.028</v>
      </c>
      <c r="AA17" s="207">
        <v>2.3860000000000001</v>
      </c>
      <c r="AB17" s="207">
        <v>96.638000000000005</v>
      </c>
      <c r="AC17" s="207">
        <v>25.061</v>
      </c>
      <c r="AD17" s="207">
        <v>12.958</v>
      </c>
      <c r="AE17" s="207">
        <v>46.155999999999999</v>
      </c>
      <c r="AF17" s="207">
        <v>33.150999999999954</v>
      </c>
      <c r="AG17" s="207">
        <v>560.69799999999998</v>
      </c>
      <c r="AH17" s="262">
        <v>503.858</v>
      </c>
    </row>
    <row r="18" spans="1:35" s="240" customFormat="1">
      <c r="B18" s="453" t="s">
        <v>135</v>
      </c>
      <c r="C18" s="207">
        <v>86.290999999999997</v>
      </c>
      <c r="D18" s="207">
        <v>14.994999999999999</v>
      </c>
      <c r="E18" s="207">
        <v>27.256</v>
      </c>
      <c r="F18" s="207">
        <v>5.9610000000000003</v>
      </c>
      <c r="G18" s="207">
        <v>2.97</v>
      </c>
      <c r="H18" s="207">
        <v>9.3049999999999997</v>
      </c>
      <c r="I18" s="207">
        <v>9.4339999999999993</v>
      </c>
      <c r="J18" s="207">
        <v>5.7729999999999997</v>
      </c>
      <c r="K18" s="207">
        <v>2.1829999999999998</v>
      </c>
      <c r="L18" s="207">
        <v>2.5089999999999999</v>
      </c>
      <c r="M18" s="207">
        <v>0.66</v>
      </c>
      <c r="N18" s="207">
        <v>1.2829999999999999</v>
      </c>
      <c r="O18" s="207">
        <v>0.24299999999999999</v>
      </c>
      <c r="P18" s="454">
        <v>0</v>
      </c>
      <c r="Q18" s="207">
        <v>132.006</v>
      </c>
      <c r="R18" s="207">
        <v>22.106999999999999</v>
      </c>
      <c r="S18" s="207">
        <v>-0.86699999999999999</v>
      </c>
      <c r="T18" s="207">
        <v>3.601</v>
      </c>
      <c r="U18" s="207">
        <v>36.323</v>
      </c>
      <c r="V18" s="207">
        <v>7.6079999999999997</v>
      </c>
      <c r="W18" s="207">
        <v>1.458</v>
      </c>
      <c r="X18" s="207">
        <v>0</v>
      </c>
      <c r="Y18" s="207">
        <v>4.2000000000000003E-2</v>
      </c>
      <c r="Z18" s="207">
        <v>3.0640000000000001</v>
      </c>
      <c r="AA18" s="207">
        <v>2.7160000000000002</v>
      </c>
      <c r="AB18" s="207">
        <v>97.747</v>
      </c>
      <c r="AC18" s="207">
        <v>25.585000000000001</v>
      </c>
      <c r="AD18" s="207">
        <v>15.414999999999999</v>
      </c>
      <c r="AE18" s="207">
        <v>46.847999999999999</v>
      </c>
      <c r="AF18" s="207">
        <v>38.521000000000072</v>
      </c>
      <c r="AG18" s="207">
        <v>601.03700000000003</v>
      </c>
      <c r="AH18" s="262">
        <v>540.86599999999999</v>
      </c>
    </row>
    <row r="19" spans="1:35" s="240" customFormat="1">
      <c r="B19" s="453" t="s">
        <v>136</v>
      </c>
      <c r="C19" s="207">
        <v>98.097999999999999</v>
      </c>
      <c r="D19" s="207">
        <v>16.106000000000002</v>
      </c>
      <c r="E19" s="207">
        <v>26.797999999999998</v>
      </c>
      <c r="F19" s="207">
        <v>6.125</v>
      </c>
      <c r="G19" s="207">
        <v>2.794</v>
      </c>
      <c r="H19" s="207">
        <v>9.8780000000000001</v>
      </c>
      <c r="I19" s="207">
        <v>10.18</v>
      </c>
      <c r="J19" s="207">
        <v>5.9210000000000003</v>
      </c>
      <c r="K19" s="207">
        <v>2.637</v>
      </c>
      <c r="L19" s="207">
        <v>3.0019999999999998</v>
      </c>
      <c r="M19" s="207">
        <v>0.67800000000000005</v>
      </c>
      <c r="N19" s="207">
        <v>1.7090000000000001</v>
      </c>
      <c r="O19" s="207">
        <v>0.34100000000000003</v>
      </c>
      <c r="P19" s="454">
        <v>0</v>
      </c>
      <c r="Q19" s="207">
        <v>133.91499999999999</v>
      </c>
      <c r="R19" s="207">
        <v>20.332999999999998</v>
      </c>
      <c r="S19" s="207">
        <v>-1.546</v>
      </c>
      <c r="T19" s="207">
        <v>4.3369999999999997</v>
      </c>
      <c r="U19" s="207">
        <v>34.216999999999999</v>
      </c>
      <c r="V19" s="207">
        <v>7.52</v>
      </c>
      <c r="W19" s="207">
        <v>2.032</v>
      </c>
      <c r="X19" s="207">
        <v>0</v>
      </c>
      <c r="Y19" s="207">
        <v>2.3820000000000001</v>
      </c>
      <c r="Z19" s="207">
        <v>3.113</v>
      </c>
      <c r="AA19" s="207">
        <v>2.9049999999999998</v>
      </c>
      <c r="AB19" s="207">
        <v>101.59699999999999</v>
      </c>
      <c r="AC19" s="207">
        <v>25.797999999999998</v>
      </c>
      <c r="AD19" s="207">
        <v>16.690000000000001</v>
      </c>
      <c r="AE19" s="207">
        <v>48.91</v>
      </c>
      <c r="AF19" s="207">
        <v>36.981000000000108</v>
      </c>
      <c r="AG19" s="207">
        <v>623.45100000000002</v>
      </c>
      <c r="AH19" s="262">
        <v>559.99699999999996</v>
      </c>
    </row>
    <row r="20" spans="1:35" s="240" customFormat="1">
      <c r="A20" s="252"/>
      <c r="B20" s="453" t="s">
        <v>137</v>
      </c>
      <c r="C20" s="207">
        <v>100.694</v>
      </c>
      <c r="D20" s="207">
        <v>16.617999999999999</v>
      </c>
      <c r="E20" s="207">
        <v>26.571000000000002</v>
      </c>
      <c r="F20" s="207">
        <v>6.907</v>
      </c>
      <c r="G20" s="207">
        <v>2.2330000000000001</v>
      </c>
      <c r="H20" s="207">
        <v>9.59</v>
      </c>
      <c r="I20" s="207">
        <v>10.138999999999999</v>
      </c>
      <c r="J20" s="207">
        <v>5.9870000000000001</v>
      </c>
      <c r="K20" s="207">
        <v>2.8180000000000001</v>
      </c>
      <c r="L20" s="207">
        <v>3.0329999999999999</v>
      </c>
      <c r="M20" s="207">
        <v>0.65400000000000003</v>
      </c>
      <c r="N20" s="207">
        <v>2.746</v>
      </c>
      <c r="O20" s="207">
        <v>0.25800000000000001</v>
      </c>
      <c r="P20" s="454">
        <v>0</v>
      </c>
      <c r="Q20" s="207">
        <v>132.559</v>
      </c>
      <c r="R20" s="207">
        <v>20.550999999999998</v>
      </c>
      <c r="S20" s="207">
        <v>-0.81899999999999995</v>
      </c>
      <c r="T20" s="207">
        <v>3.927</v>
      </c>
      <c r="U20" s="207">
        <v>36.533999999999999</v>
      </c>
      <c r="V20" s="207">
        <v>4.2140000000000004</v>
      </c>
      <c r="W20" s="207">
        <v>1.7370000000000001</v>
      </c>
      <c r="X20" s="207">
        <v>0</v>
      </c>
      <c r="Y20" s="207">
        <v>1.7729999999999999</v>
      </c>
      <c r="Z20" s="207">
        <v>3.085</v>
      </c>
      <c r="AA20" s="207">
        <v>3.1059999999999999</v>
      </c>
      <c r="AB20" s="207">
        <v>104.483</v>
      </c>
      <c r="AC20" s="207">
        <v>26.149000000000001</v>
      </c>
      <c r="AD20" s="207">
        <v>16.923999999999999</v>
      </c>
      <c r="AE20" s="207">
        <v>51.883000000000003</v>
      </c>
      <c r="AF20" s="207">
        <v>41.051999999999907</v>
      </c>
      <c r="AG20" s="207">
        <v>635.40599999999995</v>
      </c>
      <c r="AH20" s="262">
        <v>566.27499999999998</v>
      </c>
    </row>
    <row r="21" spans="1:35" s="240" customFormat="1">
      <c r="B21" s="453" t="s">
        <v>138</v>
      </c>
      <c r="C21" s="207">
        <v>106.455</v>
      </c>
      <c r="D21" s="207">
        <v>17.137</v>
      </c>
      <c r="E21" s="207">
        <v>26.882000000000001</v>
      </c>
      <c r="F21" s="207">
        <v>9.3729999999999993</v>
      </c>
      <c r="G21" s="207">
        <v>3.1080000000000001</v>
      </c>
      <c r="H21" s="207">
        <v>9.5559999999999992</v>
      </c>
      <c r="I21" s="207">
        <v>10.308</v>
      </c>
      <c r="J21" s="207">
        <v>6.1050000000000004</v>
      </c>
      <c r="K21" s="207">
        <v>3.0030000000000001</v>
      </c>
      <c r="L21" s="207">
        <v>3.0179999999999998</v>
      </c>
      <c r="M21" s="207">
        <v>1.1879999999999999</v>
      </c>
      <c r="N21" s="207">
        <v>3.419</v>
      </c>
      <c r="O21" s="207">
        <v>0.35499999999999998</v>
      </c>
      <c r="P21" s="454">
        <v>0</v>
      </c>
      <c r="Q21" s="207">
        <v>135.48099999999999</v>
      </c>
      <c r="R21" s="207">
        <v>20.853999999999999</v>
      </c>
      <c r="S21" s="207">
        <v>1.2829999999999999</v>
      </c>
      <c r="T21" s="207">
        <v>3.9079999999999999</v>
      </c>
      <c r="U21" s="207">
        <v>37.360999999999997</v>
      </c>
      <c r="V21" s="207">
        <v>3.31</v>
      </c>
      <c r="W21" s="207">
        <v>1.1180000000000001</v>
      </c>
      <c r="X21" s="207">
        <v>0</v>
      </c>
      <c r="Y21" s="207">
        <v>2.4300000000000002</v>
      </c>
      <c r="Z21" s="207">
        <v>3.12</v>
      </c>
      <c r="AA21" s="207">
        <v>3.4009999999999998</v>
      </c>
      <c r="AB21" s="207">
        <v>107.306</v>
      </c>
      <c r="AC21" s="207">
        <v>27.369</v>
      </c>
      <c r="AD21" s="207">
        <v>18.119</v>
      </c>
      <c r="AE21" s="207">
        <v>54.323</v>
      </c>
      <c r="AF21" s="207">
        <v>42.874000000000024</v>
      </c>
      <c r="AG21" s="207">
        <v>662.16399999999999</v>
      </c>
      <c r="AH21" s="262">
        <v>589.95000000000005</v>
      </c>
    </row>
    <row r="22" spans="1:35" s="240" customFormat="1">
      <c r="B22" s="269" t="s">
        <v>139</v>
      </c>
      <c r="C22" s="207">
        <v>111.176</v>
      </c>
      <c r="D22" s="207">
        <v>17.14</v>
      </c>
      <c r="E22" s="207">
        <v>27.155999999999999</v>
      </c>
      <c r="F22" s="207">
        <v>10.853999999999999</v>
      </c>
      <c r="G22" s="207">
        <v>2.9249999999999998</v>
      </c>
      <c r="H22" s="207">
        <v>9.2509999999999994</v>
      </c>
      <c r="I22" s="207">
        <v>10.449</v>
      </c>
      <c r="J22" s="207">
        <v>5.8940000000000001</v>
      </c>
      <c r="K22" s="207">
        <v>3.2050000000000001</v>
      </c>
      <c r="L22" s="207">
        <v>2.9729999999999999</v>
      </c>
      <c r="M22" s="207">
        <v>1.647</v>
      </c>
      <c r="N22" s="207">
        <v>3.9820000000000002</v>
      </c>
      <c r="O22" s="207">
        <v>0.44800000000000001</v>
      </c>
      <c r="P22" s="454">
        <v>0</v>
      </c>
      <c r="Q22" s="207">
        <v>140.001</v>
      </c>
      <c r="R22" s="207">
        <v>23.643999999999998</v>
      </c>
      <c r="S22" s="207">
        <v>-2.5999999999999999E-2</v>
      </c>
      <c r="T22" s="207">
        <v>5.5590000000000002</v>
      </c>
      <c r="U22" s="207">
        <v>42.726999999999997</v>
      </c>
      <c r="V22" s="207">
        <v>1.544</v>
      </c>
      <c r="W22" s="207">
        <v>7.6999999999999999E-2</v>
      </c>
      <c r="X22" s="207">
        <v>0</v>
      </c>
      <c r="Y22" s="207">
        <v>3.117</v>
      </c>
      <c r="Z22" s="207">
        <v>3.137</v>
      </c>
      <c r="AA22" s="207">
        <v>3.802</v>
      </c>
      <c r="AB22" s="207">
        <v>110.26</v>
      </c>
      <c r="AC22" s="207">
        <v>28.141999999999999</v>
      </c>
      <c r="AD22" s="207">
        <v>19.623999999999999</v>
      </c>
      <c r="AE22" s="207">
        <v>55.978000000000002</v>
      </c>
      <c r="AF22" s="207">
        <v>43.982999999999834</v>
      </c>
      <c r="AG22" s="207">
        <v>688.66899999999998</v>
      </c>
      <c r="AH22" s="262">
        <v>612.00699999999995</v>
      </c>
    </row>
    <row r="23" spans="1:35" s="240" customFormat="1">
      <c r="B23" s="269" t="s">
        <v>140</v>
      </c>
      <c r="C23" s="253">
        <v>116.152</v>
      </c>
      <c r="D23" s="253">
        <v>17.800999999999998</v>
      </c>
      <c r="E23" s="253">
        <v>27.622</v>
      </c>
      <c r="F23" s="253">
        <v>11.273999999999999</v>
      </c>
      <c r="G23" s="253">
        <v>3.323</v>
      </c>
      <c r="H23" s="253">
        <v>9.1059999999999999</v>
      </c>
      <c r="I23" s="253">
        <v>10.696999999999999</v>
      </c>
      <c r="J23" s="253">
        <v>5.9059999999999997</v>
      </c>
      <c r="K23" s="253">
        <v>3.04</v>
      </c>
      <c r="L23" s="253">
        <v>3.7170000000000001</v>
      </c>
      <c r="M23" s="253">
        <v>1.7729999999999999</v>
      </c>
      <c r="N23" s="207">
        <v>4.8469999999999995</v>
      </c>
      <c r="O23" s="253">
        <v>0.503</v>
      </c>
      <c r="P23" s="235">
        <v>0</v>
      </c>
      <c r="Q23" s="207">
        <v>146.15899999999999</v>
      </c>
      <c r="R23" s="207">
        <v>24.327999999999999</v>
      </c>
      <c r="S23" s="207">
        <v>-1.613</v>
      </c>
      <c r="T23" s="253">
        <v>7.06</v>
      </c>
      <c r="U23" s="253">
        <v>44.390999999999998</v>
      </c>
      <c r="V23" s="253">
        <v>0.41</v>
      </c>
      <c r="W23" s="253">
        <v>-0.56200000000000006</v>
      </c>
      <c r="X23" s="207">
        <v>0</v>
      </c>
      <c r="Y23" s="253">
        <v>3.198</v>
      </c>
      <c r="Z23" s="253">
        <v>3.1150000000000002</v>
      </c>
      <c r="AA23" s="253">
        <v>4.6500000000000004</v>
      </c>
      <c r="AB23" s="207">
        <v>114.06099999999999</v>
      </c>
      <c r="AC23" s="253">
        <v>28.986000000000001</v>
      </c>
      <c r="AD23" s="253">
        <v>20.914000000000001</v>
      </c>
      <c r="AE23" s="253">
        <v>57.462000000000003</v>
      </c>
      <c r="AF23" s="207">
        <v>44.644000000000119</v>
      </c>
      <c r="AG23" s="253">
        <v>712.96400000000006</v>
      </c>
      <c r="AH23" s="455">
        <v>634.06600000000003</v>
      </c>
    </row>
    <row r="24" spans="1:35" s="240" customFormat="1">
      <c r="B24" s="269" t="s">
        <v>141</v>
      </c>
      <c r="C24" s="253">
        <v>121.973</v>
      </c>
      <c r="D24" s="253">
        <v>17.510000000000002</v>
      </c>
      <c r="E24" s="253">
        <v>27.937000000000001</v>
      </c>
      <c r="F24" s="253">
        <v>12.407999999999999</v>
      </c>
      <c r="G24" s="253">
        <v>3.7149999999999999</v>
      </c>
      <c r="H24" s="253">
        <v>8.6809999999999992</v>
      </c>
      <c r="I24" s="253">
        <v>11.117000000000001</v>
      </c>
      <c r="J24" s="253">
        <v>5.9809999999999999</v>
      </c>
      <c r="K24" s="253">
        <v>3.2109999999999999</v>
      </c>
      <c r="L24" s="253">
        <v>4.907</v>
      </c>
      <c r="M24" s="253">
        <v>1.911</v>
      </c>
      <c r="N24" s="207">
        <v>5.4950000000000001</v>
      </c>
      <c r="O24" s="253">
        <v>0.35299999999999998</v>
      </c>
      <c r="P24" s="235">
        <v>0.13800000000000001</v>
      </c>
      <c r="Q24" s="207">
        <v>149.73500000000001</v>
      </c>
      <c r="R24" s="207">
        <v>29.292000000000002</v>
      </c>
      <c r="S24" s="207">
        <v>-2.0760000000000001</v>
      </c>
      <c r="T24" s="253">
        <v>8.5609999999999999</v>
      </c>
      <c r="U24" s="253">
        <v>53.042000000000002</v>
      </c>
      <c r="V24" s="253">
        <v>0.622</v>
      </c>
      <c r="W24" s="253">
        <v>-0.65300000000000002</v>
      </c>
      <c r="X24" s="207">
        <v>0</v>
      </c>
      <c r="Y24" s="253">
        <v>3</v>
      </c>
      <c r="Z24" s="253">
        <v>3.1629999999999998</v>
      </c>
      <c r="AA24" s="253">
        <v>4.8230000000000004</v>
      </c>
      <c r="AB24" s="207">
        <v>125.78399999999999</v>
      </c>
      <c r="AC24" s="253">
        <v>30.36</v>
      </c>
      <c r="AD24" s="253">
        <v>17.783000000000001</v>
      </c>
      <c r="AE24" s="253">
        <v>59.216000000000001</v>
      </c>
      <c r="AF24" s="253">
        <v>46.250000000000114</v>
      </c>
      <c r="AG24" s="253">
        <v>754.23900000000003</v>
      </c>
      <c r="AH24" s="455">
        <v>676.79700000000003</v>
      </c>
    </row>
    <row r="25" spans="1:35" s="252" customFormat="1">
      <c r="B25" s="269" t="s">
        <v>142</v>
      </c>
      <c r="C25" s="253">
        <v>126.291</v>
      </c>
      <c r="D25" s="253">
        <v>17.355</v>
      </c>
      <c r="E25" s="253">
        <v>27.878</v>
      </c>
      <c r="F25" s="253">
        <v>13.595000000000001</v>
      </c>
      <c r="G25" s="253">
        <v>3.5190000000000001</v>
      </c>
      <c r="H25" s="253">
        <v>8.766</v>
      </c>
      <c r="I25" s="253">
        <v>11.585000000000001</v>
      </c>
      <c r="J25" s="253">
        <v>6.3620000000000001</v>
      </c>
      <c r="K25" s="253">
        <v>3.36</v>
      </c>
      <c r="L25" s="253">
        <v>5.8979999999999997</v>
      </c>
      <c r="M25" s="253">
        <v>1.869</v>
      </c>
      <c r="N25" s="207">
        <v>6.8220000000000001</v>
      </c>
      <c r="O25" s="253">
        <v>0.32900000000000001</v>
      </c>
      <c r="P25" s="235">
        <v>0.219</v>
      </c>
      <c r="Q25" s="207">
        <v>154.92599999999999</v>
      </c>
      <c r="R25" s="207">
        <v>28.295000000000002</v>
      </c>
      <c r="S25" s="207">
        <v>-2.6120000000000001</v>
      </c>
      <c r="T25" s="253">
        <v>7.7930000000000001</v>
      </c>
      <c r="U25" s="253">
        <v>53.747</v>
      </c>
      <c r="V25" s="253">
        <v>1.7929999999999999</v>
      </c>
      <c r="W25" s="253">
        <v>-0.56799999999999995</v>
      </c>
      <c r="X25" s="207">
        <v>0</v>
      </c>
      <c r="Y25" s="253">
        <v>2.6040000000000001</v>
      </c>
      <c r="Z25" s="253">
        <v>3.181</v>
      </c>
      <c r="AA25" s="253">
        <v>5.2039999999999997</v>
      </c>
      <c r="AB25" s="207">
        <v>131.547</v>
      </c>
      <c r="AC25" s="253">
        <v>32.137</v>
      </c>
      <c r="AD25" s="253">
        <v>20.61</v>
      </c>
      <c r="AE25" s="253">
        <v>58.161999999999999</v>
      </c>
      <c r="AF25" s="253">
        <v>48.774000000000001</v>
      </c>
      <c r="AG25" s="253">
        <v>779.44100000000003</v>
      </c>
      <c r="AH25" s="455">
        <v>700.81899999999996</v>
      </c>
    </row>
    <row r="26" spans="1:35" s="240" customFormat="1">
      <c r="B26" s="269" t="s">
        <v>143</v>
      </c>
      <c r="C26" s="253">
        <v>133.49700000000001</v>
      </c>
      <c r="D26" s="253">
        <v>18.306000000000001</v>
      </c>
      <c r="E26" s="253">
        <v>28.146000000000001</v>
      </c>
      <c r="F26" s="253">
        <v>12.888</v>
      </c>
      <c r="G26" s="253">
        <v>3.6190000000000002</v>
      </c>
      <c r="H26" s="253">
        <v>9.1519999999999992</v>
      </c>
      <c r="I26" s="253">
        <v>12.097</v>
      </c>
      <c r="J26" s="253">
        <v>6.6509999999999998</v>
      </c>
      <c r="K26" s="253">
        <v>3.645</v>
      </c>
      <c r="L26" s="253">
        <v>6.306</v>
      </c>
      <c r="M26" s="253">
        <v>1.9079999999999999</v>
      </c>
      <c r="N26" s="207">
        <v>7.8280000000000003</v>
      </c>
      <c r="O26" s="253">
        <v>0.27400000000000002</v>
      </c>
      <c r="P26" s="235">
        <v>1.2E-2</v>
      </c>
      <c r="Q26" s="207">
        <v>163.47</v>
      </c>
      <c r="R26" s="207">
        <v>31.355</v>
      </c>
      <c r="S26" s="207">
        <v>-2.3199999999999998</v>
      </c>
      <c r="T26" s="253">
        <v>9.1910000000000007</v>
      </c>
      <c r="U26" s="253">
        <v>54.97</v>
      </c>
      <c r="V26" s="253">
        <v>1.867</v>
      </c>
      <c r="W26" s="253">
        <v>-0.74399999999999999</v>
      </c>
      <c r="X26" s="207">
        <v>0</v>
      </c>
      <c r="Y26" s="253">
        <v>2.5230000000000001</v>
      </c>
      <c r="Z26" s="253">
        <v>3.2269999999999999</v>
      </c>
      <c r="AA26" s="253">
        <v>5.36</v>
      </c>
      <c r="AB26" s="207">
        <v>137.46100000000001</v>
      </c>
      <c r="AC26" s="253">
        <v>34.198999999999998</v>
      </c>
      <c r="AD26" s="253">
        <v>21.506</v>
      </c>
      <c r="AE26" s="253">
        <v>55.417999999999999</v>
      </c>
      <c r="AF26" s="253">
        <v>49.901000000000067</v>
      </c>
      <c r="AG26" s="253">
        <v>811.71299999999997</v>
      </c>
      <c r="AH26" s="455">
        <v>735.101</v>
      </c>
    </row>
    <row r="27" spans="1:35" s="240" customFormat="1">
      <c r="B27" s="269" t="s">
        <v>144</v>
      </c>
      <c r="C27" s="253">
        <v>134.74299999999999</v>
      </c>
      <c r="D27" s="253">
        <v>19.228000000000002</v>
      </c>
      <c r="E27" s="253">
        <v>27.501999999999999</v>
      </c>
      <c r="F27" s="253">
        <v>12.548999999999999</v>
      </c>
      <c r="G27" s="253">
        <v>3.617</v>
      </c>
      <c r="H27" s="253">
        <v>9.6929999999999996</v>
      </c>
      <c r="I27" s="253">
        <v>12.023999999999999</v>
      </c>
      <c r="J27" s="253">
        <v>6.984</v>
      </c>
      <c r="K27" s="253">
        <v>3.5459999999999998</v>
      </c>
      <c r="L27" s="253">
        <v>6.48</v>
      </c>
      <c r="M27" s="253">
        <v>2.0009999999999999</v>
      </c>
      <c r="N27" s="207">
        <v>8.3740000000000006</v>
      </c>
      <c r="O27" s="253">
        <v>1.581</v>
      </c>
      <c r="P27" s="235">
        <v>5.0000000000000001E-3</v>
      </c>
      <c r="Q27" s="207">
        <v>164.20400000000001</v>
      </c>
      <c r="R27" s="207">
        <v>32.009</v>
      </c>
      <c r="S27" s="207">
        <v>-3.6760000000000002</v>
      </c>
      <c r="T27" s="253">
        <v>9.827</v>
      </c>
      <c r="U27" s="253">
        <v>50.147999999999996</v>
      </c>
      <c r="V27" s="253">
        <v>0.98399999999999999</v>
      </c>
      <c r="W27" s="253">
        <v>-0.40899999999999997</v>
      </c>
      <c r="X27" s="207">
        <v>0</v>
      </c>
      <c r="Y27" s="253">
        <v>2.5230000000000001</v>
      </c>
      <c r="Z27" s="253">
        <v>3.2589999999999999</v>
      </c>
      <c r="AA27" s="253">
        <v>5.1219999999999999</v>
      </c>
      <c r="AB27" s="207">
        <v>143.67400000000001</v>
      </c>
      <c r="AC27" s="253">
        <v>36.338999999999999</v>
      </c>
      <c r="AD27" s="253">
        <v>24.26</v>
      </c>
      <c r="AE27" s="253">
        <v>58.107999999999997</v>
      </c>
      <c r="AF27" s="253">
        <v>51.80499999999995</v>
      </c>
      <c r="AG27" s="253">
        <v>826.50400000000002</v>
      </c>
      <c r="AH27" s="455">
        <v>743.55700000000002</v>
      </c>
    </row>
    <row r="28" spans="1:35" s="240" customFormat="1">
      <c r="B28" s="273" t="s">
        <v>145</v>
      </c>
      <c r="C28" s="253">
        <v>117.411</v>
      </c>
      <c r="D28" s="253">
        <v>20.757000000000001</v>
      </c>
      <c r="E28" s="253">
        <v>21.175000000000001</v>
      </c>
      <c r="F28" s="253">
        <v>9.5250000000000004</v>
      </c>
      <c r="G28" s="253">
        <v>3.6789999999999998</v>
      </c>
      <c r="H28" s="253">
        <v>9.7880000000000003</v>
      </c>
      <c r="I28" s="253">
        <v>12.156000000000001</v>
      </c>
      <c r="J28" s="253">
        <v>6.8979999999999997</v>
      </c>
      <c r="K28" s="253">
        <v>0.59</v>
      </c>
      <c r="L28" s="253">
        <v>6.306</v>
      </c>
      <c r="M28" s="253">
        <v>1.7909999999999999</v>
      </c>
      <c r="N28" s="207">
        <v>8.8270000000000017</v>
      </c>
      <c r="O28" s="253">
        <v>1.284</v>
      </c>
      <c r="P28" s="235">
        <v>0.14000000000000001</v>
      </c>
      <c r="Q28" s="207">
        <v>168.23500000000001</v>
      </c>
      <c r="R28" s="207">
        <v>31.187999999999999</v>
      </c>
      <c r="S28" s="207">
        <v>-4.16</v>
      </c>
      <c r="T28" s="253">
        <v>11.131</v>
      </c>
      <c r="U28" s="253">
        <v>54.36</v>
      </c>
      <c r="V28" s="253">
        <v>0.69099999999999995</v>
      </c>
      <c r="W28" s="253">
        <v>-0.24099999999999999</v>
      </c>
      <c r="X28" s="207">
        <v>0</v>
      </c>
      <c r="Y28" s="253">
        <v>1.9019999999999999</v>
      </c>
      <c r="Z28" s="253">
        <v>3.6669999999999998</v>
      </c>
      <c r="AA28" s="253">
        <v>5.327</v>
      </c>
      <c r="AB28" s="207">
        <v>144.21299999999999</v>
      </c>
      <c r="AC28" s="253">
        <v>37.58</v>
      </c>
      <c r="AD28" s="253">
        <v>21.204000000000001</v>
      </c>
      <c r="AE28" s="253">
        <v>59.115000000000002</v>
      </c>
      <c r="AF28" s="253">
        <v>37.347999999999956</v>
      </c>
      <c r="AG28" s="253">
        <v>791.88699999999994</v>
      </c>
      <c r="AH28" s="455">
        <v>711.42399999999998</v>
      </c>
      <c r="AI28" s="267"/>
    </row>
    <row r="29" spans="1:35" s="240" customFormat="1">
      <c r="A29" s="268"/>
      <c r="B29" s="269" t="s">
        <v>146</v>
      </c>
      <c r="C29" s="253">
        <v>143.39400000000001</v>
      </c>
      <c r="D29" s="253">
        <v>23.242999999999999</v>
      </c>
      <c r="E29" s="253">
        <v>25.972000000000001</v>
      </c>
      <c r="F29" s="253">
        <v>15.417</v>
      </c>
      <c r="G29" s="253">
        <v>4.3710000000000004</v>
      </c>
      <c r="H29" s="253">
        <v>10.191000000000001</v>
      </c>
      <c r="I29" s="253">
        <v>13.179</v>
      </c>
      <c r="J29" s="253">
        <v>7.133</v>
      </c>
      <c r="K29" s="253">
        <v>1.1990000000000001</v>
      </c>
      <c r="L29" s="253">
        <v>6.7919999999999998</v>
      </c>
      <c r="M29" s="253">
        <v>1.9470000000000001</v>
      </c>
      <c r="N29" s="207">
        <v>6.9429999999999996</v>
      </c>
      <c r="O29" s="253">
        <v>1.036</v>
      </c>
      <c r="P29" s="235">
        <v>0.22</v>
      </c>
      <c r="Q29" s="207">
        <v>192.554</v>
      </c>
      <c r="R29" s="207">
        <v>37.027999999999999</v>
      </c>
      <c r="S29" s="207">
        <v>-4.8029999999999999</v>
      </c>
      <c r="T29" s="253">
        <v>15.266999999999999</v>
      </c>
      <c r="U29" s="253">
        <v>68.698999999999998</v>
      </c>
      <c r="V29" s="253">
        <v>3.1419999999999999</v>
      </c>
      <c r="W29" s="253">
        <v>-0.55200000000000005</v>
      </c>
      <c r="X29" s="253">
        <v>0</v>
      </c>
      <c r="Y29" s="253">
        <v>1.29</v>
      </c>
      <c r="Z29" s="253">
        <v>3.8319999999999999</v>
      </c>
      <c r="AA29" s="253">
        <v>6.056</v>
      </c>
      <c r="AB29" s="253">
        <v>160.84599999999998</v>
      </c>
      <c r="AC29" s="253">
        <v>39.966000000000001</v>
      </c>
      <c r="AD29" s="253">
        <v>24.009</v>
      </c>
      <c r="AE29" s="253">
        <v>61.045999999999999</v>
      </c>
      <c r="AF29" s="253">
        <v>51.231999999999744</v>
      </c>
      <c r="AG29" s="253">
        <v>920.649</v>
      </c>
      <c r="AH29" s="455">
        <v>832.17600000000004</v>
      </c>
      <c r="AI29" s="267"/>
    </row>
    <row r="30" spans="1:35" s="240" customFormat="1">
      <c r="B30" s="273" t="s">
        <v>147</v>
      </c>
      <c r="C30" s="253">
        <v>160.126</v>
      </c>
      <c r="D30" s="253">
        <v>25.196000000000002</v>
      </c>
      <c r="E30" s="253">
        <v>25.105</v>
      </c>
      <c r="F30" s="253">
        <v>16.695</v>
      </c>
      <c r="G30" s="253">
        <v>3.782</v>
      </c>
      <c r="H30" s="253">
        <v>9.375</v>
      </c>
      <c r="I30" s="253">
        <v>12.384</v>
      </c>
      <c r="J30" s="253">
        <v>7.3250000000000002</v>
      </c>
      <c r="K30" s="253">
        <v>3.2690000000000001</v>
      </c>
      <c r="L30" s="253">
        <v>7.4550000000000001</v>
      </c>
      <c r="M30" s="253">
        <v>2.0640000000000001</v>
      </c>
      <c r="N30" s="207">
        <v>6.9989999999999997</v>
      </c>
      <c r="O30" s="253">
        <v>5.7549999999999999</v>
      </c>
      <c r="P30" s="235">
        <v>4.2000000000000003E-2</v>
      </c>
      <c r="Q30" s="207">
        <v>214.81399999999999</v>
      </c>
      <c r="R30" s="207">
        <v>42.939</v>
      </c>
      <c r="S30" s="207">
        <v>-5.766</v>
      </c>
      <c r="T30" s="253">
        <v>16.928000000000001</v>
      </c>
      <c r="U30" s="253">
        <v>74.783999999999992</v>
      </c>
      <c r="V30" s="253">
        <v>5.8339999999999996</v>
      </c>
      <c r="W30" s="253">
        <v>-0.23400000000000001</v>
      </c>
      <c r="X30" s="253">
        <v>4.2560000000000002</v>
      </c>
      <c r="Y30" s="253">
        <v>1.284</v>
      </c>
      <c r="Z30" s="253">
        <v>3.7490000000000001</v>
      </c>
      <c r="AA30" s="253">
        <v>7.0860000000000003</v>
      </c>
      <c r="AB30" s="253">
        <v>179.36799999999999</v>
      </c>
      <c r="AC30" s="253">
        <v>41.968000000000004</v>
      </c>
      <c r="AD30" s="253">
        <v>33.963000000000001</v>
      </c>
      <c r="AE30" s="253">
        <v>69.3</v>
      </c>
      <c r="AF30" s="253">
        <v>57.469000000000392</v>
      </c>
      <c r="AG30" s="253">
        <v>1033.3140000000001</v>
      </c>
      <c r="AH30" s="455">
        <v>927.12199999999996</v>
      </c>
    </row>
    <row r="31" spans="1:35" s="240" customFormat="1">
      <c r="B31" s="273" t="s">
        <v>148</v>
      </c>
      <c r="C31" s="253">
        <v>168.30500000000001</v>
      </c>
      <c r="D31" s="253">
        <v>28.082999999999998</v>
      </c>
      <c r="E31" s="253">
        <v>24.922000000000001</v>
      </c>
      <c r="F31" s="253">
        <v>12.798999999999999</v>
      </c>
      <c r="G31" s="253">
        <v>3.1970000000000001</v>
      </c>
      <c r="H31" s="253">
        <v>8.9689999999999994</v>
      </c>
      <c r="I31" s="253">
        <v>12.515000000000001</v>
      </c>
      <c r="J31" s="253">
        <v>7.8369999999999997</v>
      </c>
      <c r="K31" s="253">
        <v>3.8460000000000001</v>
      </c>
      <c r="L31" s="253">
        <v>8.3819999999999997</v>
      </c>
      <c r="M31" s="253">
        <v>1.857</v>
      </c>
      <c r="N31" s="207">
        <v>9.963000000000001</v>
      </c>
      <c r="O31" s="253">
        <v>6.0490000000000004</v>
      </c>
      <c r="P31" s="235">
        <v>0.108</v>
      </c>
      <c r="Q31" s="207">
        <v>238.96799999999999</v>
      </c>
      <c r="R31" s="207">
        <v>42.256999999999998</v>
      </c>
      <c r="S31" s="207">
        <v>-4.2309999999999999</v>
      </c>
      <c r="T31" s="253">
        <v>14.493</v>
      </c>
      <c r="U31" s="253">
        <v>89.478999999999999</v>
      </c>
      <c r="V31" s="253">
        <v>2.6850000000000001</v>
      </c>
      <c r="W31" s="253">
        <v>-0.42699999999999999</v>
      </c>
      <c r="X31" s="253">
        <v>3.169</v>
      </c>
      <c r="Y31" s="253">
        <v>1.5089999999999999</v>
      </c>
      <c r="Z31" s="253">
        <v>3.6659999999999999</v>
      </c>
      <c r="AA31" s="253">
        <v>7.4989999999999997</v>
      </c>
      <c r="AB31" s="253">
        <v>179.08099999999999</v>
      </c>
      <c r="AC31" s="253">
        <v>44.488999999999997</v>
      </c>
      <c r="AD31" s="253">
        <v>44.350999999999999</v>
      </c>
      <c r="AE31" s="253">
        <v>74.697999999999993</v>
      </c>
      <c r="AF31" s="253">
        <v>57.248999999999796</v>
      </c>
      <c r="AG31" s="253">
        <v>1095.7670000000001</v>
      </c>
      <c r="AH31" s="455">
        <v>974.19299999999998</v>
      </c>
    </row>
    <row r="32" spans="1:35">
      <c r="B32" s="269" t="s">
        <v>149</v>
      </c>
      <c r="C32" s="253">
        <v>173.291</v>
      </c>
      <c r="D32" s="253">
        <v>29.434999999999999</v>
      </c>
      <c r="E32" s="253">
        <v>24.359000000000002</v>
      </c>
      <c r="F32" s="253">
        <v>15.227</v>
      </c>
      <c r="G32" s="253">
        <v>4.3220000000000001</v>
      </c>
      <c r="H32" s="253">
        <v>7.9089999999999998</v>
      </c>
      <c r="I32" s="253">
        <v>12.545</v>
      </c>
      <c r="J32" s="253">
        <v>8.3620000000000001</v>
      </c>
      <c r="K32" s="253">
        <v>4.1310000000000002</v>
      </c>
      <c r="L32" s="253">
        <v>8.94</v>
      </c>
      <c r="M32" s="253">
        <v>1.8420000000000001</v>
      </c>
      <c r="N32" s="207">
        <v>10.517000000000001</v>
      </c>
      <c r="O32" s="253">
        <v>3.4060000000000001</v>
      </c>
      <c r="P32" s="235">
        <v>0.105</v>
      </c>
      <c r="Q32" s="207">
        <v>262.13099999999997</v>
      </c>
      <c r="R32" s="207">
        <v>48.164999999999999</v>
      </c>
      <c r="S32" s="207">
        <v>-4.391</v>
      </c>
      <c r="T32" s="253">
        <v>13.686</v>
      </c>
      <c r="U32" s="253">
        <v>92.833999999999989</v>
      </c>
      <c r="V32" s="253">
        <v>2.2330000000000001</v>
      </c>
      <c r="W32" s="253">
        <v>-0.35</v>
      </c>
      <c r="X32" s="253">
        <v>2.52</v>
      </c>
      <c r="Y32" s="253">
        <v>1.329</v>
      </c>
      <c r="Z32" s="253">
        <v>3.819</v>
      </c>
      <c r="AA32" s="253">
        <v>8.25</v>
      </c>
      <c r="AB32" s="253">
        <v>171.40200000000002</v>
      </c>
      <c r="AC32" s="253">
        <v>47.417000000000002</v>
      </c>
      <c r="AD32" s="253">
        <v>44.326999999999998</v>
      </c>
      <c r="AE32" s="253">
        <v>78.334999999999994</v>
      </c>
      <c r="AF32" s="253">
        <v>62.654000000000224</v>
      </c>
      <c r="AG32" s="253">
        <v>1138.752</v>
      </c>
      <c r="AH32" s="455">
        <v>1013.499</v>
      </c>
    </row>
    <row r="33" spans="2:41">
      <c r="B33" s="456" t="s">
        <v>150</v>
      </c>
      <c r="C33" s="360">
        <v>183.18799999999999</v>
      </c>
      <c r="D33" s="360">
        <v>30.515000000000001</v>
      </c>
      <c r="E33" s="360">
        <v>24.248999999999999</v>
      </c>
      <c r="F33" s="360">
        <v>16.626999999999999</v>
      </c>
      <c r="G33" s="360">
        <v>4.7300000000000004</v>
      </c>
      <c r="H33" s="360">
        <v>7.468</v>
      </c>
      <c r="I33" s="360">
        <v>12.432</v>
      </c>
      <c r="J33" s="360">
        <v>9.0310000000000006</v>
      </c>
      <c r="K33" s="360">
        <v>4.4889999999999999</v>
      </c>
      <c r="L33" s="360">
        <v>9.0809999999999995</v>
      </c>
      <c r="M33" s="360">
        <v>1.7789999999999999</v>
      </c>
      <c r="N33" s="207">
        <v>12.120999999999999</v>
      </c>
      <c r="O33" s="360">
        <v>2.1219999999999999</v>
      </c>
      <c r="P33" s="235">
        <v>0.60399999999999998</v>
      </c>
      <c r="Q33" s="207">
        <v>280.51299999999998</v>
      </c>
      <c r="R33" s="207">
        <v>54.033000000000001</v>
      </c>
      <c r="S33" s="207">
        <v>-4.24</v>
      </c>
      <c r="T33" s="360">
        <v>24.294</v>
      </c>
      <c r="U33" s="360">
        <v>97.802999999999997</v>
      </c>
      <c r="V33" s="360">
        <v>1.8839999999999995</v>
      </c>
      <c r="W33" s="360">
        <v>-0.45900000000000002</v>
      </c>
      <c r="X33" s="360">
        <v>2.5190000000000001</v>
      </c>
      <c r="Y33" s="360">
        <v>1.4430000000000001</v>
      </c>
      <c r="Z33" s="360">
        <v>3.91</v>
      </c>
      <c r="AA33" s="360">
        <v>8.4659999999999993</v>
      </c>
      <c r="AB33" s="360">
        <v>204.065</v>
      </c>
      <c r="AC33" s="360">
        <v>50.448</v>
      </c>
      <c r="AD33" s="360">
        <v>42.247</v>
      </c>
      <c r="AE33" s="360">
        <v>81.430000000000007</v>
      </c>
      <c r="AF33" s="360">
        <v>65.355999999999767</v>
      </c>
      <c r="AG33" s="360">
        <v>1232.1479999999999</v>
      </c>
      <c r="AH33" s="455">
        <v>1105.2940000000001</v>
      </c>
    </row>
    <row r="34" spans="2:41">
      <c r="B34" s="457" t="s">
        <v>151</v>
      </c>
      <c r="C34" s="458">
        <v>188.69708228397596</v>
      </c>
      <c r="D34" s="459">
        <v>31.256339207304229</v>
      </c>
      <c r="E34" s="459">
        <v>24.628571426324807</v>
      </c>
      <c r="F34" s="459">
        <v>19.709878362524822</v>
      </c>
      <c r="G34" s="459">
        <v>5.0449261269177512</v>
      </c>
      <c r="H34" s="459">
        <v>7.4685003067400668</v>
      </c>
      <c r="I34" s="459">
        <v>12.685895433779176</v>
      </c>
      <c r="J34" s="459">
        <v>10.087113297125308</v>
      </c>
      <c r="K34" s="459">
        <v>5.1664162382849819</v>
      </c>
      <c r="L34" s="459">
        <v>9.2720484330325927</v>
      </c>
      <c r="M34" s="459">
        <v>1.7592695669845853</v>
      </c>
      <c r="N34" s="459">
        <v>15.939065570833336</v>
      </c>
      <c r="O34" s="459">
        <v>3.0430953606819178</v>
      </c>
      <c r="P34" s="460">
        <v>-0.05</v>
      </c>
      <c r="Q34" s="459">
        <v>296.29304815410802</v>
      </c>
      <c r="R34" s="459">
        <v>64.372729845450124</v>
      </c>
      <c r="S34" s="459">
        <v>-1.0469105178716127</v>
      </c>
      <c r="T34" s="459">
        <v>20.801165202018172</v>
      </c>
      <c r="U34" s="459">
        <v>102.66761296595199</v>
      </c>
      <c r="V34" s="459">
        <v>1.0310452465151518</v>
      </c>
      <c r="W34" s="459">
        <v>-0.19011327173412776</v>
      </c>
      <c r="X34" s="459">
        <v>1.6716177042606664</v>
      </c>
      <c r="Y34" s="459">
        <v>1.482889246402104</v>
      </c>
      <c r="Z34" s="459">
        <v>3.9510000000000001</v>
      </c>
      <c r="AA34" s="459">
        <v>9.4987634732000004</v>
      </c>
      <c r="AB34" s="459">
        <v>211.59439164242764</v>
      </c>
      <c r="AC34" s="459">
        <v>53.667330099057168</v>
      </c>
      <c r="AD34" s="459">
        <v>42.847670630340822</v>
      </c>
      <c r="AE34" s="461">
        <v>87.328444247439165</v>
      </c>
      <c r="AF34" s="462">
        <v>73.114565509264594</v>
      </c>
      <c r="AG34" s="461">
        <v>1303.7934517913395</v>
      </c>
      <c r="AH34" s="463">
        <v>1170.5758761554191</v>
      </c>
    </row>
    <row r="35" spans="2:41">
      <c r="B35" s="457" t="s">
        <v>156</v>
      </c>
      <c r="C35" s="303">
        <v>197.84702949800831</v>
      </c>
      <c r="D35" s="304">
        <v>32.423354324761725</v>
      </c>
      <c r="E35" s="304">
        <v>26.545622366266198</v>
      </c>
      <c r="F35" s="304">
        <v>21.94460709472072</v>
      </c>
      <c r="G35" s="304">
        <v>5.2170979888760343</v>
      </c>
      <c r="H35" s="304">
        <v>7.2800746413578512</v>
      </c>
      <c r="I35" s="304">
        <v>13.121343186701244</v>
      </c>
      <c r="J35" s="304">
        <v>10.511363155149262</v>
      </c>
      <c r="K35" s="304">
        <v>5.5093173256251875</v>
      </c>
      <c r="L35" s="304">
        <v>9.4982160271911962</v>
      </c>
      <c r="M35" s="304">
        <v>1.6819188802726557</v>
      </c>
      <c r="N35" s="304">
        <v>15.364225817017823</v>
      </c>
      <c r="O35" s="304">
        <v>3.4282983206443278</v>
      </c>
      <c r="P35" s="266">
        <v>-0.03</v>
      </c>
      <c r="Q35" s="304">
        <v>310.1900593889967</v>
      </c>
      <c r="R35" s="304">
        <v>71.092042622415022</v>
      </c>
      <c r="S35" s="304">
        <v>3.3556826825602331</v>
      </c>
      <c r="T35" s="304">
        <v>25.469965349803829</v>
      </c>
      <c r="U35" s="304">
        <v>109.83846185700213</v>
      </c>
      <c r="V35" s="304">
        <v>0.56919540736486962</v>
      </c>
      <c r="W35" s="304">
        <v>-0.17386724360687997</v>
      </c>
      <c r="X35" s="304">
        <v>0.85206691140335666</v>
      </c>
      <c r="Y35" s="304">
        <v>1.4735798382199803</v>
      </c>
      <c r="Z35" s="304">
        <v>3.9820000000000002</v>
      </c>
      <c r="AA35" s="304">
        <v>11.202354373</v>
      </c>
      <c r="AB35" s="304">
        <v>218.89053120396008</v>
      </c>
      <c r="AC35" s="304">
        <v>56.846289344141915</v>
      </c>
      <c r="AD35" s="304">
        <v>45.324692003485914</v>
      </c>
      <c r="AE35" s="304">
        <v>90.737029589738214</v>
      </c>
      <c r="AF35" s="464">
        <v>75.414996449375849</v>
      </c>
      <c r="AG35" s="304">
        <v>1375.4075484044538</v>
      </c>
      <c r="AH35" s="465">
        <v>1236.1600501986179</v>
      </c>
    </row>
    <row r="36" spans="2:41" s="240" customFormat="1">
      <c r="B36" s="457" t="s">
        <v>164</v>
      </c>
      <c r="C36" s="303">
        <v>205.77802951101953</v>
      </c>
      <c r="D36" s="304">
        <v>32.710971571625564</v>
      </c>
      <c r="E36" s="304">
        <v>26.635755934807811</v>
      </c>
      <c r="F36" s="304">
        <v>24.299842787675161</v>
      </c>
      <c r="G36" s="304">
        <v>5.3845406821227471</v>
      </c>
      <c r="H36" s="304">
        <v>7.0382238738895522</v>
      </c>
      <c r="I36" s="304">
        <v>13.60594813205074</v>
      </c>
      <c r="J36" s="304">
        <v>12.009581580901733</v>
      </c>
      <c r="K36" s="304">
        <v>5.8065187314642221</v>
      </c>
      <c r="L36" s="304">
        <v>9.7442375214006844</v>
      </c>
      <c r="M36" s="304">
        <v>1.6343225232147025</v>
      </c>
      <c r="N36" s="304">
        <v>15.953342647222888</v>
      </c>
      <c r="O36" s="304">
        <v>3.2324265200222153</v>
      </c>
      <c r="P36" s="266">
        <v>5.0000000000000001E-3</v>
      </c>
      <c r="Q36" s="304">
        <v>324.30895371654162</v>
      </c>
      <c r="R36" s="304">
        <v>74.744381777623161</v>
      </c>
      <c r="S36" s="304">
        <v>-3.4302397108769509</v>
      </c>
      <c r="T36" s="304">
        <v>28.918402835622388</v>
      </c>
      <c r="U36" s="304">
        <v>114.50284775658153</v>
      </c>
      <c r="V36" s="304">
        <v>0.31858547671843929</v>
      </c>
      <c r="W36" s="304">
        <v>-0.13089741317783568</v>
      </c>
      <c r="X36" s="304">
        <v>0</v>
      </c>
      <c r="Y36" s="304">
        <v>1.464270430037856</v>
      </c>
      <c r="Z36" s="304">
        <v>3.9820000000000002</v>
      </c>
      <c r="AA36" s="304">
        <v>12.79462706</v>
      </c>
      <c r="AB36" s="304">
        <v>226.53513512892016</v>
      </c>
      <c r="AC36" s="304">
        <v>60.269369151773219</v>
      </c>
      <c r="AD36" s="304">
        <v>46.852908182456133</v>
      </c>
      <c r="AE36" s="304">
        <v>93.960475384131541</v>
      </c>
      <c r="AF36" s="464">
        <v>78.508043258399312</v>
      </c>
      <c r="AG36" s="304">
        <v>1427.4376050521678</v>
      </c>
      <c r="AH36" s="465">
        <v>1283.2860953683858</v>
      </c>
    </row>
    <row r="37" spans="2:41" s="240" customFormat="1">
      <c r="B37" s="457" t="s">
        <v>165</v>
      </c>
      <c r="C37" s="303">
        <v>214.68584185843397</v>
      </c>
      <c r="D37" s="304">
        <v>33.297785759468489</v>
      </c>
      <c r="E37" s="304">
        <v>26.382076806202907</v>
      </c>
      <c r="F37" s="304">
        <v>26.323981512639396</v>
      </c>
      <c r="G37" s="304">
        <v>5.5599860405492896</v>
      </c>
      <c r="H37" s="304">
        <v>6.7221864145612908</v>
      </c>
      <c r="I37" s="304">
        <v>14.091977194647253</v>
      </c>
      <c r="J37" s="304">
        <v>12.717990285848622</v>
      </c>
      <c r="K37" s="304">
        <v>6.1309286087196897</v>
      </c>
      <c r="L37" s="304">
        <v>9.9888186793216711</v>
      </c>
      <c r="M37" s="304">
        <v>1.6474667586461429</v>
      </c>
      <c r="N37" s="304">
        <v>16.737708292431698</v>
      </c>
      <c r="O37" s="304">
        <v>3.0549696455130144</v>
      </c>
      <c r="P37" s="266">
        <v>0.01</v>
      </c>
      <c r="Q37" s="304">
        <v>343.51207797783235</v>
      </c>
      <c r="R37" s="304">
        <v>76.306123609922068</v>
      </c>
      <c r="S37" s="304">
        <v>-6.0116378334684413</v>
      </c>
      <c r="T37" s="304">
        <v>31.956098506892857</v>
      </c>
      <c r="U37" s="304">
        <v>119.01534812394405</v>
      </c>
      <c r="V37" s="304">
        <v>0.18377107444002672</v>
      </c>
      <c r="W37" s="304">
        <v>-7.1717076541049293E-2</v>
      </c>
      <c r="X37" s="304">
        <v>0</v>
      </c>
      <c r="Y37" s="304">
        <v>1.4549610218557323</v>
      </c>
      <c r="Z37" s="304">
        <v>3.9820000000000002</v>
      </c>
      <c r="AA37" s="304">
        <v>13.749447152</v>
      </c>
      <c r="AB37" s="304">
        <v>237.6047155144318</v>
      </c>
      <c r="AC37" s="304">
        <v>63.620515689476306</v>
      </c>
      <c r="AD37" s="304">
        <v>49.107399999629344</v>
      </c>
      <c r="AE37" s="304">
        <v>96.866296321992863</v>
      </c>
      <c r="AF37" s="464">
        <v>83.317297302969337</v>
      </c>
      <c r="AG37" s="304">
        <v>1491.9444152423609</v>
      </c>
      <c r="AH37" s="465">
        <v>1342.6869236260191</v>
      </c>
    </row>
    <row r="38" spans="2:41">
      <c r="B38" s="466" t="s">
        <v>173</v>
      </c>
      <c r="C38" s="467">
        <v>223.77904676455637</v>
      </c>
      <c r="D38" s="468">
        <v>34.702962396822478</v>
      </c>
      <c r="E38" s="468">
        <v>25.740748126281627</v>
      </c>
      <c r="F38" s="468">
        <v>28.087590044693023</v>
      </c>
      <c r="G38" s="468">
        <v>5.7347757182757659</v>
      </c>
      <c r="H38" s="468">
        <v>6.5855077667713333</v>
      </c>
      <c r="I38" s="468">
        <v>14.518351128653666</v>
      </c>
      <c r="J38" s="468">
        <v>13.514484922765972</v>
      </c>
      <c r="K38" s="468">
        <v>6.429339871489006</v>
      </c>
      <c r="L38" s="468">
        <v>10.202679226528073</v>
      </c>
      <c r="M38" s="468">
        <v>1.6963789815372117</v>
      </c>
      <c r="N38" s="469">
        <v>18.506721816401217</v>
      </c>
      <c r="O38" s="468">
        <v>2.9005185783536516</v>
      </c>
      <c r="P38" s="470">
        <v>0.01</v>
      </c>
      <c r="Q38" s="468">
        <v>360.11665274317335</v>
      </c>
      <c r="R38" s="468">
        <v>76.978291855629308</v>
      </c>
      <c r="S38" s="468">
        <v>-6.2513565022494877</v>
      </c>
      <c r="T38" s="468">
        <v>34.90071451916117</v>
      </c>
      <c r="U38" s="468">
        <v>124.49967973596438</v>
      </c>
      <c r="V38" s="468">
        <v>0.15867018505358704</v>
      </c>
      <c r="W38" s="468">
        <v>-8.9816057203404631E-2</v>
      </c>
      <c r="X38" s="468">
        <v>0</v>
      </c>
      <c r="Y38" s="468">
        <v>1.4456516136736079</v>
      </c>
      <c r="Z38" s="468">
        <v>4.0540323322398502</v>
      </c>
      <c r="AA38" s="468">
        <v>14.705953891</v>
      </c>
      <c r="AB38" s="468">
        <v>245.75367363820769</v>
      </c>
      <c r="AC38" s="468">
        <v>67.098323876806262</v>
      </c>
      <c r="AD38" s="468">
        <v>51.126312969593151</v>
      </c>
      <c r="AE38" s="468">
        <v>100.02369524713551</v>
      </c>
      <c r="AF38" s="471">
        <v>84.554968535097942</v>
      </c>
      <c r="AG38" s="468">
        <v>1551.4845539264122</v>
      </c>
      <c r="AH38" s="472">
        <v>1396.8908673219205</v>
      </c>
    </row>
    <row r="39" spans="2:41">
      <c r="B39" s="473" t="s">
        <v>157</v>
      </c>
      <c r="C39" s="538" t="s">
        <v>345</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436"/>
      <c r="AG39" s="436"/>
      <c r="AH39" s="475"/>
    </row>
    <row r="40" spans="2:41">
      <c r="B40" s="476"/>
      <c r="C40" s="516" t="s">
        <v>348</v>
      </c>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H40" s="320"/>
    </row>
    <row r="41" spans="2:41">
      <c r="B41" s="476"/>
      <c r="C41" s="474" t="s">
        <v>357</v>
      </c>
      <c r="D41" s="474"/>
      <c r="E41" s="474"/>
      <c r="F41" s="474"/>
      <c r="G41" s="474"/>
      <c r="H41" s="474"/>
      <c r="I41" s="474"/>
      <c r="J41" s="474"/>
      <c r="K41" s="474"/>
      <c r="L41" s="477"/>
      <c r="M41" s="477"/>
      <c r="N41" s="477"/>
      <c r="O41" s="477"/>
      <c r="P41" s="477"/>
      <c r="Q41" s="477"/>
      <c r="R41" s="477"/>
      <c r="S41" s="477"/>
      <c r="T41" s="477"/>
      <c r="U41" s="477"/>
      <c r="V41" s="477"/>
      <c r="W41" s="477"/>
      <c r="X41" s="477"/>
      <c r="Y41" s="240"/>
      <c r="Z41" s="240"/>
      <c r="AA41" s="240"/>
      <c r="AB41" s="477"/>
      <c r="AC41" s="240"/>
      <c r="AD41" s="240"/>
      <c r="AE41" s="240"/>
      <c r="AF41" s="240"/>
      <c r="AG41" s="240"/>
      <c r="AH41" s="268"/>
    </row>
    <row r="42" spans="2:41" ht="16.5" thickBot="1">
      <c r="B42" s="478"/>
      <c r="C42" s="479" t="s">
        <v>154</v>
      </c>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1"/>
      <c r="AI42" s="328"/>
    </row>
    <row r="43" spans="2:41">
      <c r="B43" s="328"/>
      <c r="AI43" s="328"/>
      <c r="AJ43" s="328"/>
      <c r="AK43" s="328"/>
    </row>
    <row r="44" spans="2:41">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row>
    <row r="45" spans="2:41">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row>
    <row r="46" spans="2:41">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row>
    <row r="47" spans="2:41">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row>
    <row r="48" spans="2:41">
      <c r="N48" s="328"/>
      <c r="O48" s="328"/>
      <c r="P48" s="328"/>
      <c r="Q48" s="328"/>
      <c r="R48" s="328"/>
      <c r="S48" s="328"/>
      <c r="T48" s="328"/>
      <c r="U48" s="328"/>
      <c r="V48" s="328"/>
      <c r="W48" s="328"/>
      <c r="X48" s="328"/>
      <c r="Y48" s="328"/>
      <c r="Z48" s="328"/>
      <c r="AA48" s="328"/>
      <c r="AB48" s="328"/>
      <c r="AC48" s="328"/>
      <c r="AD48" s="328"/>
      <c r="AE48" s="328"/>
      <c r="AF48" s="328"/>
      <c r="AG48" s="328"/>
      <c r="AH48" s="328"/>
    </row>
    <row r="49" spans="22:34">
      <c r="V49" s="328"/>
      <c r="W49" s="328"/>
      <c r="X49" s="328"/>
      <c r="Y49" s="328"/>
      <c r="Z49" s="328"/>
      <c r="AA49" s="328"/>
      <c r="AB49" s="328"/>
      <c r="AC49" s="328"/>
      <c r="AD49" s="328"/>
      <c r="AE49" s="328"/>
      <c r="AF49" s="328"/>
      <c r="AG49" s="328"/>
      <c r="AH49" s="328"/>
    </row>
  </sheetData>
  <mergeCells count="3">
    <mergeCell ref="C1:AH1"/>
    <mergeCell ref="C39:AE39"/>
    <mergeCell ref="C40:AC40"/>
  </mergeCells>
  <phoneticPr fontId="151"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85" customWidth="1"/>
    <col min="2" max="2" width="7.5703125" style="85" bestFit="1" customWidth="1"/>
    <col min="3" max="6" width="20.140625" style="85" customWidth="1"/>
    <col min="7" max="245" width="9.140625" style="85"/>
    <col min="246" max="246" width="1.5703125" style="85" customWidth="1"/>
    <col min="247" max="247" width="7.5703125" style="85" bestFit="1" customWidth="1"/>
    <col min="248" max="251" width="20.140625" style="85" customWidth="1"/>
    <col min="252" max="501" width="9.140625" style="85"/>
    <col min="502" max="502" width="1.5703125" style="85" customWidth="1"/>
    <col min="503" max="503" width="7.5703125" style="85" bestFit="1" customWidth="1"/>
    <col min="504" max="507" width="20.140625" style="85" customWidth="1"/>
    <col min="508" max="757" width="9.140625" style="85"/>
    <col min="758" max="758" width="1.5703125" style="85" customWidth="1"/>
    <col min="759" max="759" width="7.5703125" style="85" bestFit="1" customWidth="1"/>
    <col min="760" max="763" width="20.140625" style="85" customWidth="1"/>
    <col min="764" max="1013" width="9.140625" style="85"/>
    <col min="1014" max="1014" width="1.5703125" style="85" customWidth="1"/>
    <col min="1015" max="1015" width="7.5703125" style="85" bestFit="1" customWidth="1"/>
    <col min="1016" max="1019" width="20.140625" style="85" customWidth="1"/>
    <col min="1020" max="1269" width="9.140625" style="85"/>
    <col min="1270" max="1270" width="1.5703125" style="85" customWidth="1"/>
    <col min="1271" max="1271" width="7.5703125" style="85" bestFit="1" customWidth="1"/>
    <col min="1272" max="1275" width="20.140625" style="85" customWidth="1"/>
    <col min="1276" max="1525" width="9.140625" style="85"/>
    <col min="1526" max="1526" width="1.5703125" style="85" customWidth="1"/>
    <col min="1527" max="1527" width="7.5703125" style="85" bestFit="1" customWidth="1"/>
    <col min="1528" max="1531" width="20.140625" style="85" customWidth="1"/>
    <col min="1532" max="1781" width="9.140625" style="85"/>
    <col min="1782" max="1782" width="1.5703125" style="85" customWidth="1"/>
    <col min="1783" max="1783" width="7.5703125" style="85" bestFit="1" customWidth="1"/>
    <col min="1784" max="1787" width="20.140625" style="85" customWidth="1"/>
    <col min="1788" max="2037" width="9.140625" style="85"/>
    <col min="2038" max="2038" width="1.5703125" style="85" customWidth="1"/>
    <col min="2039" max="2039" width="7.5703125" style="85" bestFit="1" customWidth="1"/>
    <col min="2040" max="2043" width="20.140625" style="85" customWidth="1"/>
    <col min="2044" max="2293" width="9.140625" style="85"/>
    <col min="2294" max="2294" width="1.5703125" style="85" customWidth="1"/>
    <col min="2295" max="2295" width="7.5703125" style="85" bestFit="1" customWidth="1"/>
    <col min="2296" max="2299" width="20.140625" style="85" customWidth="1"/>
    <col min="2300" max="2549" width="9.140625" style="85"/>
    <col min="2550" max="2550" width="1.5703125" style="85" customWidth="1"/>
    <col min="2551" max="2551" width="7.5703125" style="85" bestFit="1" customWidth="1"/>
    <col min="2552" max="2555" width="20.140625" style="85" customWidth="1"/>
    <col min="2556" max="2805" width="9.140625" style="85"/>
    <col min="2806" max="2806" width="1.5703125" style="85" customWidth="1"/>
    <col min="2807" max="2807" width="7.5703125" style="85" bestFit="1" customWidth="1"/>
    <col min="2808" max="2811" width="20.140625" style="85" customWidth="1"/>
    <col min="2812" max="3061" width="9.140625" style="85"/>
    <col min="3062" max="3062" width="1.5703125" style="85" customWidth="1"/>
    <col min="3063" max="3063" width="7.5703125" style="85" bestFit="1" customWidth="1"/>
    <col min="3064" max="3067" width="20.140625" style="85" customWidth="1"/>
    <col min="3068" max="3317" width="9.140625" style="85"/>
    <col min="3318" max="3318" width="1.5703125" style="85" customWidth="1"/>
    <col min="3319" max="3319" width="7.5703125" style="85" bestFit="1" customWidth="1"/>
    <col min="3320" max="3323" width="20.140625" style="85" customWidth="1"/>
    <col min="3324" max="3573" width="9.140625" style="85"/>
    <col min="3574" max="3574" width="1.5703125" style="85" customWidth="1"/>
    <col min="3575" max="3575" width="7.5703125" style="85" bestFit="1" customWidth="1"/>
    <col min="3576" max="3579" width="20.140625" style="85" customWidth="1"/>
    <col min="3580" max="3829" width="9.140625" style="85"/>
    <col min="3830" max="3830" width="1.5703125" style="85" customWidth="1"/>
    <col min="3831" max="3831" width="7.5703125" style="85" bestFit="1" customWidth="1"/>
    <col min="3832" max="3835" width="20.140625" style="85" customWidth="1"/>
    <col min="3836" max="4085" width="9.140625" style="85"/>
    <col min="4086" max="4086" width="1.5703125" style="85" customWidth="1"/>
    <col min="4087" max="4087" width="7.5703125" style="85" bestFit="1" customWidth="1"/>
    <col min="4088" max="4091" width="20.140625" style="85" customWidth="1"/>
    <col min="4092" max="4341" width="9.140625" style="85"/>
    <col min="4342" max="4342" width="1.5703125" style="85" customWidth="1"/>
    <col min="4343" max="4343" width="7.5703125" style="85" bestFit="1" customWidth="1"/>
    <col min="4344" max="4347" width="20.140625" style="85" customWidth="1"/>
    <col min="4348" max="4597" width="9.140625" style="85"/>
    <col min="4598" max="4598" width="1.5703125" style="85" customWidth="1"/>
    <col min="4599" max="4599" width="7.5703125" style="85" bestFit="1" customWidth="1"/>
    <col min="4600" max="4603" width="20.140625" style="85" customWidth="1"/>
    <col min="4604" max="4853" width="9.140625" style="85"/>
    <col min="4854" max="4854" width="1.5703125" style="85" customWidth="1"/>
    <col min="4855" max="4855" width="7.5703125" style="85" bestFit="1" customWidth="1"/>
    <col min="4856" max="4859" width="20.140625" style="85" customWidth="1"/>
    <col min="4860" max="5109" width="9.140625" style="85"/>
    <col min="5110" max="5110" width="1.5703125" style="85" customWidth="1"/>
    <col min="5111" max="5111" width="7.5703125" style="85" bestFit="1" customWidth="1"/>
    <col min="5112" max="5115" width="20.140625" style="85" customWidth="1"/>
    <col min="5116" max="5365" width="9.140625" style="85"/>
    <col min="5366" max="5366" width="1.5703125" style="85" customWidth="1"/>
    <col min="5367" max="5367" width="7.5703125" style="85" bestFit="1" customWidth="1"/>
    <col min="5368" max="5371" width="20.140625" style="85" customWidth="1"/>
    <col min="5372" max="5621" width="9.140625" style="85"/>
    <col min="5622" max="5622" width="1.5703125" style="85" customWidth="1"/>
    <col min="5623" max="5623" width="7.5703125" style="85" bestFit="1" customWidth="1"/>
    <col min="5624" max="5627" width="20.140625" style="85" customWidth="1"/>
    <col min="5628" max="5877" width="9.140625" style="85"/>
    <col min="5878" max="5878" width="1.5703125" style="85" customWidth="1"/>
    <col min="5879" max="5879" width="7.5703125" style="85" bestFit="1" customWidth="1"/>
    <col min="5880" max="5883" width="20.140625" style="85" customWidth="1"/>
    <col min="5884" max="6133" width="9.140625" style="85"/>
    <col min="6134" max="6134" width="1.5703125" style="85" customWidth="1"/>
    <col min="6135" max="6135" width="7.5703125" style="85" bestFit="1" customWidth="1"/>
    <col min="6136" max="6139" width="20.140625" style="85" customWidth="1"/>
    <col min="6140" max="6389" width="9.140625" style="85"/>
    <col min="6390" max="6390" width="1.5703125" style="85" customWidth="1"/>
    <col min="6391" max="6391" width="7.5703125" style="85" bestFit="1" customWidth="1"/>
    <col min="6392" max="6395" width="20.140625" style="85" customWidth="1"/>
    <col min="6396" max="6645" width="9.140625" style="85"/>
    <col min="6646" max="6646" width="1.5703125" style="85" customWidth="1"/>
    <col min="6647" max="6647" width="7.5703125" style="85" bestFit="1" customWidth="1"/>
    <col min="6648" max="6651" width="20.140625" style="85" customWidth="1"/>
    <col min="6652" max="6901" width="9.140625" style="85"/>
    <col min="6902" max="6902" width="1.5703125" style="85" customWidth="1"/>
    <col min="6903" max="6903" width="7.5703125" style="85" bestFit="1" customWidth="1"/>
    <col min="6904" max="6907" width="20.140625" style="85" customWidth="1"/>
    <col min="6908" max="7157" width="9.140625" style="85"/>
    <col min="7158" max="7158" width="1.5703125" style="85" customWidth="1"/>
    <col min="7159" max="7159" width="7.5703125" style="85" bestFit="1" customWidth="1"/>
    <col min="7160" max="7163" width="20.140625" style="85" customWidth="1"/>
    <col min="7164" max="7413" width="9.140625" style="85"/>
    <col min="7414" max="7414" width="1.5703125" style="85" customWidth="1"/>
    <col min="7415" max="7415" width="7.5703125" style="85" bestFit="1" customWidth="1"/>
    <col min="7416" max="7419" width="20.140625" style="85" customWidth="1"/>
    <col min="7420" max="7669" width="9.140625" style="85"/>
    <col min="7670" max="7670" width="1.5703125" style="85" customWidth="1"/>
    <col min="7671" max="7671" width="7.5703125" style="85" bestFit="1" customWidth="1"/>
    <col min="7672" max="7675" width="20.140625" style="85" customWidth="1"/>
    <col min="7676" max="7925" width="9.140625" style="85"/>
    <col min="7926" max="7926" width="1.5703125" style="85" customWidth="1"/>
    <col min="7927" max="7927" width="7.5703125" style="85" bestFit="1" customWidth="1"/>
    <col min="7928" max="7931" width="20.140625" style="85" customWidth="1"/>
    <col min="7932" max="8181" width="9.140625" style="85"/>
    <col min="8182" max="8182" width="1.5703125" style="85" customWidth="1"/>
    <col min="8183" max="8183" width="7.5703125" style="85" bestFit="1" customWidth="1"/>
    <col min="8184" max="8187" width="20.140625" style="85" customWidth="1"/>
    <col min="8188" max="8437" width="9.140625" style="85"/>
    <col min="8438" max="8438" width="1.5703125" style="85" customWidth="1"/>
    <col min="8439" max="8439" width="7.5703125" style="85" bestFit="1" customWidth="1"/>
    <col min="8440" max="8443" width="20.140625" style="85" customWidth="1"/>
    <col min="8444" max="8693" width="9.140625" style="85"/>
    <col min="8694" max="8694" width="1.5703125" style="85" customWidth="1"/>
    <col min="8695" max="8695" width="7.5703125" style="85" bestFit="1" customWidth="1"/>
    <col min="8696" max="8699" width="20.140625" style="85" customWidth="1"/>
    <col min="8700" max="8949" width="9.140625" style="85"/>
    <col min="8950" max="8950" width="1.5703125" style="85" customWidth="1"/>
    <col min="8951" max="8951" width="7.5703125" style="85" bestFit="1" customWidth="1"/>
    <col min="8952" max="8955" width="20.140625" style="85" customWidth="1"/>
    <col min="8956" max="9205" width="9.140625" style="85"/>
    <col min="9206" max="9206" width="1.5703125" style="85" customWidth="1"/>
    <col min="9207" max="9207" width="7.5703125" style="85" bestFit="1" customWidth="1"/>
    <col min="9208" max="9211" width="20.140625" style="85" customWidth="1"/>
    <col min="9212" max="9461" width="9.140625" style="85"/>
    <col min="9462" max="9462" width="1.5703125" style="85" customWidth="1"/>
    <col min="9463" max="9463" width="7.5703125" style="85" bestFit="1" customWidth="1"/>
    <col min="9464" max="9467" width="20.140625" style="85" customWidth="1"/>
    <col min="9468" max="9717" width="9.140625" style="85"/>
    <col min="9718" max="9718" width="1.5703125" style="85" customWidth="1"/>
    <col min="9719" max="9719" width="7.5703125" style="85" bestFit="1" customWidth="1"/>
    <col min="9720" max="9723" width="20.140625" style="85" customWidth="1"/>
    <col min="9724" max="9973" width="9.140625" style="85"/>
    <col min="9974" max="9974" width="1.5703125" style="85" customWidth="1"/>
    <col min="9975" max="9975" width="7.5703125" style="85" bestFit="1" customWidth="1"/>
    <col min="9976" max="9979" width="20.140625" style="85" customWidth="1"/>
    <col min="9980" max="10229" width="9.140625" style="85"/>
    <col min="10230" max="10230" width="1.5703125" style="85" customWidth="1"/>
    <col min="10231" max="10231" width="7.5703125" style="85" bestFit="1" customWidth="1"/>
    <col min="10232" max="10235" width="20.140625" style="85" customWidth="1"/>
    <col min="10236" max="10485" width="9.140625" style="85"/>
    <col min="10486" max="10486" width="1.5703125" style="85" customWidth="1"/>
    <col min="10487" max="10487" width="7.5703125" style="85" bestFit="1" customWidth="1"/>
    <col min="10488" max="10491" width="20.140625" style="85" customWidth="1"/>
    <col min="10492" max="10741" width="9.140625" style="85"/>
    <col min="10742" max="10742" width="1.5703125" style="85" customWidth="1"/>
    <col min="10743" max="10743" width="7.5703125" style="85" bestFit="1" customWidth="1"/>
    <col min="10744" max="10747" width="20.140625" style="85" customWidth="1"/>
    <col min="10748" max="10997" width="9.140625" style="85"/>
    <col min="10998" max="10998" width="1.5703125" style="85" customWidth="1"/>
    <col min="10999" max="10999" width="7.5703125" style="85" bestFit="1" customWidth="1"/>
    <col min="11000" max="11003" width="20.140625" style="85" customWidth="1"/>
    <col min="11004" max="11253" width="9.140625" style="85"/>
    <col min="11254" max="11254" width="1.5703125" style="85" customWidth="1"/>
    <col min="11255" max="11255" width="7.5703125" style="85" bestFit="1" customWidth="1"/>
    <col min="11256" max="11259" width="20.140625" style="85" customWidth="1"/>
    <col min="11260" max="11509" width="9.140625" style="85"/>
    <col min="11510" max="11510" width="1.5703125" style="85" customWidth="1"/>
    <col min="11511" max="11511" width="7.5703125" style="85" bestFit="1" customWidth="1"/>
    <col min="11512" max="11515" width="20.140625" style="85" customWidth="1"/>
    <col min="11516" max="11765" width="9.140625" style="85"/>
    <col min="11766" max="11766" width="1.5703125" style="85" customWidth="1"/>
    <col min="11767" max="11767" width="7.5703125" style="85" bestFit="1" customWidth="1"/>
    <col min="11768" max="11771" width="20.140625" style="85" customWidth="1"/>
    <col min="11772" max="12021" width="9.140625" style="85"/>
    <col min="12022" max="12022" width="1.5703125" style="85" customWidth="1"/>
    <col min="12023" max="12023" width="7.5703125" style="85" bestFit="1" customWidth="1"/>
    <col min="12024" max="12027" width="20.140625" style="85" customWidth="1"/>
    <col min="12028" max="12277" width="9.140625" style="85"/>
    <col min="12278" max="12278" width="1.5703125" style="85" customWidth="1"/>
    <col min="12279" max="12279" width="7.5703125" style="85" bestFit="1" customWidth="1"/>
    <col min="12280" max="12283" width="20.140625" style="85" customWidth="1"/>
    <col min="12284" max="12533" width="9.140625" style="85"/>
    <col min="12534" max="12534" width="1.5703125" style="85" customWidth="1"/>
    <col min="12535" max="12535" width="7.5703125" style="85" bestFit="1" customWidth="1"/>
    <col min="12536" max="12539" width="20.140625" style="85" customWidth="1"/>
    <col min="12540" max="12789" width="9.140625" style="85"/>
    <col min="12790" max="12790" width="1.5703125" style="85" customWidth="1"/>
    <col min="12791" max="12791" width="7.5703125" style="85" bestFit="1" customWidth="1"/>
    <col min="12792" max="12795" width="20.140625" style="85" customWidth="1"/>
    <col min="12796" max="13045" width="9.140625" style="85"/>
    <col min="13046" max="13046" width="1.5703125" style="85" customWidth="1"/>
    <col min="13047" max="13047" width="7.5703125" style="85" bestFit="1" customWidth="1"/>
    <col min="13048" max="13051" width="20.140625" style="85" customWidth="1"/>
    <col min="13052" max="13301" width="9.140625" style="85"/>
    <col min="13302" max="13302" width="1.5703125" style="85" customWidth="1"/>
    <col min="13303" max="13303" width="7.5703125" style="85" bestFit="1" customWidth="1"/>
    <col min="13304" max="13307" width="20.140625" style="85" customWidth="1"/>
    <col min="13308" max="13557" width="9.140625" style="85"/>
    <col min="13558" max="13558" width="1.5703125" style="85" customWidth="1"/>
    <col min="13559" max="13559" width="7.5703125" style="85" bestFit="1" customWidth="1"/>
    <col min="13560" max="13563" width="20.140625" style="85" customWidth="1"/>
    <col min="13564" max="13813" width="9.140625" style="85"/>
    <col min="13814" max="13814" width="1.5703125" style="85" customWidth="1"/>
    <col min="13815" max="13815" width="7.5703125" style="85" bestFit="1" customWidth="1"/>
    <col min="13816" max="13819" width="20.140625" style="85" customWidth="1"/>
    <col min="13820" max="14069" width="9.140625" style="85"/>
    <col min="14070" max="14070" width="1.5703125" style="85" customWidth="1"/>
    <col min="14071" max="14071" width="7.5703125" style="85" bestFit="1" customWidth="1"/>
    <col min="14072" max="14075" width="20.140625" style="85" customWidth="1"/>
    <col min="14076" max="14325" width="9.140625" style="85"/>
    <col min="14326" max="14326" width="1.5703125" style="85" customWidth="1"/>
    <col min="14327" max="14327" width="7.5703125" style="85" bestFit="1" customWidth="1"/>
    <col min="14328" max="14331" width="20.140625" style="85" customWidth="1"/>
    <col min="14332" max="14581" width="9.140625" style="85"/>
    <col min="14582" max="14582" width="1.5703125" style="85" customWidth="1"/>
    <col min="14583" max="14583" width="7.5703125" style="85" bestFit="1" customWidth="1"/>
    <col min="14584" max="14587" width="20.140625" style="85" customWidth="1"/>
    <col min="14588" max="14837" width="9.140625" style="85"/>
    <col min="14838" max="14838" width="1.5703125" style="85" customWidth="1"/>
    <col min="14839" max="14839" width="7.5703125" style="85" bestFit="1" customWidth="1"/>
    <col min="14840" max="14843" width="20.140625" style="85" customWidth="1"/>
    <col min="14844" max="15093" width="9.140625" style="85"/>
    <col min="15094" max="15094" width="1.5703125" style="85" customWidth="1"/>
    <col min="15095" max="15095" width="7.5703125" style="85" bestFit="1" customWidth="1"/>
    <col min="15096" max="15099" width="20.140625" style="85" customWidth="1"/>
    <col min="15100" max="15349" width="9.140625" style="85"/>
    <col min="15350" max="15350" width="1.5703125" style="85" customWidth="1"/>
    <col min="15351" max="15351" width="7.5703125" style="85" bestFit="1" customWidth="1"/>
    <col min="15352" max="15355" width="20.140625" style="85" customWidth="1"/>
    <col min="15356" max="15605" width="9.140625" style="85"/>
    <col min="15606" max="15606" width="1.5703125" style="85" customWidth="1"/>
    <col min="15607" max="15607" width="7.5703125" style="85" bestFit="1" customWidth="1"/>
    <col min="15608" max="15611" width="20.140625" style="85" customWidth="1"/>
    <col min="15612" max="15861" width="9.140625" style="85"/>
    <col min="15862" max="15862" width="1.5703125" style="85" customWidth="1"/>
    <col min="15863" max="15863" width="7.5703125" style="85" bestFit="1" customWidth="1"/>
    <col min="15864" max="15867" width="20.140625" style="85" customWidth="1"/>
    <col min="15868" max="16117" width="9.140625" style="85"/>
    <col min="16118" max="16118" width="1.5703125" style="85" customWidth="1"/>
    <col min="16119" max="16119" width="7.5703125" style="85" bestFit="1" customWidth="1"/>
    <col min="16120" max="16123" width="20.140625" style="85" customWidth="1"/>
    <col min="16124" max="16384" width="9.140625" style="85"/>
  </cols>
  <sheetData>
    <row r="1" spans="1:11" ht="27" customHeight="1">
      <c r="B1" s="542" t="s">
        <v>238</v>
      </c>
      <c r="C1" s="542"/>
      <c r="D1" s="542"/>
      <c r="E1" s="542"/>
      <c r="F1" s="542"/>
      <c r="G1" s="542"/>
      <c r="H1" s="542"/>
      <c r="I1" s="542"/>
      <c r="J1" s="542"/>
    </row>
    <row r="2" spans="1:11" s="123" customFormat="1" ht="38.25" customHeight="1">
      <c r="B2" s="543" t="s">
        <v>239</v>
      </c>
      <c r="C2" s="543"/>
      <c r="D2" s="543"/>
      <c r="E2" s="543"/>
      <c r="F2" s="543"/>
      <c r="G2" s="543"/>
      <c r="H2" s="543"/>
      <c r="I2" s="543"/>
      <c r="J2" s="543"/>
      <c r="K2" s="136"/>
    </row>
    <row r="3" spans="1:11" ht="57.75" customHeight="1" thickBot="1">
      <c r="B3" s="544" t="s">
        <v>240</v>
      </c>
      <c r="C3" s="544"/>
      <c r="D3" s="544"/>
      <c r="E3" s="544"/>
      <c r="F3" s="544"/>
      <c r="G3" s="544"/>
      <c r="H3" s="544"/>
      <c r="I3" s="544"/>
      <c r="J3" s="544"/>
      <c r="K3" s="137"/>
    </row>
    <row r="4" spans="1:11" ht="16.5" thickTop="1" thickBot="1">
      <c r="A4" s="97"/>
      <c r="B4" s="86"/>
      <c r="C4" s="86"/>
      <c r="D4" s="86"/>
      <c r="E4" s="86"/>
      <c r="F4" s="95"/>
      <c r="G4" s="87"/>
    </row>
    <row r="5" spans="1:11">
      <c r="A5" s="97"/>
      <c r="B5" s="88"/>
      <c r="C5" s="545" t="s">
        <v>241</v>
      </c>
      <c r="D5" s="545"/>
      <c r="E5" s="545"/>
      <c r="F5" s="546"/>
      <c r="G5" s="89"/>
    </row>
    <row r="6" spans="1:11" ht="45">
      <c r="A6" s="97"/>
      <c r="B6" s="90" t="s">
        <v>242</v>
      </c>
      <c r="C6" s="91" t="s">
        <v>243</v>
      </c>
      <c r="D6" s="91" t="s">
        <v>244</v>
      </c>
      <c r="E6" s="91" t="s">
        <v>245</v>
      </c>
      <c r="F6" s="94" t="s">
        <v>246</v>
      </c>
      <c r="G6" s="89"/>
    </row>
    <row r="7" spans="1:11">
      <c r="A7" s="96"/>
      <c r="B7" s="92" t="s">
        <v>247</v>
      </c>
      <c r="C7" s="126">
        <v>10.419260714542553</v>
      </c>
      <c r="D7" s="126">
        <v>14.403887551111797</v>
      </c>
      <c r="E7" s="126">
        <v>3.9846268365692445</v>
      </c>
      <c r="F7" s="127">
        <v>37.801168511549257</v>
      </c>
      <c r="G7" s="89"/>
    </row>
    <row r="8" spans="1:11">
      <c r="A8" s="96"/>
      <c r="B8" s="92" t="s">
        <v>248</v>
      </c>
      <c r="C8" s="126">
        <v>11.321182007879985</v>
      </c>
      <c r="D8" s="126">
        <v>15.45134167781495</v>
      </c>
      <c r="E8" s="126">
        <v>4.1301596699349652</v>
      </c>
      <c r="F8" s="127">
        <v>40.952313002980553</v>
      </c>
      <c r="G8" s="89"/>
    </row>
    <row r="9" spans="1:11">
      <c r="A9" s="96"/>
      <c r="B9" s="92" t="s">
        <v>249</v>
      </c>
      <c r="C9" s="126">
        <v>12.130558611457532</v>
      </c>
      <c r="D9" s="126">
        <v>14.9124287230156</v>
      </c>
      <c r="E9" s="126">
        <v>2.7818701115580673</v>
      </c>
      <c r="F9" s="127">
        <v>42.970180528933852</v>
      </c>
      <c r="G9" s="89"/>
    </row>
    <row r="10" spans="1:11">
      <c r="A10" s="96"/>
      <c r="B10" s="92" t="s">
        <v>250</v>
      </c>
      <c r="C10" s="126">
        <v>12.380099079091526</v>
      </c>
      <c r="D10" s="126">
        <v>13.758669063881193</v>
      </c>
      <c r="E10" s="126">
        <v>1.3785699847896673</v>
      </c>
      <c r="F10" s="127">
        <v>42.861019964319382</v>
      </c>
      <c r="G10" s="89"/>
    </row>
    <row r="11" spans="1:11">
      <c r="A11" s="96"/>
      <c r="B11" s="92" t="s">
        <v>251</v>
      </c>
      <c r="C11" s="126">
        <v>12.301341667609378</v>
      </c>
      <c r="D11" s="126">
        <v>13.157087174921333</v>
      </c>
      <c r="E11" s="126">
        <v>0.85574550731195487</v>
      </c>
      <c r="F11" s="127">
        <v>41.788008760993335</v>
      </c>
      <c r="G11" s="89"/>
    </row>
    <row r="12" spans="1:11">
      <c r="A12" s="96"/>
      <c r="B12" s="92" t="s">
        <v>252</v>
      </c>
      <c r="C12" s="126">
        <v>12.057071380194529</v>
      </c>
      <c r="D12" s="126">
        <v>12.469278948748187</v>
      </c>
      <c r="E12" s="126">
        <v>0.41220756855365792</v>
      </c>
      <c r="F12" s="127">
        <v>39.821367323545587</v>
      </c>
      <c r="G12" s="89"/>
    </row>
    <row r="13" spans="1:11">
      <c r="A13" s="96"/>
      <c r="B13" s="92" t="s">
        <v>253</v>
      </c>
      <c r="C13" s="126">
        <v>11.816691510394001</v>
      </c>
      <c r="D13" s="126">
        <v>11.816691510394001</v>
      </c>
      <c r="E13" s="126">
        <v>0</v>
      </c>
      <c r="F13" s="127">
        <v>37.924212064901027</v>
      </c>
      <c r="G13" s="89"/>
    </row>
    <row r="14" spans="1:11">
      <c r="A14" s="96"/>
      <c r="B14" s="92" t="s">
        <v>254</v>
      </c>
      <c r="C14" s="126">
        <v>11.796058045682711</v>
      </c>
      <c r="D14" s="126">
        <v>11.563804053073413</v>
      </c>
      <c r="E14" s="126">
        <v>-0.23225399260929791</v>
      </c>
      <c r="F14" s="127">
        <v>38.166378604399476</v>
      </c>
      <c r="G14" s="89"/>
    </row>
    <row r="15" spans="1:11">
      <c r="A15" s="96"/>
      <c r="B15" s="92" t="s">
        <v>255</v>
      </c>
      <c r="C15" s="126">
        <v>12.131836856066245</v>
      </c>
      <c r="D15" s="126">
        <v>12.194957755421429</v>
      </c>
      <c r="E15" s="126">
        <v>6.3120899355183724E-2</v>
      </c>
      <c r="F15" s="127">
        <v>37.639508181856115</v>
      </c>
      <c r="G15" s="89"/>
    </row>
    <row r="16" spans="1:11">
      <c r="A16" s="96"/>
      <c r="B16" s="92" t="s">
        <v>256</v>
      </c>
      <c r="C16" s="126">
        <v>12.296878331770934</v>
      </c>
      <c r="D16" s="126">
        <v>12.518222141742811</v>
      </c>
      <c r="E16" s="126">
        <v>0.22134380997187719</v>
      </c>
      <c r="F16" s="127">
        <v>36.687723645378938</v>
      </c>
      <c r="G16" s="89"/>
    </row>
    <row r="17" spans="1:7">
      <c r="A17" s="96"/>
      <c r="B17" s="92" t="s">
        <v>257</v>
      </c>
      <c r="C17" s="126">
        <v>12.743173361478712</v>
      </c>
      <c r="D17" s="126">
        <v>12.44819249662967</v>
      </c>
      <c r="E17" s="126">
        <v>-0.29498086484904285</v>
      </c>
      <c r="F17" s="127">
        <v>33.876449656528202</v>
      </c>
      <c r="G17" s="89"/>
    </row>
    <row r="18" spans="1:7">
      <c r="A18" s="96"/>
      <c r="B18" s="92" t="s">
        <v>258</v>
      </c>
      <c r="C18" s="126">
        <v>12.746812990058201</v>
      </c>
      <c r="D18" s="126">
        <v>12.350245474811947</v>
      </c>
      <c r="E18" s="126">
        <v>-0.39656751524625378</v>
      </c>
      <c r="F18" s="127">
        <v>31.842823315836821</v>
      </c>
      <c r="G18" s="89"/>
    </row>
    <row r="19" spans="1:7">
      <c r="A19" s="96"/>
      <c r="B19" s="92" t="s">
        <v>259</v>
      </c>
      <c r="C19" s="126">
        <v>13.054284206207528</v>
      </c>
      <c r="D19" s="126">
        <v>12.47867932856277</v>
      </c>
      <c r="E19" s="126">
        <v>-0.57560487764475887</v>
      </c>
      <c r="F19" s="127">
        <v>30.209968198040936</v>
      </c>
      <c r="G19" s="89"/>
    </row>
    <row r="20" spans="1:7">
      <c r="A20" s="96"/>
      <c r="B20" s="92" t="s">
        <v>260</v>
      </c>
      <c r="C20" s="126">
        <v>13.129321090037413</v>
      </c>
      <c r="D20" s="126">
        <v>13.989228701365745</v>
      </c>
      <c r="E20" s="126">
        <v>0.85990761132833171</v>
      </c>
      <c r="F20" s="127">
        <v>29.409772366015662</v>
      </c>
      <c r="G20" s="89"/>
    </row>
    <row r="21" spans="1:7">
      <c r="A21" s="96"/>
      <c r="B21" s="92" t="s">
        <v>261</v>
      </c>
      <c r="C21" s="126">
        <v>13.445730450675947</v>
      </c>
      <c r="D21" s="126">
        <v>24.505289297071403</v>
      </c>
      <c r="E21" s="126">
        <v>11.059558846395456</v>
      </c>
      <c r="F21" s="127">
        <v>41.999843774449275</v>
      </c>
      <c r="G21" s="89"/>
    </row>
    <row r="22" spans="1:7">
      <c r="A22" s="96"/>
      <c r="B22" s="92" t="s">
        <v>262</v>
      </c>
      <c r="C22" s="126">
        <v>14.92056660711113</v>
      </c>
      <c r="D22" s="126">
        <v>41.984422750250097</v>
      </c>
      <c r="E22" s="126">
        <v>27.063856143138967</v>
      </c>
      <c r="F22" s="127">
        <v>67.776930803963225</v>
      </c>
      <c r="G22" s="89"/>
    </row>
    <row r="23" spans="1:7">
      <c r="A23" s="96"/>
      <c r="B23" s="92" t="s">
        <v>263</v>
      </c>
      <c r="C23" s="126">
        <v>18.19670358637461</v>
      </c>
      <c r="D23" s="126">
        <v>45.947206145339379</v>
      </c>
      <c r="E23" s="126">
        <v>27.750502558964769</v>
      </c>
      <c r="F23" s="127">
        <v>103.08310211093846</v>
      </c>
      <c r="G23" s="89"/>
    </row>
    <row r="24" spans="1:7">
      <c r="A24" s="96"/>
      <c r="B24" s="92" t="s">
        <v>264</v>
      </c>
      <c r="C24" s="126">
        <v>19.955153167148925</v>
      </c>
      <c r="D24" s="126">
        <v>47.191396653677131</v>
      </c>
      <c r="E24" s="126">
        <v>27.236243486528206</v>
      </c>
      <c r="F24" s="127">
        <v>125.37909576389032</v>
      </c>
      <c r="G24" s="89"/>
    </row>
    <row r="25" spans="1:7">
      <c r="A25" s="96"/>
      <c r="B25" s="92" t="s">
        <v>265</v>
      </c>
      <c r="C25" s="126">
        <v>20.876799559648298</v>
      </c>
      <c r="D25" s="126">
        <v>42.243406722084607</v>
      </c>
      <c r="E25" s="126">
        <v>21.36660716243631</v>
      </c>
      <c r="F25" s="127">
        <v>144.13564768578794</v>
      </c>
      <c r="G25" s="89"/>
    </row>
    <row r="26" spans="1:7">
      <c r="A26" s="96"/>
      <c r="B26" s="92" t="s">
        <v>266</v>
      </c>
      <c r="C26" s="126">
        <v>22.17424702688843</v>
      </c>
      <c r="D26" s="126">
        <v>27.784933330977946</v>
      </c>
      <c r="E26" s="126">
        <v>5.6106863040895156</v>
      </c>
      <c r="F26" s="127">
        <v>139.22390400211972</v>
      </c>
      <c r="G26" s="89"/>
    </row>
    <row r="27" spans="1:7">
      <c r="A27" s="96"/>
      <c r="B27" s="92" t="s">
        <v>267</v>
      </c>
      <c r="C27" s="126">
        <v>22.669301373100595</v>
      </c>
      <c r="D27" s="126">
        <v>22.705550505817925</v>
      </c>
      <c r="E27" s="126">
        <v>3.6249132717330212E-2</v>
      </c>
      <c r="F27" s="127">
        <v>152.23094546693275</v>
      </c>
      <c r="G27" s="89"/>
    </row>
    <row r="28" spans="1:7">
      <c r="B28" s="92" t="s">
        <v>268</v>
      </c>
      <c r="C28" s="126">
        <v>26.602936710668885</v>
      </c>
      <c r="D28" s="126">
        <v>27.740828388339906</v>
      </c>
      <c r="E28" s="126">
        <v>1.1378916776710213</v>
      </c>
      <c r="F28" s="127">
        <v>174.49823755283856</v>
      </c>
      <c r="G28" s="89"/>
    </row>
    <row r="29" spans="1:7">
      <c r="B29" s="92" t="s">
        <v>269</v>
      </c>
      <c r="C29" s="126">
        <v>27.053643110942705</v>
      </c>
      <c r="D29" s="126">
        <v>26.772078742051708</v>
      </c>
      <c r="E29" s="126">
        <v>-0.28156436889099723</v>
      </c>
      <c r="F29" s="127">
        <v>187.42219950775754</v>
      </c>
      <c r="G29" s="89"/>
    </row>
    <row r="30" spans="1:7">
      <c r="B30" s="92" t="s">
        <v>270</v>
      </c>
      <c r="C30" s="126">
        <v>25.945141886009342</v>
      </c>
      <c r="D30" s="126">
        <v>25.263010421812261</v>
      </c>
      <c r="E30" s="126">
        <v>-0.68213146419708082</v>
      </c>
      <c r="F30" s="127">
        <v>183.50455179903048</v>
      </c>
      <c r="G30" s="89"/>
    </row>
    <row r="31" spans="1:7">
      <c r="B31" s="92" t="s">
        <v>271</v>
      </c>
      <c r="C31" s="126">
        <v>24.268260285209315</v>
      </c>
      <c r="D31" s="126">
        <v>24.779232851717836</v>
      </c>
      <c r="E31" s="126">
        <v>0.51097256650852074</v>
      </c>
      <c r="F31" s="127">
        <v>177.03032990228934</v>
      </c>
      <c r="G31" s="89"/>
    </row>
    <row r="32" spans="1:7">
      <c r="B32" s="92" t="s">
        <v>272</v>
      </c>
      <c r="C32" s="126">
        <v>24.304605591747443</v>
      </c>
      <c r="D32" s="126">
        <v>25.70468046753961</v>
      </c>
      <c r="E32" s="126">
        <v>1.4000748757921677</v>
      </c>
      <c r="F32" s="127">
        <v>179.64616123874418</v>
      </c>
      <c r="G32" s="89"/>
    </row>
    <row r="33" spans="2:7">
      <c r="B33" s="92" t="s">
        <v>273</v>
      </c>
      <c r="C33" s="126">
        <v>25.055786950356225</v>
      </c>
      <c r="D33" s="126">
        <v>26.936728861269305</v>
      </c>
      <c r="E33" s="126">
        <v>1.8809419109130801</v>
      </c>
      <c r="F33" s="127">
        <v>174.21922628016296</v>
      </c>
      <c r="G33" s="89"/>
    </row>
    <row r="34" spans="2:7">
      <c r="B34" s="92" t="s">
        <v>274</v>
      </c>
      <c r="C34" s="126">
        <v>24.971657290954933</v>
      </c>
      <c r="D34" s="126">
        <v>25.460636400636023</v>
      </c>
      <c r="E34" s="126">
        <v>0.4889791096810896</v>
      </c>
      <c r="F34" s="127">
        <v>171.3563095551402</v>
      </c>
      <c r="G34" s="89"/>
    </row>
    <row r="35" spans="2:7">
      <c r="B35" s="92" t="s">
        <v>275</v>
      </c>
      <c r="C35" s="126">
        <v>25.226272994828452</v>
      </c>
      <c r="D35" s="126">
        <v>25.505881429707955</v>
      </c>
      <c r="E35" s="126">
        <v>0.27960843487950271</v>
      </c>
      <c r="F35" s="127">
        <v>168.5869845238899</v>
      </c>
      <c r="G35" s="89"/>
    </row>
    <row r="36" spans="2:7">
      <c r="B36" s="92" t="s">
        <v>276</v>
      </c>
      <c r="C36" s="126">
        <v>24.961302235882872</v>
      </c>
      <c r="D36" s="126">
        <v>25.857519204458452</v>
      </c>
      <c r="E36" s="126">
        <v>0.89621696857557964</v>
      </c>
      <c r="F36" s="127">
        <v>169.29231986951865</v>
      </c>
      <c r="G36" s="89"/>
    </row>
    <row r="37" spans="2:7">
      <c r="B37" s="92" t="s">
        <v>277</v>
      </c>
      <c r="C37" s="126">
        <v>25.750452798922808</v>
      </c>
      <c r="D37" s="126">
        <v>27.435647145259562</v>
      </c>
      <c r="E37" s="126">
        <v>1.685194346336754</v>
      </c>
      <c r="F37" s="127">
        <v>178.33963610215881</v>
      </c>
      <c r="G37" s="89"/>
    </row>
    <row r="38" spans="2:7">
      <c r="B38" s="92" t="s">
        <v>278</v>
      </c>
      <c r="C38" s="126">
        <v>27.465975076993697</v>
      </c>
      <c r="D38" s="126">
        <v>29.374505129472219</v>
      </c>
      <c r="E38" s="126">
        <v>1.9085300524785218</v>
      </c>
      <c r="F38" s="127">
        <v>185.98781232717127</v>
      </c>
      <c r="G38" s="89"/>
    </row>
    <row r="39" spans="2:7">
      <c r="B39" s="92" t="s">
        <v>279</v>
      </c>
      <c r="C39" s="126">
        <v>28.411765200712896</v>
      </c>
      <c r="D39" s="126">
        <v>28.716416339472417</v>
      </c>
      <c r="E39" s="126">
        <v>0.30465113875952099</v>
      </c>
      <c r="F39" s="127">
        <v>189.64890703092655</v>
      </c>
      <c r="G39" s="89"/>
    </row>
    <row r="40" spans="2:7">
      <c r="B40" s="92" t="s">
        <v>280</v>
      </c>
      <c r="C40" s="126">
        <v>27.287502854001279</v>
      </c>
      <c r="D40" s="126">
        <v>26.812524562373753</v>
      </c>
      <c r="E40" s="126">
        <v>-0.47497829162752581</v>
      </c>
      <c r="F40" s="127">
        <v>185.82166962955867</v>
      </c>
      <c r="G40" s="89"/>
    </row>
    <row r="41" spans="2:7">
      <c r="B41" s="92" t="s">
        <v>281</v>
      </c>
      <c r="C41" s="126">
        <v>26.287253446390572</v>
      </c>
      <c r="D41" s="126">
        <v>25.981719290965454</v>
      </c>
      <c r="E41" s="126">
        <v>-0.30553415542511786</v>
      </c>
      <c r="F41" s="127">
        <v>174.76494069931147</v>
      </c>
      <c r="G41" s="89"/>
    </row>
    <row r="42" spans="2:7">
      <c r="B42" s="92" t="s">
        <v>282</v>
      </c>
      <c r="C42" s="126">
        <v>25.738829298160738</v>
      </c>
      <c r="D42" s="126">
        <v>26.176178820533515</v>
      </c>
      <c r="E42" s="126">
        <v>0.43734952237277724</v>
      </c>
      <c r="F42" s="127">
        <v>165.82604616896791</v>
      </c>
      <c r="G42" s="89"/>
    </row>
    <row r="43" spans="2:7">
      <c r="B43" s="92" t="s">
        <v>283</v>
      </c>
      <c r="C43" s="126">
        <v>25.315757636688225</v>
      </c>
      <c r="D43" s="126">
        <v>26.268282119195408</v>
      </c>
      <c r="E43" s="126">
        <v>0.95252448250718302</v>
      </c>
      <c r="F43" s="127">
        <v>155.656818721863</v>
      </c>
      <c r="G43" s="89"/>
    </row>
    <row r="44" spans="2:7">
      <c r="B44" s="92" t="s">
        <v>284</v>
      </c>
      <c r="C44" s="126">
        <v>25.268916476135566</v>
      </c>
      <c r="D44" s="126">
        <v>27.389082413345573</v>
      </c>
      <c r="E44" s="126">
        <v>2.1201659372100075</v>
      </c>
      <c r="F44" s="127">
        <v>154.13072860885237</v>
      </c>
      <c r="G44" s="89"/>
    </row>
    <row r="45" spans="2:7">
      <c r="B45" s="92" t="s">
        <v>285</v>
      </c>
      <c r="C45" s="126">
        <v>25.67695435954348</v>
      </c>
      <c r="D45" s="126">
        <v>30.771771125084069</v>
      </c>
      <c r="E45" s="126">
        <v>5.0948167655405889</v>
      </c>
      <c r="F45" s="127">
        <v>147.43764411375253</v>
      </c>
      <c r="G45" s="89"/>
    </row>
    <row r="46" spans="2:7">
      <c r="B46" s="92" t="s">
        <v>286</v>
      </c>
      <c r="C46" s="126">
        <v>26.324476833770312</v>
      </c>
      <c r="D46" s="126">
        <v>40.125135633710684</v>
      </c>
      <c r="E46" s="126">
        <v>13.800658799940372</v>
      </c>
      <c r="F46" s="127">
        <v>136.58535299538573</v>
      </c>
      <c r="G46" s="89"/>
    </row>
    <row r="47" spans="2:7" ht="15.75" thickBot="1">
      <c r="B47" s="92" t="s">
        <v>287</v>
      </c>
      <c r="C47" s="126">
        <v>28.681048120217078</v>
      </c>
      <c r="D47" s="126">
        <v>55.527604379761563</v>
      </c>
      <c r="E47" s="126">
        <v>26.846556259544485</v>
      </c>
      <c r="F47" s="127">
        <v>143.94646189241675</v>
      </c>
      <c r="G47" s="93"/>
    </row>
    <row r="48" spans="2:7" ht="15.75" thickTop="1">
      <c r="B48" s="92" t="s">
        <v>288</v>
      </c>
      <c r="C48" s="126">
        <v>32.635675170263752</v>
      </c>
      <c r="D48" s="126">
        <v>59.695493765999373</v>
      </c>
      <c r="E48" s="126">
        <v>27.059818595735621</v>
      </c>
      <c r="F48" s="127">
        <v>158.35749129926853</v>
      </c>
      <c r="G48" s="89"/>
    </row>
    <row r="49" spans="2:7">
      <c r="B49" s="92" t="s">
        <v>289</v>
      </c>
      <c r="C49" s="126">
        <v>35.261232087290345</v>
      </c>
      <c r="D49" s="126">
        <v>60.944776505628539</v>
      </c>
      <c r="E49" s="126">
        <v>25.683544418338194</v>
      </c>
      <c r="F49" s="127">
        <v>176.64213661290327</v>
      </c>
      <c r="G49" s="89"/>
    </row>
    <row r="50" spans="2:7" ht="15.75" thickBot="1">
      <c r="B50" s="92" t="s">
        <v>290</v>
      </c>
      <c r="C50" s="126">
        <v>37.976390976692556</v>
      </c>
      <c r="D50" s="126">
        <v>62.24050461404785</v>
      </c>
      <c r="E50" s="126">
        <v>24.264113637355294</v>
      </c>
      <c r="F50" s="127">
        <v>200.66536623324129</v>
      </c>
      <c r="G50" s="93"/>
    </row>
    <row r="51" spans="2:7" ht="15.75" thickTop="1">
      <c r="B51" s="92" t="s">
        <v>291</v>
      </c>
      <c r="C51" s="126">
        <v>39.396799378060471</v>
      </c>
      <c r="D51" s="126">
        <v>61.788778889643623</v>
      </c>
      <c r="E51" s="126">
        <v>22.391979511583152</v>
      </c>
      <c r="F51" s="127">
        <v>233.30452102298668</v>
      </c>
    </row>
    <row r="52" spans="2:7">
      <c r="B52" s="92" t="s">
        <v>292</v>
      </c>
      <c r="C52" s="126">
        <v>39.937765233329834</v>
      </c>
      <c r="D52" s="126">
        <v>55.123752130985281</v>
      </c>
      <c r="E52" s="126">
        <v>15.185986897655447</v>
      </c>
      <c r="F52" s="127">
        <v>246.62034231636332</v>
      </c>
    </row>
    <row r="53" spans="2:7">
      <c r="B53" s="92" t="s">
        <v>64</v>
      </c>
      <c r="C53" s="126">
        <v>37.080317014951866</v>
      </c>
      <c r="D53" s="126">
        <v>43.473825623067192</v>
      </c>
      <c r="E53" s="126">
        <v>6.3935086081153258</v>
      </c>
      <c r="F53" s="127">
        <v>251.68366887807116</v>
      </c>
    </row>
    <row r="54" spans="2:7">
      <c r="B54" s="92" t="s">
        <v>67</v>
      </c>
      <c r="C54" s="126">
        <v>36.981367658881467</v>
      </c>
      <c r="D54" s="126">
        <v>37.721182306906691</v>
      </c>
      <c r="E54" s="126">
        <v>0.73981464802522368</v>
      </c>
      <c r="F54" s="127">
        <v>230.03535512512809</v>
      </c>
    </row>
    <row r="55" spans="2:7">
      <c r="B55" s="92" t="s">
        <v>70</v>
      </c>
      <c r="C55" s="126">
        <v>42.940919037199123</v>
      </c>
      <c r="D55" s="126">
        <v>38.599562363238512</v>
      </c>
      <c r="E55" s="126">
        <v>-4.3413566739606129</v>
      </c>
      <c r="F55" s="127">
        <v>210.64392311841905</v>
      </c>
    </row>
    <row r="56" spans="2:7">
      <c r="B56" s="92" t="s">
        <v>73</v>
      </c>
      <c r="C56" s="126">
        <v>43.298545484427642</v>
      </c>
      <c r="D56" s="126">
        <v>38.474813049552139</v>
      </c>
      <c r="E56" s="126">
        <v>-4.8237324348755033</v>
      </c>
      <c r="F56" s="127">
        <v>204.86063734396285</v>
      </c>
    </row>
    <row r="57" spans="2:7">
      <c r="B57" s="92" t="s">
        <v>76</v>
      </c>
      <c r="C57" s="126">
        <v>42.8414442700157</v>
      </c>
      <c r="D57" s="126">
        <v>39.183673469387756</v>
      </c>
      <c r="E57" s="126">
        <v>-3.6577708006279437</v>
      </c>
      <c r="F57" s="127">
        <v>185.63186446108787</v>
      </c>
    </row>
    <row r="58" spans="2:7">
      <c r="B58" s="92" t="s">
        <v>79</v>
      </c>
      <c r="C58" s="126">
        <v>41.131231210235612</v>
      </c>
      <c r="D58" s="126">
        <v>40.648814933929941</v>
      </c>
      <c r="E58" s="126">
        <v>-0.48241627630567019</v>
      </c>
      <c r="F58" s="127">
        <v>169.38473885731494</v>
      </c>
    </row>
    <row r="59" spans="2:7">
      <c r="B59" s="92" t="s">
        <v>82</v>
      </c>
      <c r="C59" s="126">
        <v>39.926622039134919</v>
      </c>
      <c r="D59" s="126">
        <v>41.271884654994849</v>
      </c>
      <c r="E59" s="126">
        <v>1.3452626158599383</v>
      </c>
      <c r="F59" s="127">
        <v>158.42375137613337</v>
      </c>
    </row>
    <row r="60" spans="2:7">
      <c r="B60" s="92" t="s">
        <v>85</v>
      </c>
      <c r="C60" s="126">
        <v>37.998201977824394</v>
      </c>
      <c r="D60" s="126">
        <v>40.503446209169915</v>
      </c>
      <c r="E60" s="126">
        <v>2.5052442313455199</v>
      </c>
      <c r="F60" s="127">
        <v>152.62564053908767</v>
      </c>
    </row>
    <row r="61" spans="2:7">
      <c r="B61" s="92" t="s">
        <v>87</v>
      </c>
      <c r="C61" s="126">
        <v>37.463780467018928</v>
      </c>
      <c r="D61" s="126">
        <v>38.923924777001304</v>
      </c>
      <c r="E61" s="126">
        <v>1.4601443099823874</v>
      </c>
      <c r="F61" s="127">
        <v>143.25603023086401</v>
      </c>
    </row>
    <row r="62" spans="2:7">
      <c r="B62" s="92" t="s">
        <v>66</v>
      </c>
      <c r="C62" s="126">
        <v>35.964240102171132</v>
      </c>
      <c r="D62" s="126">
        <v>35.770114942528735</v>
      </c>
      <c r="E62" s="126">
        <v>-0.19412515964240101</v>
      </c>
      <c r="F62" s="127">
        <v>132.40781548406054</v>
      </c>
    </row>
    <row r="63" spans="2:7">
      <c r="B63" s="92" t="s">
        <v>69</v>
      </c>
      <c r="C63" s="126">
        <v>35.569835569835568</v>
      </c>
      <c r="D63" s="126">
        <v>35.957285957285954</v>
      </c>
      <c r="E63" s="126">
        <v>0.38745038745038746</v>
      </c>
      <c r="F63" s="127">
        <v>123.82174949569045</v>
      </c>
    </row>
    <row r="64" spans="2:7">
      <c r="B64" s="92" t="s">
        <v>72</v>
      </c>
      <c r="C64" s="126">
        <v>35.163468372423594</v>
      </c>
      <c r="D64" s="126">
        <v>35.190120824449181</v>
      </c>
      <c r="E64" s="126">
        <v>2.6652452025586353E-2</v>
      </c>
      <c r="F64" s="127">
        <v>118.35883171070931</v>
      </c>
    </row>
    <row r="65" spans="2:6">
      <c r="B65" s="92" t="s">
        <v>75</v>
      </c>
      <c r="C65" s="126">
        <v>35.644200694117153</v>
      </c>
      <c r="D65" s="126">
        <v>35.948412528385973</v>
      </c>
      <c r="E65" s="126">
        <v>0.30421183426882042</v>
      </c>
      <c r="F65" s="127">
        <v>114.24755863450464</v>
      </c>
    </row>
    <row r="66" spans="2:6">
      <c r="B66" s="92" t="s">
        <v>78</v>
      </c>
      <c r="C66" s="126">
        <v>33.652222847495779</v>
      </c>
      <c r="D66" s="126">
        <v>35.939384194870968</v>
      </c>
      <c r="E66" s="126">
        <v>2.2871613473751906</v>
      </c>
      <c r="F66" s="127">
        <v>107.50891611102496</v>
      </c>
    </row>
    <row r="67" spans="2:6">
      <c r="B67" s="92" t="s">
        <v>81</v>
      </c>
      <c r="C67" s="126">
        <v>33.452184356703199</v>
      </c>
      <c r="D67" s="126">
        <v>35.93679627683531</v>
      </c>
      <c r="E67" s="126">
        <v>2.4846119201321129</v>
      </c>
      <c r="F67" s="127">
        <v>102.40684355516892</v>
      </c>
    </row>
    <row r="68" spans="2:6">
      <c r="B68" s="92" t="s">
        <v>84</v>
      </c>
      <c r="C68" s="126">
        <v>35.45670941841049</v>
      </c>
      <c r="D68" s="126">
        <v>37.623903080257222</v>
      </c>
      <c r="E68" s="126">
        <v>2.1671936618467331</v>
      </c>
      <c r="F68" s="127">
        <v>99.393393185205724</v>
      </c>
    </row>
    <row r="69" spans="2:6">
      <c r="B69" s="92" t="s">
        <v>86</v>
      </c>
      <c r="C69" s="126">
        <v>35.472043996333639</v>
      </c>
      <c r="D69" s="126">
        <v>37.298435006959295</v>
      </c>
      <c r="E69" s="126">
        <v>1.8263910106256578</v>
      </c>
      <c r="F69" s="127">
        <v>98.216518591641986</v>
      </c>
    </row>
    <row r="70" spans="2:6">
      <c r="B70" s="92" t="s">
        <v>88</v>
      </c>
      <c r="C70" s="126">
        <v>34.626828275235674</v>
      </c>
      <c r="D70" s="126">
        <v>37.329700272479563</v>
      </c>
      <c r="E70" s="126">
        <v>2.7028719972438853</v>
      </c>
      <c r="F70" s="127">
        <v>90.635401361360152</v>
      </c>
    </row>
    <row r="71" spans="2:6">
      <c r="B71" s="92" t="s">
        <v>89</v>
      </c>
      <c r="C71" s="126">
        <v>35.156608536025701</v>
      </c>
      <c r="D71" s="126">
        <v>37.023864157870584</v>
      </c>
      <c r="E71" s="126">
        <v>1.8672556218448833</v>
      </c>
      <c r="F71" s="127">
        <v>84.153926962098808</v>
      </c>
    </row>
    <row r="72" spans="2:6">
      <c r="B72" s="92" t="s">
        <v>90</v>
      </c>
      <c r="C72" s="126">
        <v>36.949270141168313</v>
      </c>
      <c r="D72" s="126">
        <v>38.473033917754115</v>
      </c>
      <c r="E72" s="126">
        <v>1.5237637765858083</v>
      </c>
      <c r="F72" s="127">
        <v>80.84661817056184</v>
      </c>
    </row>
    <row r="73" spans="2:6">
      <c r="B73" s="92" t="s">
        <v>91</v>
      </c>
      <c r="C73" s="126">
        <v>37.628246834492771</v>
      </c>
      <c r="D73" s="126">
        <v>40.023021870777235</v>
      </c>
      <c r="E73" s="126">
        <v>2.3947750362844697</v>
      </c>
      <c r="F73" s="127">
        <v>77.70948227691261</v>
      </c>
    </row>
    <row r="74" spans="2:6">
      <c r="B74" s="92" t="s">
        <v>92</v>
      </c>
      <c r="C74" s="126">
        <v>39.07572906867356</v>
      </c>
      <c r="D74" s="126">
        <v>42.925682031984941</v>
      </c>
      <c r="E74" s="126">
        <v>3.8499529633113823</v>
      </c>
      <c r="F74" s="127">
        <v>77.004841797094926</v>
      </c>
    </row>
    <row r="75" spans="2:6">
      <c r="B75" s="92" t="s">
        <v>93</v>
      </c>
      <c r="C75" s="126">
        <v>40.793946001410887</v>
      </c>
      <c r="D75" s="126">
        <v>41.371128070287952</v>
      </c>
      <c r="E75" s="126">
        <v>0.57718206887706014</v>
      </c>
      <c r="F75" s="127">
        <v>69.769447124761342</v>
      </c>
    </row>
    <row r="76" spans="2:6">
      <c r="B76" s="92" t="s">
        <v>94</v>
      </c>
      <c r="C76" s="126">
        <v>41.841670599339309</v>
      </c>
      <c r="D76" s="126">
        <v>40.127025326411832</v>
      </c>
      <c r="E76" s="126">
        <v>-1.7146452729274815</v>
      </c>
      <c r="F76" s="127">
        <v>61.139656956971756</v>
      </c>
    </row>
    <row r="77" spans="2:6">
      <c r="B77" s="92" t="s">
        <v>95</v>
      </c>
      <c r="C77" s="126">
        <v>40.037063336739472</v>
      </c>
      <c r="D77" s="126">
        <v>39.477649422400809</v>
      </c>
      <c r="E77" s="126">
        <v>-0.55941391433866194</v>
      </c>
      <c r="F77" s="127">
        <v>54.662547606204747</v>
      </c>
    </row>
    <row r="78" spans="2:6">
      <c r="B78" s="92" t="s">
        <v>96</v>
      </c>
      <c r="C78" s="126">
        <v>38.364478023254016</v>
      </c>
      <c r="D78" s="126">
        <v>39.346038921831223</v>
      </c>
      <c r="E78" s="126">
        <v>0.9815608985772013</v>
      </c>
      <c r="F78" s="127">
        <v>52.593733949666152</v>
      </c>
    </row>
    <row r="79" spans="2:6">
      <c r="B79" s="92" t="s">
        <v>97</v>
      </c>
      <c r="C79" s="126">
        <v>35.871358632441648</v>
      </c>
      <c r="D79" s="126">
        <v>38.458521543912802</v>
      </c>
      <c r="E79" s="126">
        <v>2.5871629114711534</v>
      </c>
      <c r="F79" s="127">
        <v>46.5502227494731</v>
      </c>
    </row>
    <row r="80" spans="2:6">
      <c r="B80" s="92" t="s">
        <v>98</v>
      </c>
      <c r="C80" s="126">
        <v>36.169468209627013</v>
      </c>
      <c r="D80" s="126">
        <v>40.251716523271106</v>
      </c>
      <c r="E80" s="126">
        <v>4.0822483136440972</v>
      </c>
      <c r="F80" s="127">
        <v>45.16597440313376</v>
      </c>
    </row>
    <row r="81" spans="2:6">
      <c r="B81" s="92" t="s">
        <v>99</v>
      </c>
      <c r="C81" s="126">
        <v>39.008269512791266</v>
      </c>
      <c r="D81" s="126">
        <v>44.703234479387326</v>
      </c>
      <c r="E81" s="126">
        <v>5.6949649665960571</v>
      </c>
      <c r="F81" s="127">
        <v>47.746913863101078</v>
      </c>
    </row>
    <row r="82" spans="2:6">
      <c r="B82" s="92" t="s">
        <v>100</v>
      </c>
      <c r="C82" s="126">
        <v>40.119492899937107</v>
      </c>
      <c r="D82" s="126">
        <v>46.450796067657478</v>
      </c>
      <c r="E82" s="126">
        <v>6.3313031677203675</v>
      </c>
      <c r="F82" s="127">
        <v>49.330944302542797</v>
      </c>
    </row>
    <row r="83" spans="2:6">
      <c r="B83" s="92" t="s">
        <v>101</v>
      </c>
      <c r="C83" s="126">
        <v>40.210597443549752</v>
      </c>
      <c r="D83" s="126">
        <v>45.140492144827974</v>
      </c>
      <c r="E83" s="126">
        <v>4.9298947012782248</v>
      </c>
      <c r="F83" s="127">
        <v>47.792828478291923</v>
      </c>
    </row>
    <row r="84" spans="2:6">
      <c r="B84" s="92" t="s">
        <v>102</v>
      </c>
      <c r="C84" s="126">
        <v>38.388916652116059</v>
      </c>
      <c r="D84" s="126">
        <v>42.256769042730625</v>
      </c>
      <c r="E84" s="126">
        <v>3.8678523906145581</v>
      </c>
      <c r="F84" s="127">
        <v>44.324511175909763</v>
      </c>
    </row>
    <row r="85" spans="2:6">
      <c r="B85" s="92" t="s">
        <v>103</v>
      </c>
      <c r="C85" s="126">
        <v>36.905288004117679</v>
      </c>
      <c r="D85" s="126">
        <v>41.420705933732279</v>
      </c>
      <c r="E85" s="126">
        <v>4.5154179296145909</v>
      </c>
      <c r="F85" s="127">
        <v>42.182642271197253</v>
      </c>
    </row>
    <row r="86" spans="2:6">
      <c r="B86" s="92" t="s">
        <v>104</v>
      </c>
      <c r="C86" s="126">
        <v>37.271292629333892</v>
      </c>
      <c r="D86" s="126">
        <v>40.946090635844115</v>
      </c>
      <c r="E86" s="126">
        <v>3.6747980065102319</v>
      </c>
      <c r="F86" s="127">
        <v>39.083021571280746</v>
      </c>
    </row>
    <row r="87" spans="2:6">
      <c r="B87" s="92" t="s">
        <v>105</v>
      </c>
      <c r="C87" s="126">
        <v>38.491784651726043</v>
      </c>
      <c r="D87" s="126">
        <v>42.803908083783099</v>
      </c>
      <c r="E87" s="126">
        <v>4.3121234320570512</v>
      </c>
      <c r="F87" s="127">
        <v>40.295738141438754</v>
      </c>
    </row>
    <row r="88" spans="2:6">
      <c r="B88" s="92" t="s">
        <v>106</v>
      </c>
      <c r="C88" s="126">
        <v>40.812214006206091</v>
      </c>
      <c r="D88" s="126">
        <v>42.820321417692377</v>
      </c>
      <c r="E88" s="126">
        <v>2.0081074114862809</v>
      </c>
      <c r="F88" s="127">
        <v>39.957999419140904</v>
      </c>
    </row>
    <row r="89" spans="2:6">
      <c r="B89" s="92" t="s">
        <v>107</v>
      </c>
      <c r="C89" s="126">
        <v>40.523009362325027</v>
      </c>
      <c r="D89" s="126">
        <v>43.127992436949157</v>
      </c>
      <c r="E89" s="126">
        <v>2.6049830746241343</v>
      </c>
      <c r="F89" s="127">
        <v>38.603289291593221</v>
      </c>
    </row>
    <row r="90" spans="2:6">
      <c r="B90" s="92" t="s">
        <v>108</v>
      </c>
      <c r="C90" s="126">
        <v>39.41540915225125</v>
      </c>
      <c r="D90" s="126">
        <v>42.706137562596894</v>
      </c>
      <c r="E90" s="126">
        <v>3.2907284103456349</v>
      </c>
      <c r="F90" s="127">
        <v>38.754459731525507</v>
      </c>
    </row>
    <row r="91" spans="2:6">
      <c r="B91" s="92" t="s">
        <v>109</v>
      </c>
      <c r="C91" s="126">
        <v>39.140924394520042</v>
      </c>
      <c r="D91" s="126">
        <v>42.382304418206544</v>
      </c>
      <c r="E91" s="126">
        <v>3.2413800236865105</v>
      </c>
      <c r="F91" s="127">
        <v>38.614311890502599</v>
      </c>
    </row>
    <row r="92" spans="2:6">
      <c r="B92" s="92" t="s">
        <v>110</v>
      </c>
      <c r="C92" s="126">
        <v>38.214947745778559</v>
      </c>
      <c r="D92" s="126">
        <v>40.342802767106569</v>
      </c>
      <c r="E92" s="126">
        <v>2.1278550213280134</v>
      </c>
      <c r="F92" s="127">
        <v>37.005577025115969</v>
      </c>
    </row>
    <row r="93" spans="2:6">
      <c r="B93" s="92" t="s">
        <v>111</v>
      </c>
      <c r="C93" s="126">
        <v>37.312392455146266</v>
      </c>
      <c r="D93" s="126">
        <v>39.228197849650932</v>
      </c>
      <c r="E93" s="126">
        <v>1.9158053945046636</v>
      </c>
      <c r="F93" s="127">
        <v>34.78095048585547</v>
      </c>
    </row>
    <row r="94" spans="2:6">
      <c r="B94" s="92" t="s">
        <v>112</v>
      </c>
      <c r="C94" s="126">
        <v>36.058787283164854</v>
      </c>
      <c r="D94" s="126">
        <v>37.048195120429305</v>
      </c>
      <c r="E94" s="126">
        <v>0.98940783726444526</v>
      </c>
      <c r="F94" s="127">
        <v>30.887774419608753</v>
      </c>
    </row>
    <row r="95" spans="2:6">
      <c r="B95" s="92" t="s">
        <v>113</v>
      </c>
      <c r="C95" s="126">
        <v>35.404200122021365</v>
      </c>
      <c r="D95" s="126">
        <v>34.437469297992592</v>
      </c>
      <c r="E95" s="126">
        <v>-0.96673082402876775</v>
      </c>
      <c r="F95" s="127">
        <v>25.575149673696362</v>
      </c>
    </row>
    <row r="96" spans="2:6">
      <c r="B96" s="92" t="s">
        <v>114</v>
      </c>
      <c r="C96" s="126">
        <v>34.584797191924729</v>
      </c>
      <c r="D96" s="126">
        <v>34.604429653249568</v>
      </c>
      <c r="E96" s="126">
        <v>1.9632461324842823E-2</v>
      </c>
      <c r="F96" s="127">
        <v>23.000654133152437</v>
      </c>
    </row>
    <row r="97" spans="2:6">
      <c r="B97" s="92" t="s">
        <v>115</v>
      </c>
      <c r="C97" s="126">
        <v>33.774931617811063</v>
      </c>
      <c r="D97" s="126">
        <v>34.848355892607678</v>
      </c>
      <c r="E97" s="126">
        <v>1.0734242747966143</v>
      </c>
      <c r="F97" s="127">
        <v>21.581459655096566</v>
      </c>
    </row>
    <row r="98" spans="2:6">
      <c r="B98" s="92" t="s">
        <v>116</v>
      </c>
      <c r="C98" s="126">
        <v>33.411574916548517</v>
      </c>
      <c r="D98" s="126">
        <v>36.727864423431164</v>
      </c>
      <c r="E98" s="126">
        <v>3.3162895068826548</v>
      </c>
      <c r="F98" s="127">
        <v>22.786932560025289</v>
      </c>
    </row>
    <row r="99" spans="2:6">
      <c r="B99" s="92" t="s">
        <v>117</v>
      </c>
      <c r="C99" s="126">
        <v>31.93282299387754</v>
      </c>
      <c r="D99" s="126">
        <v>38.18574053636911</v>
      </c>
      <c r="E99" s="126">
        <v>6.2529175424915611</v>
      </c>
      <c r="F99" s="127">
        <v>26.585693762830331</v>
      </c>
    </row>
    <row r="100" spans="2:6">
      <c r="B100" s="92" t="s">
        <v>118</v>
      </c>
      <c r="C100" s="126">
        <v>31.215622685835399</v>
      </c>
      <c r="D100" s="126">
        <v>37.77086897678813</v>
      </c>
      <c r="E100" s="126">
        <v>6.5552462909527334</v>
      </c>
      <c r="F100" s="127">
        <v>31.045209430883396</v>
      </c>
    </row>
    <row r="101" spans="2:6">
      <c r="B101" s="92" t="s">
        <v>119</v>
      </c>
      <c r="C101" s="126">
        <v>32.091614360119955</v>
      </c>
      <c r="D101" s="126">
        <v>37.424332560370047</v>
      </c>
      <c r="E101" s="126">
        <v>5.3327182002501008</v>
      </c>
      <c r="F101" s="127">
        <v>34.427617122159873</v>
      </c>
    </row>
    <row r="102" spans="2:6">
      <c r="B102" s="92" t="s">
        <v>120</v>
      </c>
      <c r="C102" s="126">
        <v>33.1416335270725</v>
      </c>
      <c r="D102" s="126">
        <v>37.243632291913173</v>
      </c>
      <c r="E102" s="126">
        <v>4.1019987648406699</v>
      </c>
      <c r="F102" s="127">
        <v>35.910305622231611</v>
      </c>
    </row>
    <row r="103" spans="2:6">
      <c r="B103" s="92" t="s">
        <v>121</v>
      </c>
      <c r="C103" s="126">
        <v>32.304539184980044</v>
      </c>
      <c r="D103" s="126">
        <v>35.426213690729305</v>
      </c>
      <c r="E103" s="126">
        <v>3.1216745057492603</v>
      </c>
      <c r="F103" s="127">
        <v>36.362836133551163</v>
      </c>
    </row>
    <row r="104" spans="2:6">
      <c r="B104" s="92" t="s">
        <v>122</v>
      </c>
      <c r="C104" s="126">
        <v>34.376249500199926</v>
      </c>
      <c r="D104" s="126">
        <v>35.471069304237069</v>
      </c>
      <c r="E104" s="126">
        <v>1.094819804037148</v>
      </c>
      <c r="F104" s="127">
        <v>36.461126005361926</v>
      </c>
    </row>
    <row r="105" spans="2:6">
      <c r="B105" s="92" t="s">
        <v>123</v>
      </c>
      <c r="C105" s="126">
        <v>34.976304065287579</v>
      </c>
      <c r="D105" s="126">
        <v>34.988433070571091</v>
      </c>
      <c r="E105" s="126">
        <v>1.2129005283513034E-2</v>
      </c>
      <c r="F105" s="127">
        <v>35.061393649359026</v>
      </c>
    </row>
    <row r="106" spans="2:6">
      <c r="B106" s="92" t="s">
        <v>124</v>
      </c>
      <c r="C106" s="126">
        <v>35.676214192067093</v>
      </c>
      <c r="D106" s="126">
        <v>34.601446031143112</v>
      </c>
      <c r="E106" s="126">
        <v>-1.0747681609239823</v>
      </c>
      <c r="F106" s="127">
        <v>32.35060621904465</v>
      </c>
    </row>
    <row r="107" spans="2:6">
      <c r="B107" s="92" t="s">
        <v>125</v>
      </c>
      <c r="C107" s="126">
        <v>36.36363636363636</v>
      </c>
      <c r="D107" s="126">
        <v>34.905733814230608</v>
      </c>
      <c r="E107" s="126">
        <v>-1.4579025494057529</v>
      </c>
      <c r="F107" s="127">
        <v>28.208052785851823</v>
      </c>
    </row>
    <row r="108" spans="2:6">
      <c r="B108" s="92" t="s">
        <v>126</v>
      </c>
      <c r="C108" s="126">
        <v>35.565396240896526</v>
      </c>
      <c r="D108" s="126">
        <v>36.051432193414023</v>
      </c>
      <c r="E108" s="126">
        <v>0.48603595251749548</v>
      </c>
      <c r="F108" s="127">
        <v>27.978348515776542</v>
      </c>
    </row>
    <row r="109" spans="2:6">
      <c r="B109" s="92" t="s">
        <v>127</v>
      </c>
      <c r="C109" s="126">
        <v>34.523355033194342</v>
      </c>
      <c r="D109" s="126">
        <v>37.416807558757377</v>
      </c>
      <c r="E109" s="126">
        <v>2.8934525255630317</v>
      </c>
      <c r="F109" s="127">
        <v>29.731083477344946</v>
      </c>
    </row>
    <row r="110" spans="2:6">
      <c r="B110" s="92" t="s">
        <v>128</v>
      </c>
      <c r="C110" s="126">
        <v>35.290945323788307</v>
      </c>
      <c r="D110" s="126">
        <v>38.697583113258204</v>
      </c>
      <c r="E110" s="126">
        <v>3.4066377894698943</v>
      </c>
      <c r="F110" s="127">
        <v>30.833730347784659</v>
      </c>
    </row>
    <row r="111" spans="2:6">
      <c r="B111" s="92" t="s">
        <v>129</v>
      </c>
      <c r="C111" s="126">
        <v>35.888955650441133</v>
      </c>
      <c r="D111" s="126">
        <v>39.725954143478582</v>
      </c>
      <c r="E111" s="126">
        <v>3.8369984930374468</v>
      </c>
      <c r="F111" s="127">
        <v>33.352582165739683</v>
      </c>
    </row>
    <row r="112" spans="2:6">
      <c r="B112" s="92" t="s">
        <v>130</v>
      </c>
      <c r="C112" s="126">
        <v>36.50911062921962</v>
      </c>
      <c r="D112" s="126">
        <v>39.696408362994951</v>
      </c>
      <c r="E112" s="126">
        <v>3.1872977337753245</v>
      </c>
      <c r="F112" s="127">
        <v>34.176710152891843</v>
      </c>
    </row>
    <row r="113" spans="1:6">
      <c r="B113" s="92" t="s">
        <v>131</v>
      </c>
      <c r="C113" s="126">
        <v>36.928034990170396</v>
      </c>
      <c r="D113" s="126">
        <v>39.669208435780817</v>
      </c>
      <c r="E113" s="126">
        <v>2.7411734456104262</v>
      </c>
      <c r="F113" s="127">
        <v>34.930781315164808</v>
      </c>
    </row>
    <row r="114" spans="1:6">
      <c r="B114" s="92" t="s">
        <v>132</v>
      </c>
      <c r="C114" s="126">
        <v>37.161140434638504</v>
      </c>
      <c r="D114" s="126">
        <v>40.027304066919143</v>
      </c>
      <c r="E114" s="126">
        <v>2.8661636322806343</v>
      </c>
      <c r="F114" s="127">
        <v>35.467024171602375</v>
      </c>
    </row>
    <row r="115" spans="1:6">
      <c r="B115" s="92" t="s">
        <v>133</v>
      </c>
      <c r="C115" s="126">
        <v>35.742910635819356</v>
      </c>
      <c r="D115" s="126">
        <v>43.041938356847908</v>
      </c>
      <c r="E115" s="126">
        <v>7.299027721028553</v>
      </c>
      <c r="F115" s="127">
        <v>50.243494578017199</v>
      </c>
    </row>
    <row r="116" spans="1:6">
      <c r="B116" s="92" t="s">
        <v>134</v>
      </c>
      <c r="C116" s="126">
        <v>35.780022589928976</v>
      </c>
      <c r="D116" s="126">
        <v>45.967442424397127</v>
      </c>
      <c r="E116" s="126">
        <v>10.187419834468148</v>
      </c>
      <c r="F116" s="127">
        <v>64.38547853462434</v>
      </c>
    </row>
    <row r="117" spans="1:6">
      <c r="B117" s="92" t="s">
        <v>135</v>
      </c>
      <c r="C117" s="126">
        <v>36.807362979093973</v>
      </c>
      <c r="D117" s="126">
        <v>45.502245662081449</v>
      </c>
      <c r="E117" s="126">
        <v>8.6948826829874726</v>
      </c>
      <c r="F117" s="127">
        <v>70.622885754928262</v>
      </c>
    </row>
    <row r="118" spans="1:6">
      <c r="B118" s="92" t="s">
        <v>136</v>
      </c>
      <c r="C118" s="126">
        <v>37.089492348612715</v>
      </c>
      <c r="D118" s="126">
        <v>44.350442640027559</v>
      </c>
      <c r="E118" s="126">
        <v>7.2609502914148489</v>
      </c>
      <c r="F118" s="127">
        <v>73.88035612077455</v>
      </c>
    </row>
    <row r="119" spans="1:6">
      <c r="B119" s="92" t="s">
        <v>137</v>
      </c>
      <c r="C119" s="126">
        <v>36.654260253173902</v>
      </c>
      <c r="D119" s="126">
        <v>43.79167839622685</v>
      </c>
      <c r="E119" s="126">
        <v>7.1374181430529466</v>
      </c>
      <c r="F119" s="127">
        <v>77.167475789848254</v>
      </c>
    </row>
    <row r="120" spans="1:6">
      <c r="B120" s="92" t="s">
        <v>138</v>
      </c>
      <c r="C120" s="126">
        <v>36.537096936168616</v>
      </c>
      <c r="D120" s="126">
        <v>42.18978472730322</v>
      </c>
      <c r="E120" s="126">
        <v>5.6526877911346096</v>
      </c>
      <c r="F120" s="127">
        <v>78.76507404272752</v>
      </c>
    </row>
    <row r="121" spans="1:6">
      <c r="B121" s="98" t="s">
        <v>139</v>
      </c>
      <c r="C121" s="126">
        <v>36.473909943997022</v>
      </c>
      <c r="D121" s="126">
        <v>41.636045281164165</v>
      </c>
      <c r="E121" s="126">
        <v>5.1621353371671415</v>
      </c>
      <c r="F121" s="127">
        <v>81.05114228368997</v>
      </c>
    </row>
    <row r="122" spans="1:6">
      <c r="B122" s="98" t="s">
        <v>140</v>
      </c>
      <c r="C122" s="126">
        <v>36.678178262889325</v>
      </c>
      <c r="D122" s="126">
        <v>40.8294008191016</v>
      </c>
      <c r="E122" s="126">
        <v>4.1512225562122751</v>
      </c>
      <c r="F122" s="127">
        <v>80.586365595331145</v>
      </c>
    </row>
    <row r="123" spans="1:6">
      <c r="B123" s="154" t="s">
        <v>141</v>
      </c>
      <c r="C123" s="126">
        <v>37.207454129458675</v>
      </c>
      <c r="D123" s="126">
        <v>40.027418236136228</v>
      </c>
      <c r="E123" s="126">
        <v>2.8199641066775594</v>
      </c>
      <c r="F123" s="127">
        <v>82.708696545675735</v>
      </c>
    </row>
    <row r="124" spans="1:6">
      <c r="B124" s="154" t="s">
        <v>142</v>
      </c>
      <c r="C124" s="126">
        <v>36.859677189770061</v>
      </c>
      <c r="D124" s="126">
        <v>39.663116299547383</v>
      </c>
      <c r="E124" s="126">
        <v>2.8034391097773259</v>
      </c>
      <c r="F124" s="127">
        <v>81.606768468533716</v>
      </c>
    </row>
    <row r="125" spans="1:6">
      <c r="B125" s="154" t="s">
        <v>143</v>
      </c>
      <c r="C125" s="126">
        <v>37.067245582894451</v>
      </c>
      <c r="D125" s="126">
        <v>39.090636343585075</v>
      </c>
      <c r="E125" s="126">
        <v>2.0233907606906261</v>
      </c>
      <c r="F125" s="127">
        <v>79.644005645037979</v>
      </c>
    </row>
    <row r="126" spans="1:6">
      <c r="B126" s="155" t="s">
        <v>144</v>
      </c>
      <c r="C126" s="126">
        <v>36.516731562895295</v>
      </c>
      <c r="D126" s="126">
        <v>39.09564421344048</v>
      </c>
      <c r="E126" s="126">
        <v>2.5789126505451856</v>
      </c>
      <c r="F126" s="127">
        <v>84.499793148154794</v>
      </c>
    </row>
    <row r="127" spans="1:6" ht="15.75" thickBot="1">
      <c r="B127" s="134" t="s">
        <v>145</v>
      </c>
      <c r="C127" s="133">
        <v>37.5302607208734</v>
      </c>
      <c r="D127" s="133">
        <v>52.268392925863374</v>
      </c>
      <c r="E127" s="126">
        <v>14.738132204989963</v>
      </c>
      <c r="F127" s="127">
        <v>95.381028420899824</v>
      </c>
    </row>
    <row r="128" spans="1:6" ht="15.75" thickTop="1">
      <c r="A128" s="89"/>
      <c r="B128" s="156" t="s">
        <v>146</v>
      </c>
      <c r="C128" s="133">
        <v>38.354014625907865</v>
      </c>
      <c r="D128" s="133">
        <v>43.3623507435017</v>
      </c>
      <c r="E128" s="126">
        <v>5.0083361175938323</v>
      </c>
      <c r="F128" s="127">
        <v>94.313910667993497</v>
      </c>
    </row>
    <row r="129" spans="1:8">
      <c r="A129" s="89"/>
      <c r="B129" s="143" t="s">
        <v>147</v>
      </c>
      <c r="C129" s="141">
        <v>39.224836922852674</v>
      </c>
      <c r="D129" s="141">
        <v>44.059451793544937</v>
      </c>
      <c r="E129" s="126">
        <v>4.8346148706922731</v>
      </c>
      <c r="F129" s="142">
        <v>93.214169579113587</v>
      </c>
    </row>
    <row r="130" spans="1:8">
      <c r="A130" s="89"/>
      <c r="B130" s="143" t="s">
        <v>148</v>
      </c>
      <c r="C130" s="141">
        <v>39.280575281672213</v>
      </c>
      <c r="D130" s="141">
        <v>44.11924332966494</v>
      </c>
      <c r="E130" s="126">
        <v>4.8386680479927158</v>
      </c>
      <c r="F130" s="142">
        <v>94.1</v>
      </c>
    </row>
    <row r="131" spans="1:8">
      <c r="B131" s="143" t="s">
        <v>149</v>
      </c>
      <c r="C131" s="141">
        <v>38.803541125718141</v>
      </c>
      <c r="D131" s="141">
        <v>43.976508351904478</v>
      </c>
      <c r="E131" s="142">
        <v>5.1729672261863389</v>
      </c>
      <c r="F131" s="142">
        <v>93.3</v>
      </c>
    </row>
    <row r="132" spans="1:8">
      <c r="B132" s="140" t="s">
        <v>150</v>
      </c>
      <c r="C132" s="139">
        <v>40.152888526223819</v>
      </c>
      <c r="D132" s="139">
        <v>44.356084664188479</v>
      </c>
      <c r="E132" s="138">
        <v>4.2031961379646559</v>
      </c>
      <c r="F132" s="138">
        <v>93.7</v>
      </c>
      <c r="G132" s="125"/>
    </row>
    <row r="133" spans="1:8">
      <c r="A133" s="89"/>
      <c r="B133" s="115" t="s">
        <v>151</v>
      </c>
      <c r="C133" s="128">
        <v>41.206160897598743</v>
      </c>
      <c r="D133" s="128">
        <v>44.85529872584619</v>
      </c>
      <c r="E133" s="129">
        <v>3.6491378282474409</v>
      </c>
      <c r="F133" s="129">
        <v>94.81498656094189</v>
      </c>
      <c r="G133" s="125"/>
    </row>
    <row r="134" spans="1:8">
      <c r="A134" s="89"/>
      <c r="B134" s="115" t="s">
        <v>156</v>
      </c>
      <c r="C134" s="128">
        <v>41.971436782136514</v>
      </c>
      <c r="D134" s="128">
        <v>44.915199916265777</v>
      </c>
      <c r="E134" s="129">
        <v>2.9437631341292789</v>
      </c>
      <c r="F134" s="129">
        <v>95.738708027905176</v>
      </c>
      <c r="G134" s="125"/>
    </row>
    <row r="135" spans="1:8" ht="13.5" customHeight="1">
      <c r="A135" s="89"/>
      <c r="B135" s="115" t="s">
        <v>164</v>
      </c>
      <c r="C135" s="128">
        <v>42.097055921251133</v>
      </c>
      <c r="D135" s="128">
        <v>44.633772721269011</v>
      </c>
      <c r="E135" s="129">
        <v>2.5367168000178859</v>
      </c>
      <c r="F135" s="129">
        <v>96.281068666172203</v>
      </c>
    </row>
    <row r="136" spans="1:8" ht="13.5" customHeight="1">
      <c r="A136" s="89"/>
      <c r="B136" s="115" t="s">
        <v>165</v>
      </c>
      <c r="C136" s="128">
        <v>42.545798906502377</v>
      </c>
      <c r="D136" s="128">
        <v>44.353875753288335</v>
      </c>
      <c r="E136" s="129">
        <v>1.8080768467859676</v>
      </c>
      <c r="F136" s="129">
        <v>96.065091041270307</v>
      </c>
    </row>
    <row r="137" spans="1:8" ht="14.25" customHeight="1">
      <c r="A137" s="89"/>
      <c r="B137" s="115" t="s">
        <v>173</v>
      </c>
      <c r="C137" s="128">
        <v>42.719068020586477</v>
      </c>
      <c r="D137" s="128">
        <v>44.344140983639797</v>
      </c>
      <c r="E137" s="153">
        <v>1.6250729630533207</v>
      </c>
      <c r="F137" s="152">
        <v>95.050964300041954</v>
      </c>
    </row>
    <row r="138" spans="1:8">
      <c r="B138" s="119" t="s">
        <v>293</v>
      </c>
      <c r="C138" s="120"/>
      <c r="D138" s="120"/>
      <c r="E138" s="120"/>
      <c r="F138" s="121"/>
    </row>
    <row r="139" spans="1:8" ht="22.5" customHeight="1">
      <c r="B139" s="539" t="s">
        <v>294</v>
      </c>
      <c r="C139" s="540"/>
      <c r="D139" s="540"/>
      <c r="E139" s="540"/>
      <c r="F139" s="541"/>
    </row>
    <row r="140" spans="1:8">
      <c r="B140" s="549" t="s">
        <v>295</v>
      </c>
      <c r="C140" s="550"/>
      <c r="D140" s="550"/>
      <c r="E140" s="550"/>
      <c r="F140" s="551"/>
    </row>
    <row r="141" spans="1:8" ht="22.5" customHeight="1">
      <c r="B141" s="552" t="s">
        <v>296</v>
      </c>
      <c r="C141" s="553"/>
      <c r="D141" s="553"/>
      <c r="E141" s="553"/>
      <c r="F141" s="554"/>
    </row>
    <row r="142" spans="1:8">
      <c r="B142" s="552" t="s">
        <v>297</v>
      </c>
      <c r="C142" s="553"/>
      <c r="D142" s="553"/>
      <c r="E142" s="553"/>
      <c r="F142" s="554"/>
    </row>
    <row r="143" spans="1:8">
      <c r="B143" s="552" t="s">
        <v>298</v>
      </c>
      <c r="C143" s="553"/>
      <c r="D143" s="553"/>
      <c r="E143" s="553"/>
      <c r="F143" s="554"/>
    </row>
    <row r="144" spans="1:8">
      <c r="B144" s="555" t="s">
        <v>299</v>
      </c>
      <c r="C144" s="556"/>
      <c r="D144" s="556"/>
      <c r="E144" s="556"/>
      <c r="F144" s="557"/>
      <c r="H144" s="125"/>
    </row>
    <row r="145" spans="2:6" ht="15" customHeight="1">
      <c r="B145" s="552" t="s">
        <v>300</v>
      </c>
      <c r="C145" s="553"/>
      <c r="D145" s="553"/>
      <c r="E145" s="553"/>
      <c r="F145" s="554"/>
    </row>
    <row r="146" spans="2:6">
      <c r="B146" s="552" t="s">
        <v>344</v>
      </c>
      <c r="C146" s="553"/>
      <c r="D146" s="553"/>
      <c r="E146" s="553"/>
      <c r="F146" s="554"/>
    </row>
    <row r="147" spans="2:6" ht="15" customHeight="1" thickBot="1">
      <c r="B147" s="547" t="s">
        <v>301</v>
      </c>
      <c r="C147" s="547"/>
      <c r="D147" s="547"/>
      <c r="E147" s="547"/>
      <c r="F147" s="548"/>
    </row>
  </sheetData>
  <mergeCells count="13">
    <mergeCell ref="B147:F147"/>
    <mergeCell ref="B140:F140"/>
    <mergeCell ref="B141:F141"/>
    <mergeCell ref="B142:F142"/>
    <mergeCell ref="B143:F143"/>
    <mergeCell ref="B144:F144"/>
    <mergeCell ref="B145:F145"/>
    <mergeCell ref="B146:F146"/>
    <mergeCell ref="B139:F139"/>
    <mergeCell ref="B1:J1"/>
    <mergeCell ref="B2:J2"/>
    <mergeCell ref="B3:J3"/>
    <mergeCell ref="C5:F5"/>
  </mergeCells>
  <phoneticPr fontId="151"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47"/>
    <col min="2" max="2" width="41.42578125" style="147" bestFit="1" customWidth="1"/>
    <col min="3" max="3" width="71.42578125" style="147" customWidth="1"/>
    <col min="4" max="4" width="44.42578125" style="147" customWidth="1"/>
    <col min="5" max="5" width="13.5703125" style="147" customWidth="1"/>
    <col min="6" max="16384" width="9.140625" style="147"/>
  </cols>
  <sheetData>
    <row r="2" spans="2:5" ht="21">
      <c r="B2" s="145" t="s">
        <v>302</v>
      </c>
      <c r="C2" s="146"/>
      <c r="D2" s="146"/>
    </row>
    <row r="3" spans="2:5">
      <c r="B3" s="146"/>
      <c r="C3" s="146"/>
      <c r="D3" s="146"/>
    </row>
    <row r="4" spans="2:5" ht="15.75">
      <c r="B4" s="148" t="s">
        <v>303</v>
      </c>
      <c r="C4" s="148" t="s">
        <v>304</v>
      </c>
      <c r="D4" s="148" t="s">
        <v>305</v>
      </c>
      <c r="E4" s="149" t="s">
        <v>306</v>
      </c>
    </row>
    <row r="5" spans="2:5" ht="75" customHeight="1">
      <c r="B5" s="150" t="s">
        <v>7</v>
      </c>
      <c r="C5" s="150" t="s">
        <v>307</v>
      </c>
      <c r="D5" s="151" t="s">
        <v>308</v>
      </c>
      <c r="E5" s="150" t="s">
        <v>35</v>
      </c>
    </row>
    <row r="6" spans="2:5" ht="75" customHeight="1">
      <c r="B6" s="150" t="s">
        <v>8</v>
      </c>
      <c r="C6" s="150" t="s">
        <v>309</v>
      </c>
      <c r="D6" s="151" t="s">
        <v>308</v>
      </c>
      <c r="E6" s="150" t="s">
        <v>36</v>
      </c>
    </row>
    <row r="7" spans="2:5" ht="75" customHeight="1">
      <c r="B7" s="150" t="s">
        <v>310</v>
      </c>
      <c r="C7" s="150" t="s">
        <v>311</v>
      </c>
      <c r="D7" s="151" t="s">
        <v>308</v>
      </c>
      <c r="E7" s="150" t="s">
        <v>37</v>
      </c>
    </row>
    <row r="8" spans="2:5" ht="75" customHeight="1">
      <c r="B8" s="150" t="s">
        <v>312</v>
      </c>
      <c r="C8" s="150" t="s">
        <v>313</v>
      </c>
      <c r="D8" s="150" t="s">
        <v>314</v>
      </c>
      <c r="E8" s="150" t="str">
        <f>"-JW2Z"</f>
        <v>-JW2Z</v>
      </c>
    </row>
    <row r="9" spans="2:5" ht="75" customHeight="1">
      <c r="B9" s="150" t="s">
        <v>11</v>
      </c>
      <c r="C9" s="150" t="s">
        <v>315</v>
      </c>
      <c r="D9" s="151" t="s">
        <v>308</v>
      </c>
      <c r="E9" s="150" t="str">
        <f>"-JW2S"</f>
        <v>-JW2S</v>
      </c>
    </row>
    <row r="10" spans="2:5" ht="75" customHeight="1">
      <c r="B10" s="150" t="s">
        <v>316</v>
      </c>
      <c r="C10" s="150" t="s">
        <v>317</v>
      </c>
      <c r="D10" s="150" t="s">
        <v>318</v>
      </c>
      <c r="E10" s="150" t="str">
        <f>"(-JW2Z) +     (-JW2S)"</f>
        <v>(-JW2Z) +     (-JW2S)</v>
      </c>
    </row>
    <row r="11" spans="2:5" ht="75" customHeight="1">
      <c r="B11" s="150" t="s">
        <v>319</v>
      </c>
      <c r="C11" s="150" t="s">
        <v>320</v>
      </c>
      <c r="D11" s="150" t="s">
        <v>314</v>
      </c>
      <c r="E11" s="150" t="str">
        <f>"-J5II"</f>
        <v>-J5II</v>
      </c>
    </row>
    <row r="12" spans="2:5" ht="75" customHeight="1">
      <c r="B12" s="150" t="s">
        <v>172</v>
      </c>
      <c r="C12" s="150" t="s">
        <v>321</v>
      </c>
      <c r="D12" s="150" t="s">
        <v>314</v>
      </c>
      <c r="E12" s="150" t="str">
        <f>"-JW2T"</f>
        <v>-JW2T</v>
      </c>
    </row>
    <row r="13" spans="2:5" ht="75" customHeight="1">
      <c r="B13" s="150" t="s">
        <v>17</v>
      </c>
      <c r="C13" s="150" t="s">
        <v>322</v>
      </c>
      <c r="D13" s="150" t="s">
        <v>323</v>
      </c>
      <c r="E13" s="150" t="s">
        <v>324</v>
      </c>
    </row>
    <row r="14" spans="2:5" ht="75" customHeight="1">
      <c r="B14" s="150" t="s">
        <v>20</v>
      </c>
      <c r="C14" s="150" t="s">
        <v>325</v>
      </c>
      <c r="D14" s="150" t="s">
        <v>314</v>
      </c>
      <c r="E14" s="150" t="s">
        <v>43</v>
      </c>
    </row>
    <row r="15" spans="2:5" ht="75" customHeight="1">
      <c r="B15" s="150" t="s">
        <v>22</v>
      </c>
      <c r="C15" s="150" t="s">
        <v>326</v>
      </c>
      <c r="D15" s="150" t="s">
        <v>314</v>
      </c>
      <c r="E15" s="150" t="s">
        <v>327</v>
      </c>
    </row>
    <row r="16" spans="2:5" ht="75" customHeight="1">
      <c r="B16" s="150" t="s">
        <v>21</v>
      </c>
      <c r="C16" s="150" t="s">
        <v>328</v>
      </c>
      <c r="D16" s="150" t="s">
        <v>314</v>
      </c>
      <c r="E16" s="150" t="s">
        <v>44</v>
      </c>
    </row>
    <row r="17" spans="2:5" ht="75" customHeight="1">
      <c r="B17" s="150" t="s">
        <v>174</v>
      </c>
      <c r="C17" s="150" t="s">
        <v>329</v>
      </c>
      <c r="D17" s="150" t="s">
        <v>314</v>
      </c>
      <c r="E17" s="150" t="s">
        <v>170</v>
      </c>
    </row>
    <row r="18" spans="2:5" ht="75" customHeight="1">
      <c r="B18" s="150" t="s">
        <v>330</v>
      </c>
      <c r="C18" s="150" t="s">
        <v>331</v>
      </c>
      <c r="D18" s="150" t="s">
        <v>332</v>
      </c>
      <c r="E18" s="150" t="s">
        <v>333</v>
      </c>
    </row>
    <row r="19" spans="2:5" ht="75" customHeight="1">
      <c r="B19" s="150" t="s">
        <v>334</v>
      </c>
      <c r="C19" s="150" t="s">
        <v>335</v>
      </c>
      <c r="D19" s="150" t="s">
        <v>336</v>
      </c>
      <c r="E19" s="150" t="s">
        <v>324</v>
      </c>
    </row>
    <row r="20" spans="2:5" ht="75" customHeight="1">
      <c r="B20" s="150" t="s">
        <v>178</v>
      </c>
      <c r="C20" s="150" t="s">
        <v>337</v>
      </c>
      <c r="D20" s="150" t="s">
        <v>338</v>
      </c>
      <c r="E20" s="150" t="s">
        <v>324</v>
      </c>
    </row>
    <row r="21" spans="2:5" ht="105.75" customHeight="1">
      <c r="B21" s="150" t="s">
        <v>175</v>
      </c>
      <c r="C21" s="150" t="s">
        <v>339</v>
      </c>
      <c r="D21" s="150" t="s">
        <v>340</v>
      </c>
      <c r="E21" s="150" t="s">
        <v>51</v>
      </c>
    </row>
    <row r="22" spans="2:5" ht="75" customHeight="1">
      <c r="B22" s="150" t="s">
        <v>177</v>
      </c>
      <c r="C22" s="150" t="s">
        <v>341</v>
      </c>
      <c r="D22" s="150" t="s">
        <v>342</v>
      </c>
      <c r="E22" s="150" t="s">
        <v>50</v>
      </c>
    </row>
    <row r="23" spans="2:5">
      <c r="B23" s="558" t="s">
        <v>343</v>
      </c>
      <c r="C23" s="559"/>
      <c r="D23" s="559"/>
      <c r="E23" s="560"/>
    </row>
    <row r="24" spans="2:5">
      <c r="B24" s="561"/>
      <c r="C24" s="562"/>
      <c r="D24" s="562"/>
      <c r="E24" s="563"/>
    </row>
  </sheetData>
  <mergeCells count="1">
    <mergeCell ref="B23:E24"/>
  </mergeCells>
  <phoneticPr fontId="151" type="noConversion"/>
  <pageMargins left="1.27" right="0.75" top="0.48" bottom="0.35" header="0.38" footer="0.18"/>
  <pageSetup paperSize="9" scale="68" fitToHeight="2"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DEFC7175-AEA9-4F79-8471-55B3CFAAEBEF}">
  <ds:schemaRefs>
    <ds:schemaRef ds:uri="http://schemas.microsoft.com/sharepoint/v3/contenttype/forms"/>
  </ds:schemaRefs>
</ds:datastoreItem>
</file>

<file path=customXml/itemProps2.xml><?xml version="1.0" encoding="utf-8"?>
<ds:datastoreItem xmlns:ds="http://schemas.openxmlformats.org/officeDocument/2006/customXml" ds:itemID="{0F538ABE-5F91-43BA-97D8-E735DE1A2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6D4245-94D0-4E8C-9492-4EC0C069D824}">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948fa257-3e14-4b75-aa1a-a7f998a43203"/>
    <ds:schemaRef ds:uri="http://purl.org/dc/dcmitype/"/>
    <ds:schemaRef ds:uri="http://purl.org/dc/terms/"/>
    <ds:schemaRef ds:uri="http://schemas.microsoft.com/office/infopath/2007/PartnerControls"/>
    <ds:schemaRef ds:uri="cbf196e1-5475-4219-bccf-433101613419"/>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(2025-26 prices)</vt:lpstr>
      <vt:lpstr>Receipts (£bn)</vt:lpstr>
      <vt:lpstr>Public finances since 1900</vt:lpstr>
      <vt:lpstr>Glossary</vt:lpstr>
      <vt:lpstr>Spending and receipts</vt:lpstr>
    </vt:vector>
  </TitlesOfParts>
  <Manager/>
  <Company>Attorney General's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Bunney, Charlotte - OBR</cp:lastModifiedBy>
  <cp:revision/>
  <cp:lastPrinted>2026-05-22T15:42:35Z</cp:lastPrinted>
  <dcterms:created xsi:type="dcterms:W3CDTF">2012-12-04T16:30:01Z</dcterms:created>
  <dcterms:modified xsi:type="dcterms:W3CDTF">2026-05-27T09:33:17Z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