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https://tris42-my.sharepoint.com/personal/joshua_rawlings_obr_uk/Documents/Desktop/"/>
    </mc:Choice>
  </mc:AlternateContent>
  <xr:revisionPtr revIDLastSave="8" documentId="13_ncr:1_{5B9F63F6-A8D9-4EEE-90AD-BDF29F904825}" xr6:coauthVersionLast="47" xr6:coauthVersionMax="47" xr10:uidLastSave="{4FB45557-4AEE-459A-B0B9-CF7D90001438}"/>
  <bookViews>
    <workbookView xWindow="-105" yWindow="0" windowWidth="19410" windowHeight="20985" tabRatio="915" firstSheet="1" activeTab="1" xr2:uid="{0047AAB8-3E4F-4CE4-A119-D7A9C57290FE}"/>
  </bookViews>
  <sheets>
    <sheet name="Changes since last (OLD)" sheetId="31" state="hidden" r:id="rId1"/>
    <sheet name="Spending and receipts" sheetId="10" r:id="rId2"/>
    <sheet name="Aggregates (£bn)" sheetId="5" r:id="rId3"/>
    <sheet name="Aggregates (per cent of GDP)" sheetId="4" r:id="rId4"/>
    <sheet name="Aggregates (2023-24 prices)" sheetId="8" r:id="rId5"/>
    <sheet name="Receipts (£bn)" sheetId="44" r:id="rId6"/>
    <sheet name="Public finances since 1900" sheetId="15" r:id="rId7"/>
    <sheet name="Glossary" sheetId="11" r:id="rId8"/>
  </sheets>
  <definedNames>
    <definedName name="__123Graph_A" localSheetId="0" hidden="1">#REF!</definedName>
    <definedName name="__123Graph_A" localSheetId="6" hidden="1">#REF!</definedName>
    <definedName name="__123Graph_A" localSheetId="5" hidden="1">#REF!</definedName>
    <definedName name="__123Graph_A" hidden="1">#REF!</definedName>
    <definedName name="__123Graph_AALLTAX" localSheetId="0" hidden="1">#REF!</definedName>
    <definedName name="__123Graph_AALLTAX" localSheetId="6" hidden="1">#REF!</definedName>
    <definedName name="__123Graph_AALLTAX" localSheetId="5" hidden="1">#REF!</definedName>
    <definedName name="__123Graph_AALLTAX" hidden="1">#REF!</definedName>
    <definedName name="__123Graph_ACHGSPD1" hidden="1">#REF!</definedName>
    <definedName name="__123Graph_ACHGSPD2" hidden="1">#REF!</definedName>
    <definedName name="__123Graph_AEFF" localSheetId="0" hidden="1">#REF!</definedName>
    <definedName name="__123Graph_AEFF" localSheetId="6" hidden="1">#REF!</definedName>
    <definedName name="__123Graph_AEFF" localSheetId="5" hidden="1">#REF!</definedName>
    <definedName name="__123Graph_AEFF" hidden="1">#REF!</definedName>
    <definedName name="__123Graph_AGR14PBF1" hidden="1">#REF!</definedName>
    <definedName name="__123Graph_AHOMEVAT" localSheetId="0" hidden="1">#REF!</definedName>
    <definedName name="__123Graph_AHOMEVAT" localSheetId="6" hidden="1">#REF!</definedName>
    <definedName name="__123Graph_AHOMEVAT" localSheetId="5" hidden="1">#REF!</definedName>
    <definedName name="__123Graph_AHOMEVAT" hidden="1">#REF!</definedName>
    <definedName name="__123Graph_AIMPORT" localSheetId="0" hidden="1">#REF!</definedName>
    <definedName name="__123Graph_AIMPORT" localSheetId="6" hidden="1">#REF!</definedName>
    <definedName name="__123Graph_AIMPORT" localSheetId="5" hidden="1">#REF!</definedName>
    <definedName name="__123Graph_AIMPORT" hidden="1">#REF!</definedName>
    <definedName name="__123Graph_ALBFFIN" localSheetId="0" hidden="1">#REF!</definedName>
    <definedName name="__123Graph_ALBFFIN" localSheetId="6" hidden="1">#REF!</definedName>
    <definedName name="__123Graph_ALBFFIN" localSheetId="5"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IC" localSheetId="0" hidden="1">#REF!</definedName>
    <definedName name="__123Graph_APIC" localSheetId="6" hidden="1">#REF!</definedName>
    <definedName name="__123Graph_APIC" localSheetId="5" hidden="1">#REF!</definedName>
    <definedName name="__123Graph_APIC" hidden="1">#REF!</definedName>
    <definedName name="__123Graph_ATOBREV" localSheetId="0" hidden="1">#REF!</definedName>
    <definedName name="__123Graph_ATOBREV" localSheetId="6" hidden="1">#REF!</definedName>
    <definedName name="__123Graph_ATOBREV" localSheetId="5" hidden="1">#REF!</definedName>
    <definedName name="__123Graph_ATOBREV" hidden="1">#REF!</definedName>
    <definedName name="__123Graph_ATOTAL" localSheetId="0" hidden="1">#REF!</definedName>
    <definedName name="__123Graph_ATOTAL" localSheetId="6" hidden="1">#REF!</definedName>
    <definedName name="__123Graph_ATOTAL" localSheetId="5" hidden="1">#REF!</definedName>
    <definedName name="__123Graph_ATOTAL" hidden="1">#REF!</definedName>
    <definedName name="__123Graph_B" localSheetId="0" hidden="1">#REF!</definedName>
    <definedName name="__123Graph_B" localSheetId="6" hidden="1">#REF!</definedName>
    <definedName name="__123Graph_B" localSheetId="5" hidden="1">#REF!</definedName>
    <definedName name="__123Graph_B" hidden="1">#REF!</definedName>
    <definedName name="__123Graph_BCHGSPD1" hidden="1">#REF!</definedName>
    <definedName name="__123Graph_BCHGSPD2" hidden="1">#REF!</definedName>
    <definedName name="__123Graph_BEFF" localSheetId="0" hidden="1">#REF!</definedName>
    <definedName name="__123Graph_BEFF" localSheetId="6" hidden="1">#REF!</definedName>
    <definedName name="__123Graph_BEFF" localSheetId="5" hidden="1">#REF!</definedName>
    <definedName name="__123Graph_BEFF" hidden="1">#REF!</definedName>
    <definedName name="__123Graph_BHOMEVAT" localSheetId="0" hidden="1">#REF!</definedName>
    <definedName name="__123Graph_BHOMEVAT" localSheetId="6" hidden="1">#REF!</definedName>
    <definedName name="__123Graph_BHOMEVAT" localSheetId="5" hidden="1">#REF!</definedName>
    <definedName name="__123Graph_BHOMEVAT" hidden="1">#REF!</definedName>
    <definedName name="__123Graph_BIMPORT" localSheetId="0" hidden="1">#REF!</definedName>
    <definedName name="__123Graph_BIMPORT" localSheetId="6" hidden="1">#REF!</definedName>
    <definedName name="__123Graph_BIMPORT" localSheetId="5" hidden="1">#REF!</definedName>
    <definedName name="__123Graph_BIMPORT" hidden="1">#REF!</definedName>
    <definedName name="__123Graph_BLBF" localSheetId="0" hidden="1">#REF!</definedName>
    <definedName name="__123Graph_BLBF" localSheetId="6" hidden="1">#REF!</definedName>
    <definedName name="__123Graph_BLBF" localSheetId="5" hidden="1">#REF!</definedName>
    <definedName name="__123Graph_BLBF" hidden="1">#REF!</definedName>
    <definedName name="__123Graph_BLBFFIN" localSheetId="0" hidden="1">#REF!</definedName>
    <definedName name="__123Graph_BLBFFIN" localSheetId="5" hidden="1">#REF!</definedName>
    <definedName name="__123Graph_BLBFFIN" hidden="1">#REF!</definedName>
    <definedName name="__123Graph_BLCB" hidden="1">#REF!</definedName>
    <definedName name="__123Graph_BPIC" localSheetId="0" hidden="1">#REF!</definedName>
    <definedName name="__123Graph_BPIC" localSheetId="6" hidden="1">#REF!</definedName>
    <definedName name="__123Graph_BPIC" localSheetId="5" hidden="1">#REF!</definedName>
    <definedName name="__123Graph_BPIC" hidden="1">#REF!</definedName>
    <definedName name="__123Graph_BTOTAL" localSheetId="0" hidden="1">#REF!</definedName>
    <definedName name="__123Graph_BTOTAL" localSheetId="6" hidden="1">#REF!</definedName>
    <definedName name="__123Graph_BTOTAL" localSheetId="5" hidden="1">#REF!</definedName>
    <definedName name="__123Graph_BTOTAL" hidden="1">#REF!</definedName>
    <definedName name="__123Graph_CACT13BUD" localSheetId="0" hidden="1">#REF!</definedName>
    <definedName name="__123Graph_CACT13BUD" localSheetId="6" hidden="1">#REF!</definedName>
    <definedName name="__123Graph_CACT13BUD" localSheetId="5" hidden="1">#REF!</definedName>
    <definedName name="__123Graph_CACT13BUD" hidden="1">#REF!</definedName>
    <definedName name="__123Graph_CEFF" localSheetId="0" hidden="1">#REF!</definedName>
    <definedName name="__123Graph_CEFF" localSheetId="6" hidden="1">#REF!</definedName>
    <definedName name="__123Graph_CEFF" localSheetId="5" hidden="1">#REF!</definedName>
    <definedName name="__123Graph_CEFF" hidden="1">#REF!</definedName>
    <definedName name="__123Graph_CGR14PBF1" hidden="1">#REF!</definedName>
    <definedName name="__123Graph_CLBF" localSheetId="0" hidden="1">#REF!</definedName>
    <definedName name="__123Graph_CLBF" localSheetId="6" hidden="1">#REF!</definedName>
    <definedName name="__123Graph_CLBF" localSheetId="5" hidden="1">#REF!</definedName>
    <definedName name="__123Graph_CLBF" hidden="1">#REF!</definedName>
    <definedName name="__123Graph_CPIC" localSheetId="0" hidden="1">#REF!</definedName>
    <definedName name="__123Graph_CPIC" localSheetId="6" hidden="1">#REF!</definedName>
    <definedName name="__123Graph_CPIC" localSheetId="5" hidden="1">#REF!</definedName>
    <definedName name="__123Graph_CPIC" hidden="1">#REF!</definedName>
    <definedName name="__123Graph_DACT13BUD" localSheetId="0" hidden="1">#REF!</definedName>
    <definedName name="__123Graph_DACT13BUD" localSheetId="6" hidden="1">#REF!</definedName>
    <definedName name="__123Graph_DACT13BUD" localSheetId="5" hidden="1">#REF!</definedName>
    <definedName name="__123Graph_DACT13BUD" hidden="1">#REF!</definedName>
    <definedName name="__123Graph_DEFF" localSheetId="0" hidden="1">#REF!</definedName>
    <definedName name="__123Graph_DEFF" localSheetId="6" hidden="1">#REF!</definedName>
    <definedName name="__123Graph_DEFF" localSheetId="5" hidden="1">#REF!</definedName>
    <definedName name="__123Graph_DEFF" hidden="1">#REF!</definedName>
    <definedName name="__123Graph_DGR14PBF1" hidden="1">#REF!</definedName>
    <definedName name="__123Graph_DLBF" localSheetId="0" hidden="1">#REF!</definedName>
    <definedName name="__123Graph_DLBF" localSheetId="6" hidden="1">#REF!</definedName>
    <definedName name="__123Graph_DLBF" localSheetId="5" hidden="1">#REF!</definedName>
    <definedName name="__123Graph_DLBF" hidden="1">#REF!</definedName>
    <definedName name="__123Graph_DPIC" localSheetId="0" hidden="1">#REF!</definedName>
    <definedName name="__123Graph_DPIC" localSheetId="6" hidden="1">#REF!</definedName>
    <definedName name="__123Graph_DPIC" localSheetId="5" hidden="1">#REF!</definedName>
    <definedName name="__123Graph_DPIC" hidden="1">#REF!</definedName>
    <definedName name="__123Graph_EACT13BUD" localSheetId="0" hidden="1">#REF!</definedName>
    <definedName name="__123Graph_EACT13BUD" localSheetId="6" hidden="1">#REF!</definedName>
    <definedName name="__123Graph_EACT13BUD" localSheetId="5" hidden="1">#REF!</definedName>
    <definedName name="__123Graph_EACT13BUD" hidden="1">#REF!</definedName>
    <definedName name="__123Graph_EEFF" localSheetId="0" hidden="1">#REF!</definedName>
    <definedName name="__123Graph_EEFF" localSheetId="6" hidden="1">#REF!</definedName>
    <definedName name="__123Graph_EEFF" localSheetId="5" hidden="1">#REF!</definedName>
    <definedName name="__123Graph_EEFF" hidden="1">#REF!</definedName>
    <definedName name="__123Graph_EEFFHIC" localSheetId="0" hidden="1">#REF!</definedName>
    <definedName name="__123Graph_EEFFHIC" localSheetId="5" hidden="1">#REF!</definedName>
    <definedName name="__123Graph_EEFFHIC" hidden="1">#REF!</definedName>
    <definedName name="__123Graph_EGR14PBF1" hidden="1">#REF!</definedName>
    <definedName name="__123Graph_ELBF" localSheetId="0" hidden="1">#REF!</definedName>
    <definedName name="__123Graph_ELBF" localSheetId="6" hidden="1">#REF!</definedName>
    <definedName name="__123Graph_ELBF" localSheetId="5" hidden="1">#REF!</definedName>
    <definedName name="__123Graph_ELBF" hidden="1">#REF!</definedName>
    <definedName name="__123Graph_EPIC" localSheetId="0" hidden="1">#REF!</definedName>
    <definedName name="__123Graph_EPIC" localSheetId="6" hidden="1">#REF!</definedName>
    <definedName name="__123Graph_EPIC" localSheetId="5" hidden="1">#REF!</definedName>
    <definedName name="__123Graph_EPIC" hidden="1">#REF!</definedName>
    <definedName name="__123Graph_FACT13BUD" localSheetId="0" hidden="1">#REF!</definedName>
    <definedName name="__123Graph_FACT13BUD" localSheetId="6" hidden="1">#REF!</definedName>
    <definedName name="__123Graph_FACT13BUD" localSheetId="5" hidden="1">#REF!</definedName>
    <definedName name="__123Graph_FACT13BUD" hidden="1">#REF!</definedName>
    <definedName name="__123Graph_FEFF" localSheetId="0" hidden="1">#REF!</definedName>
    <definedName name="__123Graph_FEFF" localSheetId="6" hidden="1">#REF!</definedName>
    <definedName name="__123Graph_FEFF" localSheetId="5" hidden="1">#REF!</definedName>
    <definedName name="__123Graph_FEFF" hidden="1">#REF!</definedName>
    <definedName name="__123Graph_FEFFHIC" localSheetId="0" hidden="1">#REF!</definedName>
    <definedName name="__123Graph_FEFFHIC" localSheetId="5" hidden="1">#REF!</definedName>
    <definedName name="__123Graph_FEFFHIC" hidden="1">#REF!</definedName>
    <definedName name="__123Graph_FGR14PBF1" hidden="1">#REF!</definedName>
    <definedName name="__123Graph_FLBF" localSheetId="0" hidden="1">#REF!</definedName>
    <definedName name="__123Graph_FLBF" localSheetId="6" hidden="1">#REF!</definedName>
    <definedName name="__123Graph_FLBF" localSheetId="5" hidden="1">#REF!</definedName>
    <definedName name="__123Graph_FLBF" hidden="1">#REF!</definedName>
    <definedName name="__123Graph_FPIC" localSheetId="0" hidden="1">#REF!</definedName>
    <definedName name="__123Graph_FPIC" localSheetId="6" hidden="1">#REF!</definedName>
    <definedName name="__123Graph_FPIC" localSheetId="5" hidden="1">#REF!</definedName>
    <definedName name="__123Graph_FPIC" hidden="1">#REF!</definedName>
    <definedName name="__123Graph_LBL_ARESID" hidden="1">#REF!</definedName>
    <definedName name="__123Graph_LBL_BRESID" hidden="1">#REF!</definedName>
    <definedName name="__123Graph_X" localSheetId="0" hidden="1">#REF!</definedName>
    <definedName name="__123Graph_X" localSheetId="6" hidden="1">#REF!</definedName>
    <definedName name="__123Graph_X" localSheetId="5" hidden="1">#REF!</definedName>
    <definedName name="__123Graph_X" hidden="1">#REF!</definedName>
    <definedName name="__123Graph_XACTHIC" localSheetId="0" hidden="1">#REF!</definedName>
    <definedName name="__123Graph_XACTHIC" localSheetId="6" hidden="1">#REF!</definedName>
    <definedName name="__123Graph_XACTHIC" localSheetId="5" hidden="1">#REF!</definedName>
    <definedName name="__123Graph_XACTHIC" hidden="1">#REF!</definedName>
    <definedName name="__123Graph_XALLTAX" localSheetId="0" hidden="1">#REF!</definedName>
    <definedName name="__123Graph_XALLTAX" localSheetId="6" hidden="1">#REF!</definedName>
    <definedName name="__123Graph_XALLTAX" localSheetId="5" hidden="1">#REF!</definedName>
    <definedName name="__123Graph_XALLTAX" hidden="1">#REF!</definedName>
    <definedName name="__123Graph_XCHGSPD1" hidden="1">#REF!</definedName>
    <definedName name="__123Graph_XCHGSPD2" hidden="1">#REF!</definedName>
    <definedName name="__123Graph_XEFF" localSheetId="0" hidden="1">#REF!</definedName>
    <definedName name="__123Graph_XEFF" localSheetId="6" hidden="1">#REF!</definedName>
    <definedName name="__123Graph_XEFF" localSheetId="5" hidden="1">#REF!</definedName>
    <definedName name="__123Graph_XEFF" hidden="1">#REF!</definedName>
    <definedName name="__123Graph_XGR14PBF1" hidden="1">#REF!</definedName>
    <definedName name="__123Graph_XHOMEVAT" localSheetId="0" hidden="1">#REF!</definedName>
    <definedName name="__123Graph_XHOMEVAT" localSheetId="6" hidden="1">#REF!</definedName>
    <definedName name="__123Graph_XHOMEVAT" localSheetId="5" hidden="1">#REF!</definedName>
    <definedName name="__123Graph_XHOMEVAT" hidden="1">#REF!</definedName>
    <definedName name="__123Graph_XIMPORT" localSheetId="0" hidden="1">#REF!</definedName>
    <definedName name="__123Graph_XIMPORT" localSheetId="6" hidden="1">#REF!</definedName>
    <definedName name="__123Graph_XIMPORT" localSheetId="5" hidden="1">#REF!</definedName>
    <definedName name="__123Graph_XIMPORT" hidden="1">#REF!</definedName>
    <definedName name="__123Graph_XLBF" localSheetId="0" hidden="1">#REF!</definedName>
    <definedName name="__123Graph_XLBF" localSheetId="6" hidden="1">#REF!</definedName>
    <definedName name="__123Graph_XLBF" localSheetId="5"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IC" localSheetId="0" hidden="1">#REF!</definedName>
    <definedName name="__123Graph_XPIC" localSheetId="6" hidden="1">#REF!</definedName>
    <definedName name="__123Graph_XPIC" localSheetId="5" hidden="1">#REF!</definedName>
    <definedName name="__123Graph_XPIC" hidden="1">#REF!</definedName>
    <definedName name="__123Graph_XSTAG2ALL" localSheetId="0" hidden="1">#REF!</definedName>
    <definedName name="__123Graph_XSTAG2ALL" localSheetId="6" hidden="1">#REF!</definedName>
    <definedName name="__123Graph_XSTAG2ALL" localSheetId="5" hidden="1">#REF!</definedName>
    <definedName name="__123Graph_XSTAG2ALL" hidden="1">#REF!</definedName>
    <definedName name="__123Graph_XSTAG2EC" localSheetId="0" hidden="1">#REF!</definedName>
    <definedName name="__123Graph_XSTAG2EC" localSheetId="6" hidden="1">#REF!</definedName>
    <definedName name="__123Graph_XSTAG2EC" localSheetId="5" hidden="1">#REF!</definedName>
    <definedName name="__123Graph_XSTAG2EC" hidden="1">#REF!</definedName>
    <definedName name="__123Graph_XTOBREV" localSheetId="0" hidden="1">#REF!</definedName>
    <definedName name="__123Graph_XTOBREV" localSheetId="6" hidden="1">#REF!</definedName>
    <definedName name="__123Graph_XTOBREV" localSheetId="5" hidden="1">#REF!</definedName>
    <definedName name="__123Graph_XTOBREV" hidden="1">#REF!</definedName>
    <definedName name="__123Graph_XTOTAL" localSheetId="0" hidden="1">#REF!</definedName>
    <definedName name="__123Graph_XTOTAL" localSheetId="5" hidden="1">#REF!</definedName>
    <definedName name="__123Graph_XTOTAL" hidden="1">#REF!</definedName>
    <definedName name="_Fill" localSheetId="0" hidden="1">#REF!</definedName>
    <definedName name="_Fill" localSheetId="5" hidden="1">#REF!</definedName>
    <definedName name="_Fill" hidden="1">#REF!</definedName>
    <definedName name="_Regression_Out" localSheetId="0" hidden="1">#REF!</definedName>
    <definedName name="_Regression_Out" localSheetId="6" hidden="1">#REF!</definedName>
    <definedName name="_Regression_Out" localSheetId="5" hidden="1">#REF!</definedName>
    <definedName name="_Regression_Out" hidden="1">#REF!</definedName>
    <definedName name="_Regression_X" localSheetId="0" hidden="1">#REF!</definedName>
    <definedName name="_Regression_X" localSheetId="6" hidden="1">#REF!</definedName>
    <definedName name="_Regression_X" localSheetId="5" hidden="1">#REF!</definedName>
    <definedName name="_Regression_X" hidden="1">#REF!</definedName>
    <definedName name="_Regression_Y" localSheetId="0" hidden="1">#REF!</definedName>
    <definedName name="_Regression_Y" localSheetId="6" hidden="1">#REF!</definedName>
    <definedName name="_Regression_Y" localSheetId="5" hidden="1">#REF!</definedName>
    <definedName name="_Regression_Y" hidden="1">#REF!</definedName>
    <definedName name="asdas" localSheetId="2"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#REF!</definedName>
    <definedName name="BLPH2" hidden="1">#REF!</definedName>
    <definedName name="BLPH3" hidden="1">#REF!</definedName>
    <definedName name="BLPH4" hidden="1">#REF!</definedName>
    <definedName name="BLPH5" hidden="1">#REF!</definedName>
    <definedName name="DEPR">#REF!</definedName>
    <definedName name="dgsgf" localSheetId="2"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0" hidden="1">#REF!</definedName>
    <definedName name="Distribution" localSheetId="6" hidden="1">#REF!</definedName>
    <definedName name="Distribution" localSheetId="5" hidden="1">#REF!</definedName>
    <definedName name="Distribution" hidden="1">#REF!</definedName>
    <definedName name="ExtraProfiles" localSheetId="0" hidden="1">#REF!</definedName>
    <definedName name="ExtraProfiles" localSheetId="6" hidden="1">#REF!</definedName>
    <definedName name="ExtraProfiles" localSheetId="5" hidden="1">#REF!</definedName>
    <definedName name="ExtraProfiles" hidden="1">#REF!</definedName>
    <definedName name="fg" localSheetId="2"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0" hidden="1">#REF!</definedName>
    <definedName name="fyu" localSheetId="5" hidden="1">#REF!</definedName>
    <definedName name="fyu" hidden="1">#REF!</definedName>
    <definedName name="ghj" localSheetId="2"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2"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0" hidden="1">#REF!</definedName>
    <definedName name="Pop" localSheetId="5" hidden="1">#REF!</definedName>
    <definedName name="Pop" hidden="1">#REF!</definedName>
    <definedName name="Population" localSheetId="0" hidden="1">#REF!</definedName>
    <definedName name="Population" localSheetId="6" hidden="1">#REF!</definedName>
    <definedName name="Population" localSheetId="5" hidden="1">#REF!</definedName>
    <definedName name="Population" hidden="1">#REF!</definedName>
    <definedName name="Profiles" localSheetId="0" hidden="1">#REF!</definedName>
    <definedName name="Profiles" localSheetId="6" hidden="1">#REF!</definedName>
    <definedName name="Profiles" localSheetId="5" hidden="1">#REF!</definedName>
    <definedName name="Profiles" hidden="1">#REF!</definedName>
    <definedName name="Projections" localSheetId="0" hidden="1">#REF!</definedName>
    <definedName name="Projections" localSheetId="6" hidden="1">#REF!</definedName>
    <definedName name="Projections" localSheetId="5" hidden="1">#REF!</definedName>
    <definedName name="Projections" hidden="1">#REF!</definedName>
    <definedName name="PSAT_Area">#REF!</definedName>
    <definedName name="PSAT_date">#REF!</definedName>
    <definedName name="PSAT_Name">#REF!</definedName>
    <definedName name="PSF4CY">#REF!</definedName>
    <definedName name="Results" hidden="1">#REF!</definedName>
    <definedName name="sdf" localSheetId="2"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2" hidden="1">{#N/A,#N/A,FALSE,"CGBR95C"}</definedName>
    <definedName name="wrn.table1." localSheetId="4" hidden="1">{#N/A,#N/A,FALSE,"CGBR95C"}</definedName>
    <definedName name="wrn.table1." localSheetId="3" hidden="1">{#N/A,#N/A,FALSE,"CGBR95C"}</definedName>
    <definedName name="wrn.table1." localSheetId="0" hidden="1">{#N/A,#N/A,FALSE,"CGBR95C"}</definedName>
    <definedName name="wrn.table1." localSheetId="7" hidden="1">{#N/A,#N/A,FALSE,"CGBR95C"}</definedName>
    <definedName name="wrn.table1." localSheetId="6" hidden="1">{#N/A,#N/A,FALSE,"CGBR95C"}</definedName>
    <definedName name="wrn.table1." localSheetId="5" hidden="1">{#N/A,#N/A,FALSE,"CGBR95C"}</definedName>
    <definedName name="wrn.table1." hidden="1">{#N/A,#N/A,FALSE,"CGBR95C"}</definedName>
    <definedName name="wrn.table2." localSheetId="2" hidden="1">{#N/A,#N/A,FALSE,"CGBR95C"}</definedName>
    <definedName name="wrn.table2." localSheetId="4" hidden="1">{#N/A,#N/A,FALSE,"CGBR95C"}</definedName>
    <definedName name="wrn.table2." localSheetId="3" hidden="1">{#N/A,#N/A,FALSE,"CGBR95C"}</definedName>
    <definedName name="wrn.table2." localSheetId="0" hidden="1">{#N/A,#N/A,FALSE,"CGBR95C"}</definedName>
    <definedName name="wrn.table2." localSheetId="7" hidden="1">{#N/A,#N/A,FALSE,"CGBR95C"}</definedName>
    <definedName name="wrn.table2." localSheetId="6" hidden="1">{#N/A,#N/A,FALSE,"CGBR95C"}</definedName>
    <definedName name="wrn.table2." localSheetId="5" hidden="1">{#N/A,#N/A,FALSE,"CGBR95C"}</definedName>
    <definedName name="wrn.table2." hidden="1">{#N/A,#N/A,FALSE,"CGBR95C"}</definedName>
    <definedName name="wrn.tablea." localSheetId="2" hidden="1">{#N/A,#N/A,FALSE,"CGBR95C"}</definedName>
    <definedName name="wrn.tablea." localSheetId="4" hidden="1">{#N/A,#N/A,FALSE,"CGBR95C"}</definedName>
    <definedName name="wrn.tablea." localSheetId="3" hidden="1">{#N/A,#N/A,FALSE,"CGBR95C"}</definedName>
    <definedName name="wrn.tablea." localSheetId="0" hidden="1">{#N/A,#N/A,FALSE,"CGBR95C"}</definedName>
    <definedName name="wrn.tablea." localSheetId="7" hidden="1">{#N/A,#N/A,FALSE,"CGBR95C"}</definedName>
    <definedName name="wrn.tablea." localSheetId="6" hidden="1">{#N/A,#N/A,FALSE,"CGBR95C"}</definedName>
    <definedName name="wrn.tablea." localSheetId="5" hidden="1">{#N/A,#N/A,FALSE,"CGBR95C"}</definedName>
    <definedName name="wrn.tablea." hidden="1">{#N/A,#N/A,FALSE,"CGBR95C"}</definedName>
    <definedName name="wrn.tableb." localSheetId="2" hidden="1">{#N/A,#N/A,FALSE,"CGBR95C"}</definedName>
    <definedName name="wrn.tableb." localSheetId="4" hidden="1">{#N/A,#N/A,FALSE,"CGBR95C"}</definedName>
    <definedName name="wrn.tableb." localSheetId="3" hidden="1">{#N/A,#N/A,FALSE,"CGBR95C"}</definedName>
    <definedName name="wrn.tableb." localSheetId="0" hidden="1">{#N/A,#N/A,FALSE,"CGBR95C"}</definedName>
    <definedName name="wrn.tableb." localSheetId="7" hidden="1">{#N/A,#N/A,FALSE,"CGBR95C"}</definedName>
    <definedName name="wrn.tableb." localSheetId="6" hidden="1">{#N/A,#N/A,FALSE,"CGBR95C"}</definedName>
    <definedName name="wrn.tableb." localSheetId="5" hidden="1">{#N/A,#N/A,FALSE,"CGBR95C"}</definedName>
    <definedName name="wrn.tableb." hidden="1">{#N/A,#N/A,FALSE,"CGBR95C"}</definedName>
    <definedName name="wrn.tableq." localSheetId="2" hidden="1">{#N/A,#N/A,FALSE,"CGBR95C"}</definedName>
    <definedName name="wrn.tableq." localSheetId="4" hidden="1">{#N/A,#N/A,FALSE,"CGBR95C"}</definedName>
    <definedName name="wrn.tableq." localSheetId="3" hidden="1">{#N/A,#N/A,FALSE,"CGBR95C"}</definedName>
    <definedName name="wrn.tableq." localSheetId="0" hidden="1">{#N/A,#N/A,FALSE,"CGBR95C"}</definedName>
    <definedName name="wrn.tableq." localSheetId="7" hidden="1">{#N/A,#N/A,FALSE,"CGBR95C"}</definedName>
    <definedName name="wrn.tableq." localSheetId="6" hidden="1">{#N/A,#N/A,FALSE,"CGBR95C"}</definedName>
    <definedName name="wrn.tableq." localSheetId="5"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S79" i="31" l="1"/>
  <c r="CJ12" i="31"/>
  <c r="CJ14" i="31"/>
  <c r="CJ20" i="31"/>
  <c r="E12" i="11"/>
  <c r="E11" i="11"/>
  <c r="E10" i="11"/>
  <c r="E9" i="11"/>
  <c r="E8" i="11"/>
  <c r="BX14" i="31"/>
  <c r="CI8" i="31"/>
  <c r="BW10" i="31"/>
  <c r="BW14" i="31"/>
  <c r="BW18" i="31"/>
  <c r="BW26" i="31"/>
  <c r="BW22" i="31"/>
  <c r="BW25" i="31" l="1"/>
  <c r="BX12" i="31"/>
  <c r="BT8" i="31"/>
  <c r="CI26" i="31"/>
  <c r="BT25" i="31"/>
  <c r="BX23" i="31"/>
  <c r="CJ21" i="31"/>
  <c r="BW20" i="31"/>
  <c r="CI18" i="31"/>
  <c r="BT17" i="31"/>
  <c r="BX15" i="31"/>
  <c r="CJ13" i="31"/>
  <c r="BW12" i="31"/>
  <c r="CI10" i="31"/>
  <c r="BT9" i="31"/>
  <c r="BT22" i="31"/>
  <c r="BT14" i="31"/>
  <c r="CJ8" i="31"/>
  <c r="BX26" i="31"/>
  <c r="CJ24" i="31"/>
  <c r="BW23" i="31"/>
  <c r="CI21" i="31"/>
  <c r="BT20" i="31"/>
  <c r="BX18" i="31"/>
  <c r="CJ16" i="31"/>
  <c r="BW15" i="31"/>
  <c r="CI13" i="31"/>
  <c r="BT12" i="31"/>
  <c r="BX10" i="31"/>
  <c r="BX20" i="31"/>
  <c r="BW9" i="31"/>
  <c r="CI24" i="31"/>
  <c r="BT23" i="31"/>
  <c r="BX21" i="31"/>
  <c r="CJ19" i="31"/>
  <c r="CI16" i="31"/>
  <c r="BT15" i="31"/>
  <c r="BX13" i="31"/>
  <c r="CJ11" i="31"/>
  <c r="CJ26" i="31"/>
  <c r="CJ18" i="31"/>
  <c r="CJ10" i="31"/>
  <c r="CI27" i="31"/>
  <c r="BT26" i="31"/>
  <c r="BX24" i="31"/>
  <c r="CJ22" i="31"/>
  <c r="BW21" i="31"/>
  <c r="CI19" i="31"/>
  <c r="BT18" i="31"/>
  <c r="BX16" i="31"/>
  <c r="BW13" i="31"/>
  <c r="CI11" i="31"/>
  <c r="BT10" i="31"/>
  <c r="CI15" i="31"/>
  <c r="BX27" i="31"/>
  <c r="CJ25" i="31"/>
  <c r="BW24" i="31"/>
  <c r="CI22" i="31"/>
  <c r="BT21" i="31"/>
  <c r="BX19" i="31"/>
  <c r="CJ17" i="31"/>
  <c r="BW16" i="31"/>
  <c r="CI14" i="31"/>
  <c r="BT13" i="31"/>
  <c r="BX11" i="31"/>
  <c r="CJ9" i="31"/>
  <c r="BW8" i="31"/>
  <c r="CI23" i="31"/>
  <c r="BW17" i="31"/>
  <c r="BW27" i="31"/>
  <c r="CI25" i="31"/>
  <c r="BT24" i="31"/>
  <c r="BX22" i="31"/>
  <c r="BW19" i="31"/>
  <c r="CI17" i="31"/>
  <c r="BT16" i="31"/>
  <c r="BW11" i="31"/>
  <c r="CI9" i="31"/>
  <c r="BX8" i="31"/>
  <c r="BT27" i="31"/>
  <c r="BX25" i="31"/>
  <c r="CJ23" i="31"/>
  <c r="CI20" i="31"/>
  <c r="BT19" i="31"/>
  <c r="BX17" i="31"/>
  <c r="CJ15" i="31"/>
  <c r="CI12" i="31"/>
  <c r="BT11" i="31"/>
  <c r="BX9" i="31"/>
  <c r="CA16" i="31"/>
  <c r="CA26" i="31"/>
  <c r="CA25" i="31"/>
  <c r="CA17" i="31"/>
  <c r="CA20" i="31"/>
  <c r="CA12" i="31"/>
  <c r="CA23" i="31"/>
  <c r="CA9" i="31"/>
  <c r="CA15" i="31"/>
  <c r="CA18" i="31"/>
  <c r="CA14" i="31"/>
  <c r="CA10" i="31"/>
  <c r="CA21" i="31"/>
  <c r="CA13" i="31"/>
  <c r="CA24" i="31"/>
  <c r="CA19" i="31"/>
  <c r="CA11" i="31"/>
  <c r="CA22" i="31"/>
  <c r="CA8" i="31"/>
  <c r="BU37" i="31"/>
  <c r="BU10" i="31"/>
  <c r="BU51" i="31"/>
  <c r="BU75" i="31"/>
  <c r="BV17" i="31" l="1"/>
  <c r="BZ76" i="31"/>
  <c r="BU42" i="31"/>
  <c r="BU50" i="31"/>
  <c r="CA50" i="31"/>
  <c r="BU61" i="31"/>
  <c r="BU69" i="31"/>
  <c r="BU53" i="31"/>
  <c r="BU70" i="31"/>
  <c r="CG12" i="31"/>
  <c r="BU34" i="31"/>
  <c r="BU23" i="31"/>
  <c r="BU59" i="31"/>
  <c r="BU12" i="31"/>
  <c r="CG23" i="31"/>
  <c r="BU21" i="31"/>
  <c r="BU60" i="31"/>
  <c r="BU67" i="31"/>
  <c r="BU32" i="31"/>
  <c r="BU36" i="31"/>
  <c r="BU39" i="31"/>
  <c r="BU27" i="31"/>
  <c r="BU62" i="31"/>
  <c r="BU28" i="31"/>
  <c r="CG24" i="31"/>
  <c r="CG15" i="31"/>
  <c r="CG17" i="31"/>
  <c r="CG18" i="31"/>
  <c r="BU11" i="31"/>
  <c r="BU46" i="31"/>
  <c r="CG11" i="31"/>
  <c r="BU18" i="31"/>
  <c r="BU55" i="31"/>
  <c r="BU17" i="31"/>
  <c r="BU48" i="31"/>
  <c r="BU41" i="31"/>
  <c r="CG14" i="31"/>
  <c r="BU49" i="31"/>
  <c r="BU25" i="31"/>
  <c r="BU30" i="31"/>
  <c r="CG8" i="31"/>
  <c r="CG25" i="31"/>
  <c r="BU24" i="31"/>
  <c r="BU19" i="31"/>
  <c r="CG26" i="31"/>
  <c r="BU72" i="31"/>
  <c r="BU40" i="31"/>
  <c r="BU57" i="31"/>
  <c r="CG22" i="31"/>
  <c r="BU63" i="31"/>
  <c r="BU44" i="31"/>
  <c r="BU35" i="31"/>
  <c r="BU26" i="31"/>
  <c r="BU47" i="31"/>
  <c r="BU15" i="31"/>
  <c r="BU38" i="31"/>
  <c r="BU22" i="31"/>
  <c r="BU56" i="31"/>
  <c r="BU13" i="31"/>
  <c r="BU43" i="31"/>
  <c r="BU9" i="31"/>
  <c r="BU58" i="31"/>
  <c r="CG19" i="31"/>
  <c r="CG13" i="31"/>
  <c r="BU29" i="31"/>
  <c r="CG9" i="31"/>
  <c r="BU8" i="31"/>
  <c r="CG21" i="31"/>
  <c r="CA51" i="31"/>
  <c r="BU66" i="31"/>
  <c r="BU33" i="31"/>
  <c r="BU74" i="31"/>
  <c r="CG16" i="31"/>
  <c r="CG10" i="31"/>
  <c r="BU45" i="31"/>
  <c r="BU31" i="31"/>
  <c r="BU14" i="31"/>
  <c r="BU20" i="31"/>
  <c r="CG20" i="31"/>
  <c r="BU54" i="31"/>
  <c r="BU16" i="31"/>
  <c r="BU52" i="31"/>
  <c r="CA76" i="31"/>
  <c r="BU76" i="31"/>
  <c r="BU64" i="31"/>
  <c r="BU73" i="31"/>
  <c r="BU68" i="31"/>
  <c r="BU65" i="31"/>
  <c r="BU71" i="31"/>
  <c r="BV32" i="31" l="1"/>
  <c r="CC18" i="31"/>
  <c r="CA40" i="31"/>
  <c r="CA46" i="31"/>
  <c r="CA29" i="31"/>
  <c r="CA34" i="31"/>
  <c r="CA44" i="31"/>
  <c r="CA38" i="31"/>
  <c r="CA43" i="31"/>
  <c r="CA32" i="31"/>
  <c r="CA47" i="31"/>
  <c r="CA42" i="31"/>
  <c r="CA33" i="31"/>
  <c r="CA31" i="31"/>
  <c r="CA28" i="31"/>
  <c r="CA27" i="31"/>
  <c r="CA36" i="31"/>
  <c r="CA41" i="31"/>
  <c r="CA49" i="31"/>
  <c r="CA35" i="31"/>
  <c r="CA37" i="31"/>
  <c r="CA45" i="31"/>
  <c r="CA30" i="31"/>
  <c r="CA48" i="31"/>
  <c r="CA39" i="31"/>
  <c r="BV35" i="31"/>
  <c r="CD28" i="31"/>
  <c r="CD69" i="31"/>
  <c r="BZ36" i="31"/>
  <c r="BZ67" i="31"/>
  <c r="BZ71" i="31"/>
  <c r="CA71" i="31"/>
  <c r="CA60" i="31"/>
  <c r="CA68" i="31"/>
  <c r="CA56" i="31"/>
  <c r="CA69" i="31"/>
  <c r="CC67" i="31"/>
  <c r="CA64" i="31"/>
  <c r="BZ72" i="31"/>
  <c r="CA72" i="31"/>
  <c r="CA67" i="31"/>
  <c r="BZ68" i="31"/>
  <c r="CA59" i="31"/>
  <c r="CA63" i="31"/>
  <c r="BZ60" i="31"/>
  <c r="CA65" i="31"/>
  <c r="BZ61" i="31"/>
  <c r="BZ58" i="31"/>
  <c r="BZ63" i="31"/>
  <c r="CA52" i="31"/>
  <c r="CJ68" i="31"/>
  <c r="CA58" i="31"/>
  <c r="BZ50" i="31"/>
  <c r="CA74" i="31"/>
  <c r="BZ11" i="31"/>
  <c r="CA53" i="31"/>
  <c r="CL64" i="31"/>
  <c r="CL55" i="31"/>
  <c r="CL36" i="31"/>
  <c r="CL23" i="31"/>
  <c r="CL14" i="31"/>
  <c r="CL47" i="31"/>
  <c r="CL57" i="31"/>
  <c r="CL43" i="31"/>
  <c r="CL46" i="31"/>
  <c r="CL70" i="31"/>
  <c r="CL50" i="31"/>
  <c r="CL75" i="31"/>
  <c r="CL65" i="31"/>
  <c r="CL17" i="31"/>
  <c r="CL71" i="31"/>
  <c r="CL20" i="31"/>
  <c r="CL54" i="31"/>
  <c r="CL66" i="31"/>
  <c r="CL63" i="31"/>
  <c r="CL40" i="31"/>
  <c r="CL53" i="31"/>
  <c r="CL11" i="31"/>
  <c r="CL41" i="31"/>
  <c r="CL58" i="31"/>
  <c r="CL22" i="31"/>
  <c r="CL27" i="31"/>
  <c r="CL38" i="31"/>
  <c r="CL18" i="31"/>
  <c r="CL39" i="31"/>
  <c r="BZ43" i="31"/>
  <c r="CL24" i="31"/>
  <c r="CL15" i="31"/>
  <c r="CL62" i="31"/>
  <c r="CL32" i="31"/>
  <c r="CL31" i="31"/>
  <c r="CL9" i="31"/>
  <c r="CL56" i="31"/>
  <c r="CL34" i="31"/>
  <c r="CL21" i="31"/>
  <c r="CL29" i="31"/>
  <c r="CL12" i="31"/>
  <c r="CL42" i="31"/>
  <c r="CL10" i="31"/>
  <c r="CL16" i="31"/>
  <c r="CL52" i="31"/>
  <c r="CL45" i="31"/>
  <c r="CL28" i="31"/>
  <c r="CL44" i="31"/>
  <c r="CL74" i="31"/>
  <c r="CL37" i="31"/>
  <c r="CL33" i="31"/>
  <c r="CL19" i="31"/>
  <c r="CL30" i="31"/>
  <c r="CL26" i="31"/>
  <c r="CL8" i="31"/>
  <c r="CL25" i="31"/>
  <c r="CL67" i="31"/>
  <c r="CL13" i="31"/>
  <c r="CL69" i="31"/>
  <c r="CL51" i="31"/>
  <c r="CL72" i="31"/>
  <c r="CL59" i="31"/>
  <c r="CL68" i="31"/>
  <c r="CL76" i="31"/>
  <c r="CL73" i="31"/>
  <c r="CL35" i="31"/>
  <c r="CL49" i="31"/>
  <c r="CL60" i="31"/>
  <c r="CL61" i="31"/>
  <c r="CL48" i="31"/>
  <c r="CH73" i="31"/>
  <c r="CG71" i="31"/>
  <c r="BV55" i="31"/>
  <c r="CH62" i="31"/>
  <c r="CE39" i="31"/>
  <c r="CD53" i="31"/>
  <c r="CD61" i="31"/>
  <c r="CJ50" i="31"/>
  <c r="BZ42" i="31"/>
  <c r="BZ25" i="31"/>
  <c r="CE16" i="31"/>
  <c r="CD60" i="31"/>
  <c r="BV29" i="31"/>
  <c r="CG72" i="31"/>
  <c r="CC63" i="31"/>
  <c r="CD58" i="31"/>
  <c r="BV11" i="31"/>
  <c r="CC65" i="31"/>
  <c r="CG54" i="31"/>
  <c r="BV31" i="31"/>
  <c r="CE24" i="31"/>
  <c r="CD25" i="31"/>
  <c r="CD19" i="31"/>
  <c r="CE18" i="31"/>
  <c r="CE17" i="31"/>
  <c r="CD36" i="31"/>
  <c r="BZ18" i="31"/>
  <c r="BZ21" i="31"/>
  <c r="CA57" i="31"/>
  <c r="CA70" i="31"/>
  <c r="BZ75" i="31"/>
  <c r="CH75" i="31"/>
  <c r="CH76" i="31"/>
  <c r="CD10" i="31"/>
  <c r="CH10" i="31"/>
  <c r="CE36" i="31"/>
  <c r="CG41" i="31"/>
  <c r="CD44" i="31"/>
  <c r="CH17" i="31"/>
  <c r="CJ53" i="31"/>
  <c r="BZ22" i="31"/>
  <c r="BZ28" i="31"/>
  <c r="CA54" i="31"/>
  <c r="CJ63" i="31"/>
  <c r="CD73" i="31"/>
  <c r="CE71" i="31"/>
  <c r="CE64" i="31"/>
  <c r="CC76" i="31"/>
  <c r="CG76" i="31"/>
  <c r="CH52" i="31"/>
  <c r="CE52" i="31"/>
  <c r="CD20" i="31"/>
  <c r="CD74" i="31"/>
  <c r="CJ41" i="31"/>
  <c r="CE31" i="31"/>
  <c r="CE10" i="31"/>
  <c r="CC66" i="31"/>
  <c r="CH66" i="31"/>
  <c r="CJ67" i="31"/>
  <c r="CD52" i="31"/>
  <c r="CC30" i="31"/>
  <c r="CC40" i="31"/>
  <c r="CC72" i="31"/>
  <c r="CC35" i="31"/>
  <c r="CD38" i="31"/>
  <c r="CJ44" i="31"/>
  <c r="BV72" i="31"/>
  <c r="CE57" i="31"/>
  <c r="BV13" i="31"/>
  <c r="CC15" i="31"/>
  <c r="CJ35" i="31"/>
  <c r="CC47" i="31"/>
  <c r="CE26" i="31"/>
  <c r="CC38" i="31"/>
  <c r="CD8" i="31"/>
  <c r="CC25" i="31"/>
  <c r="CC37" i="31"/>
  <c r="CJ74" i="31"/>
  <c r="CD55" i="31"/>
  <c r="CD17" i="31"/>
  <c r="CE40" i="31"/>
  <c r="CE27" i="31"/>
  <c r="CD11" i="31"/>
  <c r="CJ27" i="31"/>
  <c r="CC56" i="31"/>
  <c r="CH30" i="31"/>
  <c r="BZ32" i="31"/>
  <c r="CG32" i="31"/>
  <c r="CJ42" i="31"/>
  <c r="CC12" i="31"/>
  <c r="CH53" i="31"/>
  <c r="BV53" i="31"/>
  <c r="CG50" i="31"/>
  <c r="BZ12" i="31"/>
  <c r="BZ35" i="31"/>
  <c r="BZ10" i="31"/>
  <c r="BZ59" i="31"/>
  <c r="BZ54" i="31"/>
  <c r="CA62" i="31"/>
  <c r="CD14" i="31"/>
  <c r="CA66" i="31"/>
  <c r="CA75" i="31"/>
  <c r="CE8" i="31"/>
  <c r="CD9" i="31"/>
  <c r="CG55" i="31"/>
  <c r="CJ72" i="31"/>
  <c r="BZ14" i="31"/>
  <c r="CA55" i="31"/>
  <c r="BZ52" i="31"/>
  <c r="CA73" i="31"/>
  <c r="CD65" i="31"/>
  <c r="CC71" i="31"/>
  <c r="CG52" i="31"/>
  <c r="CH13" i="31"/>
  <c r="CG74" i="31"/>
  <c r="BV33" i="31"/>
  <c r="CE66" i="31"/>
  <c r="CH19" i="31"/>
  <c r="BV26" i="31"/>
  <c r="CD57" i="31"/>
  <c r="CG44" i="31"/>
  <c r="BV30" i="31"/>
  <c r="CG40" i="31"/>
  <c r="CD12" i="31"/>
  <c r="BZ39" i="31"/>
  <c r="CC50" i="31"/>
  <c r="BZ73" i="31"/>
  <c r="BZ53" i="31"/>
  <c r="CG73" i="31"/>
  <c r="CD71" i="31"/>
  <c r="BV65" i="31"/>
  <c r="CC64" i="31"/>
  <c r="CJ52" i="31"/>
  <c r="CE13" i="31"/>
  <c r="CC20" i="31"/>
  <c r="CC45" i="31"/>
  <c r="CH44" i="31"/>
  <c r="CC74" i="31"/>
  <c r="CD45" i="31"/>
  <c r="CH45" i="31"/>
  <c r="CD54" i="31"/>
  <c r="CH41" i="31"/>
  <c r="CD51" i="31"/>
  <c r="CE51" i="31"/>
  <c r="BV66" i="31"/>
  <c r="CH51" i="31"/>
  <c r="CC9" i="31"/>
  <c r="CE9" i="31"/>
  <c r="CC29" i="31"/>
  <c r="CG29" i="31"/>
  <c r="CC19" i="31"/>
  <c r="CE58" i="31"/>
  <c r="CE43" i="31"/>
  <c r="CE38" i="31"/>
  <c r="CC57" i="31"/>
  <c r="CG59" i="31"/>
  <c r="CJ38" i="31"/>
  <c r="CE22" i="31"/>
  <c r="CJ59" i="31"/>
  <c r="CE47" i="31"/>
  <c r="CE35" i="31"/>
  <c r="CJ57" i="31"/>
  <c r="CH47" i="31"/>
  <c r="BV37" i="31"/>
  <c r="CG48" i="31"/>
  <c r="BV48" i="31"/>
  <c r="CH18" i="31"/>
  <c r="BV58" i="31"/>
  <c r="CD21" i="31"/>
  <c r="CG39" i="31"/>
  <c r="BV56" i="31"/>
  <c r="CG60" i="31"/>
  <c r="CD56" i="31"/>
  <c r="CC36" i="31"/>
  <c r="CD67" i="31"/>
  <c r="CH12" i="31"/>
  <c r="CE61" i="31"/>
  <c r="CJ69" i="31"/>
  <c r="CG58" i="31"/>
  <c r="BZ19" i="31"/>
  <c r="BZ33" i="31"/>
  <c r="BZ49" i="31"/>
  <c r="BZ16" i="31"/>
  <c r="BZ31" i="31"/>
  <c r="BZ40" i="31"/>
  <c r="CE30" i="31"/>
  <c r="BZ34" i="31"/>
  <c r="CE75" i="31"/>
  <c r="CE62" i="31"/>
  <c r="BV14" i="31"/>
  <c r="CJ46" i="31"/>
  <c r="CE56" i="31"/>
  <c r="BZ30" i="31"/>
  <c r="BV73" i="31"/>
  <c r="CG35" i="31"/>
  <c r="BV63" i="31"/>
  <c r="CE59" i="31"/>
  <c r="BV57" i="31"/>
  <c r="CE60" i="31"/>
  <c r="CJ58" i="31"/>
  <c r="CJ60" i="31"/>
  <c r="CD32" i="31"/>
  <c r="CG56" i="31"/>
  <c r="BV23" i="31"/>
  <c r="CE42" i="31"/>
  <c r="BV42" i="31"/>
  <c r="CE34" i="31"/>
  <c r="BV70" i="31"/>
  <c r="CG70" i="31"/>
  <c r="BV61" i="31"/>
  <c r="CD42" i="31"/>
  <c r="CE68" i="31"/>
  <c r="CE73" i="31"/>
  <c r="BV71" i="31"/>
  <c r="CJ76" i="31"/>
  <c r="CH16" i="31"/>
  <c r="CE20" i="31"/>
  <c r="BV20" i="31"/>
  <c r="CJ45" i="31"/>
  <c r="CH11" i="31"/>
  <c r="BV74" i="31"/>
  <c r="CH54" i="31"/>
  <c r="CE33" i="31"/>
  <c r="CJ43" i="31"/>
  <c r="CE19" i="31"/>
  <c r="CC27" i="31"/>
  <c r="CC58" i="31"/>
  <c r="CJ33" i="31"/>
  <c r="CD43" i="31"/>
  <c r="CH59" i="31"/>
  <c r="CC13" i="31"/>
  <c r="BV59" i="31"/>
  <c r="CC44" i="31"/>
  <c r="CC59" i="31"/>
  <c r="CD40" i="31"/>
  <c r="CE72" i="31"/>
  <c r="BV49" i="31"/>
  <c r="CC8" i="31"/>
  <c r="CE25" i="31"/>
  <c r="BV9" i="31"/>
  <c r="CC48" i="31"/>
  <c r="CH48" i="31"/>
  <c r="BV18" i="31"/>
  <c r="CE11" i="31"/>
  <c r="CD30" i="31"/>
  <c r="CG51" i="31"/>
  <c r="BV27" i="31"/>
  <c r="CC11" i="31"/>
  <c r="CH28" i="31"/>
  <c r="CH39" i="31"/>
  <c r="CJ39" i="31"/>
  <c r="CH36" i="31"/>
  <c r="CJ32" i="31"/>
  <c r="CD23" i="31"/>
  <c r="CD34" i="31"/>
  <c r="CH69" i="31"/>
  <c r="CC61" i="31"/>
  <c r="CE50" i="31"/>
  <c r="CH50" i="31"/>
  <c r="CE70" i="31"/>
  <c r="CE53" i="31"/>
  <c r="CG61" i="31"/>
  <c r="BZ9" i="31"/>
  <c r="BZ48" i="31"/>
  <c r="BZ37" i="31"/>
  <c r="CD47" i="31"/>
  <c r="BZ24" i="31"/>
  <c r="BZ23" i="31"/>
  <c r="BZ64" i="31"/>
  <c r="CG75" i="31"/>
  <c r="CH40" i="31"/>
  <c r="BV68" i="31"/>
  <c r="CC10" i="31"/>
  <c r="BZ45" i="31"/>
  <c r="BZ41" i="31"/>
  <c r="CG68" i="31"/>
  <c r="CC68" i="31"/>
  <c r="CH71" i="31"/>
  <c r="CD76" i="31"/>
  <c r="BV10" i="31"/>
  <c r="CJ54" i="31"/>
  <c r="CG45" i="31"/>
  <c r="CH74" i="31"/>
  <c r="CE44" i="31"/>
  <c r="CD31" i="31"/>
  <c r="CH31" i="31"/>
  <c r="CE74" i="31"/>
  <c r="CE54" i="31"/>
  <c r="CH37" i="31"/>
  <c r="CD64" i="31"/>
  <c r="CH29" i="31"/>
  <c r="CJ29" i="31"/>
  <c r="CD13" i="31"/>
  <c r="BV40" i="31"/>
  <c r="CD22" i="31"/>
  <c r="CD72" i="31"/>
  <c r="CG47" i="31"/>
  <c r="CH35" i="31"/>
  <c r="CJ40" i="31"/>
  <c r="BV47" i="31"/>
  <c r="CJ31" i="31"/>
  <c r="CH26" i="31"/>
  <c r="CG49" i="31"/>
  <c r="CD49" i="31"/>
  <c r="CC51" i="31"/>
  <c r="CE48" i="31"/>
  <c r="CJ48" i="31"/>
  <c r="CG66" i="31"/>
  <c r="CH55" i="31"/>
  <c r="CC39" i="31"/>
  <c r="CC28" i="31"/>
  <c r="CH49" i="31"/>
  <c r="CE67" i="31"/>
  <c r="CH42" i="31"/>
  <c r="CE23" i="31"/>
  <c r="CC34" i="31"/>
  <c r="BV34" i="31"/>
  <c r="CJ70" i="31"/>
  <c r="CD70" i="31"/>
  <c r="CH61" i="31"/>
  <c r="CG69" i="31"/>
  <c r="BV69" i="31"/>
  <c r="CG42" i="31"/>
  <c r="CG53" i="31"/>
  <c r="BV50" i="31"/>
  <c r="CH60" i="31"/>
  <c r="BZ38" i="31"/>
  <c r="BZ17" i="31"/>
  <c r="BZ29" i="31"/>
  <c r="BZ74" i="31"/>
  <c r="CH24" i="31"/>
  <c r="CE76" i="31"/>
  <c r="CH68" i="31"/>
  <c r="CG57" i="31"/>
  <c r="CJ55" i="31"/>
  <c r="CJ62" i="31"/>
  <c r="BV62" i="31"/>
  <c r="CE28" i="31"/>
  <c r="BV12" i="31"/>
  <c r="CE32" i="31"/>
  <c r="BZ57" i="31"/>
  <c r="CD75" i="31"/>
  <c r="BV64" i="31"/>
  <c r="BV52" i="31"/>
  <c r="CE49" i="31"/>
  <c r="CJ64" i="31"/>
  <c r="CG65" i="31"/>
  <c r="CD68" i="31"/>
  <c r="CG64" i="31"/>
  <c r="BV76" i="31"/>
  <c r="CD62" i="31"/>
  <c r="BV41" i="31"/>
  <c r="CC16" i="31"/>
  <c r="CE41" i="31"/>
  <c r="BV36" i="31"/>
  <c r="CH20" i="31"/>
  <c r="CC41" i="31"/>
  <c r="CC31" i="31"/>
  <c r="CC14" i="31"/>
  <c r="CD16" i="31"/>
  <c r="CC54" i="31"/>
  <c r="BV51" i="31"/>
  <c r="CD33" i="31"/>
  <c r="CH43" i="31"/>
  <c r="CD27" i="31"/>
  <c r="CC33" i="31"/>
  <c r="CD24" i="31"/>
  <c r="CH15" i="31"/>
  <c r="BV15" i="31"/>
  <c r="CH22" i="31"/>
  <c r="CH63" i="31"/>
  <c r="CD63" i="31"/>
  <c r="BV22" i="31"/>
  <c r="CC24" i="31"/>
  <c r="CC46" i="31"/>
  <c r="CC17" i="31"/>
  <c r="CC55" i="31"/>
  <c r="CD48" i="31"/>
  <c r="CD46" i="31"/>
  <c r="BV38" i="31"/>
  <c r="BV46" i="31"/>
  <c r="CE21" i="31"/>
  <c r="CH58" i="31"/>
  <c r="BV21" i="31"/>
  <c r="BV67" i="31"/>
  <c r="CC32" i="31"/>
  <c r="BV28" i="31"/>
  <c r="CG67" i="31"/>
  <c r="CJ30" i="31"/>
  <c r="CC49" i="31"/>
  <c r="CC23" i="31"/>
  <c r="CE12" i="31"/>
  <c r="CG34" i="31"/>
  <c r="CC70" i="31"/>
  <c r="CE69" i="31"/>
  <c r="CD50" i="31"/>
  <c r="BZ13" i="31"/>
  <c r="BZ46" i="31"/>
  <c r="BZ66" i="31"/>
  <c r="BZ26" i="31"/>
  <c r="BZ44" i="31"/>
  <c r="BZ65" i="31"/>
  <c r="BZ70" i="31"/>
  <c r="CD39" i="31"/>
  <c r="BZ51" i="31"/>
  <c r="CJ36" i="31"/>
  <c r="BZ55" i="31"/>
  <c r="CH25" i="31"/>
  <c r="BV75" i="31"/>
  <c r="CA61" i="31"/>
  <c r="BV16" i="31"/>
  <c r="CH33" i="31"/>
  <c r="CD66" i="31"/>
  <c r="CH8" i="31"/>
  <c r="CD29" i="31"/>
  <c r="CE63" i="31"/>
  <c r="CC26" i="31"/>
  <c r="CE15" i="31"/>
  <c r="CH57" i="31"/>
  <c r="CJ47" i="31"/>
  <c r="CH46" i="31"/>
  <c r="BV60" i="31"/>
  <c r="CH70" i="31"/>
  <c r="CC53" i="31"/>
  <c r="BZ27" i="31"/>
  <c r="CJ66" i="31"/>
  <c r="CH65" i="31"/>
  <c r="CE65" i="31"/>
  <c r="CC73" i="31"/>
  <c r="CH64" i="31"/>
  <c r="CC52" i="31"/>
  <c r="CG62" i="31"/>
  <c r="BV45" i="31"/>
  <c r="CD41" i="31"/>
  <c r="CE14" i="31"/>
  <c r="CH14" i="31"/>
  <c r="CG33" i="31"/>
  <c r="CE37" i="31"/>
  <c r="CJ51" i="31"/>
  <c r="BV43" i="31"/>
  <c r="BV8" i="31"/>
  <c r="CH9" i="31"/>
  <c r="CJ56" i="31"/>
  <c r="CH27" i="31"/>
  <c r="CG43" i="31"/>
  <c r="BV24" i="31"/>
  <c r="CD15" i="31"/>
  <c r="CG63" i="31"/>
  <c r="BV44" i="31"/>
  <c r="CC22" i="31"/>
  <c r="CD26" i="31"/>
  <c r="CD35" i="31"/>
  <c r="CH72" i="31"/>
  <c r="CD59" i="31"/>
  <c r="CH38" i="31"/>
  <c r="CE45" i="31"/>
  <c r="BV25" i="31"/>
  <c r="BV19" i="31"/>
  <c r="CE29" i="31"/>
  <c r="CD37" i="31"/>
  <c r="CC43" i="31"/>
  <c r="CE55" i="31"/>
  <c r="CD18" i="31"/>
  <c r="CE46" i="31"/>
  <c r="CH21" i="31"/>
  <c r="CC60" i="31"/>
  <c r="BV39" i="31"/>
  <c r="CH56" i="31"/>
  <c r="CC62" i="31"/>
  <c r="CC21" i="31"/>
  <c r="CH67" i="31"/>
  <c r="CH32" i="31"/>
  <c r="CH34" i="31"/>
  <c r="CC69" i="31"/>
  <c r="CJ61" i="31"/>
  <c r="CC42" i="31"/>
  <c r="BV54" i="31"/>
  <c r="BZ47" i="31"/>
  <c r="BZ20" i="31"/>
  <c r="BZ15" i="31"/>
  <c r="BZ8" i="31"/>
  <c r="BZ56" i="31"/>
  <c r="BZ69" i="31"/>
  <c r="BZ62" i="31"/>
  <c r="CH23" i="31"/>
  <c r="CC75" i="31"/>
  <c r="BU77" i="31"/>
  <c r="CJ75" i="31" l="1"/>
  <c r="BX48" i="31"/>
  <c r="BT52" i="31"/>
  <c r="CG46" i="31"/>
  <c r="BT35" i="31"/>
  <c r="CG30" i="31"/>
  <c r="BZ77" i="31"/>
  <c r="CD77" i="31"/>
  <c r="BW77" i="31"/>
  <c r="CL77" i="31"/>
  <c r="CE77" i="31"/>
  <c r="BX77" i="31"/>
  <c r="BT77" i="31"/>
  <c r="CI77" i="31"/>
  <c r="CJ77" i="31"/>
  <c r="CG77" i="31"/>
  <c r="BV77" i="31"/>
  <c r="CH77" i="31"/>
  <c r="CC77" i="31"/>
  <c r="CA77" i="31"/>
  <c r="BX66" i="31"/>
  <c r="CG28" i="31"/>
  <c r="CG37" i="31"/>
  <c r="CJ37" i="31"/>
  <c r="CI35" i="31"/>
  <c r="BX33" i="31"/>
  <c r="BW31" i="31"/>
  <c r="BW70" i="31"/>
  <c r="CG31" i="31"/>
  <c r="CJ49" i="31"/>
  <c r="CI47" i="31"/>
  <c r="BW63" i="31"/>
  <c r="BX35" i="31"/>
  <c r="CJ71" i="31"/>
  <c r="BX31" i="31"/>
  <c r="CJ28" i="31"/>
  <c r="BW35" i="31"/>
  <c r="CI32" i="31"/>
  <c r="BT31" i="31"/>
  <c r="CI31" i="31"/>
  <c r="CJ73" i="31"/>
  <c r="CJ34" i="31"/>
  <c r="CJ65" i="31"/>
  <c r="BW58" i="31"/>
  <c r="BT28" i="31"/>
  <c r="BX30" i="31"/>
  <c r="CG38" i="31"/>
  <c r="CG27" i="31"/>
  <c r="BT29" i="31"/>
  <c r="CG36" i="31"/>
  <c r="BW42" i="31"/>
  <c r="BU78" i="31"/>
  <c r="CJ78" i="31" l="1"/>
  <c r="CA78" i="31"/>
  <c r="CC78" i="31"/>
  <c r="CD78" i="31"/>
  <c r="CE78" i="31"/>
  <c r="CG78" i="31"/>
  <c r="BX78" i="31"/>
  <c r="CH78" i="31"/>
  <c r="CL78" i="31"/>
  <c r="CI78" i="31"/>
  <c r="BW78" i="31"/>
  <c r="BT78" i="31"/>
  <c r="BV78" i="31"/>
  <c r="BZ78" i="31"/>
  <c r="BT41" i="31"/>
  <c r="BW75" i="31"/>
  <c r="BT70" i="31"/>
  <c r="BW61" i="31"/>
  <c r="BX68" i="31"/>
  <c r="BW73" i="31"/>
  <c r="BX69" i="31"/>
  <c r="BW49" i="31"/>
  <c r="BW59" i="31"/>
  <c r="BT75" i="31"/>
  <c r="CI40" i="31"/>
  <c r="BX42" i="31"/>
  <c r="BX47" i="31"/>
  <c r="BX70" i="31"/>
  <c r="BX61" i="31"/>
  <c r="BX75" i="31"/>
  <c r="CI41" i="31"/>
  <c r="BT56" i="31"/>
  <c r="BX43" i="31"/>
  <c r="BW43" i="31"/>
  <c r="BW64" i="31"/>
  <c r="BW37" i="31"/>
  <c r="CI70" i="31"/>
  <c r="CI43" i="31"/>
  <c r="BT51" i="31"/>
  <c r="CI75" i="31"/>
  <c r="CI50" i="31"/>
  <c r="BX51" i="31"/>
  <c r="BW52" i="31"/>
  <c r="BW45" i="31"/>
  <c r="BT34" i="31"/>
  <c r="CI55" i="31"/>
  <c r="BT67" i="31"/>
  <c r="BW46" i="31"/>
  <c r="BT36" i="31"/>
  <c r="CI46" i="31"/>
  <c r="BW50" i="31"/>
  <c r="BX67" i="31"/>
  <c r="BW51" i="31"/>
  <c r="BT65" i="31"/>
  <c r="BT69" i="31"/>
  <c r="CI45" i="31"/>
  <c r="BW28" i="31"/>
  <c r="BX49" i="31"/>
  <c r="BW32" i="31"/>
  <c r="BW62" i="31"/>
  <c r="BT37" i="31"/>
  <c r="CI39" i="31"/>
  <c r="BW56" i="31"/>
  <c r="BT72" i="31"/>
  <c r="BX44" i="31"/>
  <c r="CI37" i="31"/>
  <c r="BT44" i="31"/>
  <c r="BT47" i="31"/>
  <c r="BX72" i="31"/>
  <c r="BX39" i="31"/>
  <c r="BW67" i="31"/>
  <c r="BT39" i="31"/>
  <c r="CI60" i="31"/>
  <c r="BW48" i="31"/>
  <c r="BT59" i="31"/>
  <c r="BX63" i="31"/>
  <c r="CI61" i="31"/>
  <c r="BW36" i="31"/>
  <c r="CI38" i="31"/>
  <c r="CI29" i="31"/>
  <c r="BX54" i="31"/>
  <c r="CI73" i="31"/>
  <c r="BT62" i="31"/>
  <c r="CI74" i="31"/>
  <c r="BW71" i="31"/>
  <c r="BT45" i="31"/>
  <c r="BW60" i="31"/>
  <c r="BX45" i="31"/>
  <c r="BW33" i="31"/>
  <c r="BX73" i="31"/>
  <c r="BX36" i="31"/>
  <c r="BX57" i="31"/>
  <c r="BX32" i="31"/>
  <c r="BX40" i="31"/>
  <c r="BW65" i="31"/>
  <c r="CI54" i="31"/>
  <c r="BW54" i="31"/>
  <c r="BT63" i="31"/>
  <c r="BT32" i="31"/>
  <c r="CI36" i="31"/>
  <c r="BT48" i="31"/>
  <c r="CI33" i="31"/>
  <c r="BX37" i="31"/>
  <c r="BT50" i="31"/>
  <c r="BW74" i="31"/>
  <c r="BW47" i="31"/>
  <c r="BX64" i="31"/>
  <c r="BX28" i="31"/>
  <c r="BT49" i="31"/>
  <c r="CI28" i="31"/>
  <c r="BX55" i="31"/>
  <c r="CI49" i="31"/>
  <c r="CI66" i="31"/>
  <c r="CI53" i="31"/>
  <c r="BX62" i="31"/>
  <c r="BT68" i="31"/>
  <c r="CI68" i="31"/>
  <c r="CI64" i="31"/>
  <c r="CI52" i="31"/>
  <c r="BX59" i="31"/>
  <c r="CI34" i="31"/>
  <c r="BT33" i="31"/>
  <c r="CI44" i="31"/>
  <c r="BT64" i="31"/>
  <c r="BT30" i="31"/>
  <c r="CI62" i="31"/>
  <c r="BT61" i="31"/>
  <c r="BX56" i="31"/>
  <c r="BW66" i="31"/>
  <c r="BW39" i="31"/>
  <c r="BX41" i="31"/>
  <c r="BT40" i="31"/>
  <c r="BT55" i="31"/>
  <c r="CI59" i="31"/>
  <c r="BX71" i="31"/>
  <c r="BW30" i="31"/>
  <c r="BT58" i="31"/>
  <c r="CI69" i="31"/>
  <c r="BX46" i="31"/>
  <c r="BT57" i="31"/>
  <c r="BX58" i="31"/>
  <c r="CI51" i="31"/>
  <c r="BT74" i="31"/>
  <c r="BW38" i="31"/>
  <c r="BW34" i="31"/>
  <c r="BW68" i="31"/>
  <c r="CI42" i="31"/>
  <c r="BX60" i="31"/>
  <c r="BX52" i="31"/>
  <c r="BW29" i="31"/>
  <c r="BW72" i="31"/>
  <c r="CI67" i="31"/>
  <c r="CI30" i="31"/>
  <c r="CI58" i="31"/>
  <c r="CI65" i="31"/>
  <c r="BX34" i="31"/>
  <c r="CI71" i="31"/>
  <c r="CI56" i="31"/>
  <c r="BW69" i="31"/>
  <c r="CI57" i="31"/>
  <c r="CI48" i="31"/>
  <c r="BT38" i="31"/>
  <c r="BX74" i="31"/>
  <c r="BW44" i="31"/>
  <c r="BT42" i="31"/>
  <c r="BT73" i="31"/>
  <c r="BT71" i="31"/>
  <c r="BT66" i="31"/>
  <c r="BT60" i="31"/>
  <c r="CI63" i="31"/>
  <c r="BX38" i="31"/>
  <c r="BX50" i="31"/>
  <c r="BX65" i="31"/>
  <c r="BT54" i="31"/>
  <c r="BX53" i="31"/>
  <c r="BW57" i="31"/>
  <c r="BW53" i="31"/>
  <c r="BT46" i="31"/>
  <c r="CI72" i="31"/>
  <c r="BW55" i="31"/>
  <c r="BX29" i="31"/>
  <c r="BT53" i="31"/>
  <c r="BT43" i="31"/>
  <c r="BW41" i="31"/>
  <c r="BW40" i="31"/>
  <c r="BU79" i="31"/>
  <c r="BZ79" i="31" l="1"/>
  <c r="CE79" i="31"/>
  <c r="CL79" i="31"/>
  <c r="BX79" i="31"/>
  <c r="CD79" i="31"/>
  <c r="BW79" i="31"/>
  <c r="CC79" i="31"/>
  <c r="CA79" i="31"/>
  <c r="BT79" i="31"/>
  <c r="CI79" i="31"/>
  <c r="BV79" i="31"/>
  <c r="CH79" i="31"/>
  <c r="CG79" i="31"/>
  <c r="CJ79" i="31"/>
  <c r="CI76" i="31"/>
  <c r="BW76" i="31"/>
  <c r="BX76" i="31"/>
  <c r="BT76" i="31"/>
</calcChain>
</file>

<file path=xl/sharedStrings.xml><?xml version="1.0" encoding="utf-8"?>
<sst xmlns="http://schemas.openxmlformats.org/spreadsheetml/2006/main" count="2495" uniqueCount="358">
  <si>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</si>
  <si>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</si>
  <si>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</si>
  <si>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</si>
  <si>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</si>
  <si>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</si>
  <si>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</si>
  <si>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</si>
  <si>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</si>
  <si>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</si>
  <si>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</si>
  <si>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</si>
  <si>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</si>
  <si>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</si>
  <si>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</si>
  <si>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</si>
  <si>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</si>
  <si>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</si>
  <si>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</si>
  <si>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</si>
  <si>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</si>
  <si>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</si>
  <si>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</si>
  <si>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</si>
  <si>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</si>
  <si>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</si>
  <si>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</si>
  <si>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</si>
  <si>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</si>
  <si>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</si>
  <si>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</si>
  <si>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</si>
  <si>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</si>
  <si>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</si>
  <si>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</si>
  <si>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</si>
  <si>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</si>
  <si>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</si>
  <si>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</si>
  <si>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</si>
  <si>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</si>
  <si>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</si>
  <si>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</si>
  <si>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</si>
  <si>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</si>
  <si>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</si>
  <si>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</si>
  <si>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</si>
  <si>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</si>
  <si>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</si>
  <si>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</si>
  <si>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</si>
  <si>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</si>
  <si>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</si>
  <si>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</si>
  <si>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</si>
  <si>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</si>
  <si>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</si>
  <si>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</si>
  <si>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</si>
  <si>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</si>
  <si>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</si>
  <si>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</si>
  <si>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</si>
  <si>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</si>
  <si>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</si>
  <si>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</si>
  <si>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</si>
  <si>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</si>
  <si>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</si>
  <si>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</si>
  <si>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</si>
  <si>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</si>
  <si>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</si>
  <si>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</si>
  <si>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</si>
  <si>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</si>
  <si>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</si>
  <si>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</si>
  <si>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</si>
  <si>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</si>
  <si>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</si>
  <si>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</si>
  <si>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</si>
  <si>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</si>
  <si>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</si>
  <si>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</si>
  <si>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</si>
  <si>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</si>
  <si>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</si>
  <si>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</si>
  <si>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</si>
  <si>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</si>
  <si>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</si>
  <si>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</si>
  <si>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</si>
  <si>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</si>
  <si>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</si>
  <si>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</si>
  <si>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</si>
  <si>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</si>
  <si>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</si>
  <si>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</si>
  <si>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</si>
  <si>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</si>
  <si>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</si>
  <si>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</si>
  <si>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</si>
  <si>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</si>
  <si>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</si>
  <si>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</si>
  <si>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</si>
  <si>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</si>
  <si>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</si>
  <si>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</si>
  <si>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</si>
  <si>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</si>
  <si>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</si>
  <si>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</si>
  <si>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</si>
  <si>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</si>
  <si>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</si>
  <si>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</si>
  <si>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</si>
  <si>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</si>
  <si>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</si>
  <si>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</si>
  <si>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Cyclically adjusted aggregates are OBR estimates based on internal calculations of the size of the output gap. For more information see Working paper No. 3: Cyclically-adjusting the public finances (http://budgetresponsibility.independent.gov.uk/pubs/Working-paper-No3.pdf)</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</si>
  <si>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</si>
  <si>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</si>
  <si>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</si>
  <si>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</si>
  <si>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</si>
  <si>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</si>
  <si>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</si>
  <si>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Cyclically adjusted aggregates are OBR calculations based on estimates of the size of the output gap. For more information see Working paper No. 3: Cyclically-adjusting the public finances (http://budgetresponsibility.independent.gov.uk/pubs/Working-paper-No3.pdf)</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</si>
  <si>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</si>
  <si>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</si>
  <si>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</si>
  <si>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</si>
  <si>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</si>
  <si>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</si>
  <si>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</si>
  <si>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</si>
  <si>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</si>
  <si>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</si>
  <si>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</si>
  <si>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</si>
  <si>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</si>
  <si>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</si>
  <si>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</si>
  <si>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</si>
  <si>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</si>
  <si>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</si>
  <si>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</si>
  <si>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</si>
  <si>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</si>
  <si>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</si>
  <si>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</si>
  <si>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</si>
  <si>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r>
      <t>OBR economic estimates</t>
    </r>
    <r>
      <rPr>
        <vertAlign val="superscript"/>
        <sz val="11"/>
        <color indexed="8"/>
        <rFont val="Futura Bk BT"/>
        <family val="2"/>
      </rPr>
      <t>1</t>
    </r>
    <r>
      <rPr>
        <sz val="11"/>
        <color indexed="8"/>
        <rFont val="Futura Bk BT"/>
        <family val="2"/>
      </rPr>
      <t xml:space="preserve"> based on our own output gap calculations. </t>
    </r>
  </si>
  <si>
    <r>
      <t xml:space="preserve">1 </t>
    </r>
    <r>
      <rPr>
        <sz val="11"/>
        <color indexed="8"/>
        <rFont val="Futura Bk BT"/>
        <family val="2"/>
      </rPr>
      <t xml:space="preserve">Economic estimates are constructed using assumptions or judgements, where these assumptions or judgements have a material effect on the resulting estimates. These estimates are therefore outside the domain of official statistics. </t>
    </r>
  </si>
  <si>
    <t>The central government element of the public sector net cash requirement. The central government cash requirement is used as the basis for the Government's financing remit.</t>
  </si>
  <si>
    <r>
      <t>OBR economic estimates.</t>
    </r>
    <r>
      <rPr>
        <vertAlign val="superscript"/>
        <sz val="11"/>
        <color indexed="8"/>
        <rFont val="Futura Bk BT"/>
        <family val="2"/>
      </rPr>
      <t xml:space="preserve">1 </t>
    </r>
  </si>
  <si>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</si>
  <si>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</si>
  <si>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</si>
  <si>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</si>
  <si>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</si>
  <si>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(J5II-JW2P+JW2L+JW2M)</t>
  </si>
  <si>
    <t>KX5Q</t>
  </si>
  <si>
    <t>AIIH</t>
  </si>
  <si>
    <r>
      <t>Per cent of GDP</t>
    </r>
    <r>
      <rPr>
        <vertAlign val="superscript"/>
        <sz val="14"/>
        <rFont val="Futura Bk BT"/>
        <family val="2"/>
      </rPr>
      <t>1</t>
    </r>
  </si>
  <si>
    <r>
      <t>Public sector net debt</t>
    </r>
    <r>
      <rPr>
        <vertAlign val="superscript"/>
        <sz val="10"/>
        <rFont val="Futura Bk BT"/>
        <family val="2"/>
      </rPr>
      <t>2</t>
    </r>
  </si>
  <si>
    <t>2018-19</t>
  </si>
  <si>
    <r>
      <t xml:space="preserve">ONS Second Estimate of GDP and Quarterly National Accounts Statistical Bulletins (National Statistics). Forecast consistent with the </t>
    </r>
    <r>
      <rPr>
        <i/>
        <sz val="11"/>
        <color indexed="8"/>
        <rFont val="Futura Bk BT"/>
        <family val="2"/>
      </rPr>
      <t>Economic and fiscal outlook</t>
    </r>
    <r>
      <rPr>
        <sz val="11"/>
        <color indexed="8"/>
        <rFont val="Futura Bk BT"/>
        <family val="2"/>
      </rPr>
      <t>.</t>
    </r>
  </si>
  <si>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</si>
  <si>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</si>
  <si>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</si>
  <si>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</si>
  <si>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</si>
  <si>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</si>
  <si>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</si>
  <si>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</si>
  <si>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</si>
  <si>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</si>
  <si>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</si>
  <si>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</si>
  <si>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</si>
  <si>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</si>
  <si>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</si>
  <si>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</si>
  <si>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Outturn and forecast data is now based on the 2010 European System of Accounts (ESA10) and all fiscal aggregates exclude public sector banks. Outturn data consistent with the ONS/HM Treasury Public Sector Finances Statistical Bulletin released on 22nd February 2016.</t>
  </si>
  <si>
    <t>Forecast years (in blue) from 2015-16 are consistent with the OBR Economic and fiscal outlook forecast published March 2016.</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</si>
  <si>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</si>
  <si>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</si>
  <si>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</si>
  <si>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</si>
  <si>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</si>
  <si>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</si>
  <si>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</si>
  <si>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</si>
  <si>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</si>
  <si>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</si>
  <si>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</si>
  <si>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</si>
  <si>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</si>
  <si>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</si>
  <si>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</si>
  <si>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</si>
  <si>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</si>
  <si>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</si>
  <si>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</si>
  <si>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</si>
  <si>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</si>
  <si>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</si>
  <si>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</si>
  <si>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</si>
  <si>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</si>
  <si>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</si>
  <si>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</si>
  <si>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</si>
  <si>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</si>
  <si>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</si>
  <si>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</si>
  <si>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</si>
  <si>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</si>
  <si>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</si>
  <si>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</si>
  <si>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</si>
  <si>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</si>
  <si>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</si>
  <si>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</si>
  <si>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</si>
  <si>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</si>
  <si>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</si>
  <si>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</si>
  <si>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</si>
  <si>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</si>
  <si>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</si>
  <si>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</si>
  <si>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</si>
  <si>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</si>
  <si>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</si>
  <si>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</si>
  <si>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</si>
  <si>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</si>
  <si>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</si>
  <si>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</si>
  <si>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</si>
  <si>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</si>
  <si>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</si>
  <si>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</si>
  <si>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</si>
  <si>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</si>
  <si>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</si>
  <si>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</si>
  <si>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</si>
  <si>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</si>
  <si>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</si>
  <si>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</si>
  <si>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</si>
  <si>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</si>
  <si>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</si>
  <si>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</si>
  <si>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</si>
  <si>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</si>
  <si>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</si>
  <si>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</si>
  <si>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</si>
  <si>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</si>
  <si>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</si>
  <si>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</si>
  <si>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</si>
  <si>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</si>
  <si>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</si>
  <si>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</si>
  <si>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</si>
  <si>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</si>
  <si>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</si>
  <si>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</si>
  <si>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</si>
  <si>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</si>
  <si>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</si>
  <si>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</si>
  <si>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</si>
  <si>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</si>
  <si>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</si>
  <si>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</si>
  <si>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</si>
  <si>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</si>
  <si>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</si>
  <si>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</si>
  <si>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</si>
  <si>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</si>
  <si>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</si>
  <si>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</si>
  <si>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</si>
  <si>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</si>
  <si>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</si>
  <si>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</si>
  <si>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</si>
  <si>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</si>
  <si>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</si>
  <si>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</si>
  <si>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</si>
  <si>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</si>
  <si>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</si>
  <si>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</si>
  <si>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</si>
  <si>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</si>
  <si>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</si>
  <si>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</si>
  <si>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</si>
  <si>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</si>
  <si>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GDP Deflator (2020-21=100)</t>
  </si>
  <si>
    <t>(J5II+JW2P-JW2L+JW2M)</t>
  </si>
  <si>
    <t>Other Debt and Deficit measures</t>
  </si>
  <si>
    <t>Public sector net debt ex BoE</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</si>
  <si>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</si>
  <si>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</si>
  <si>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</si>
  <si>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</si>
  <si>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</si>
  <si>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</si>
  <si>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</si>
  <si>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</si>
  <si>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</si>
  <si>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r>
      <t xml:space="preserve">Forecast years (in blue) from 2022-23 are consistent with the OBR </t>
    </r>
    <r>
      <rPr>
        <i/>
        <sz val="10"/>
        <rFont val="Futura Bk BT"/>
        <family val="2"/>
      </rPr>
      <t xml:space="preserve">Economic and fiscal outlook </t>
    </r>
    <r>
      <rPr>
        <sz val="10"/>
        <rFont val="Futura Bk BT"/>
        <family val="2"/>
      </rPr>
      <t>forecast published March 2022.</t>
    </r>
  </si>
  <si>
    <t xml:space="preserve">Real Prices (£ billion, 2020-21 prices) </t>
  </si>
  <si>
    <t>2027-28</t>
  </si>
  <si>
    <t>JIS6</t>
  </si>
  <si>
    <t>Energy profits levy</t>
  </si>
  <si>
    <r>
      <t xml:space="preserve">Forecast years (in blue) from 2022-23 are consistent with the OBR </t>
    </r>
    <r>
      <rPr>
        <i/>
        <sz val="10"/>
        <rFont val="Futura Bk BT"/>
        <family val="2"/>
      </rPr>
      <t xml:space="preserve">Economic and fiscal outlook </t>
    </r>
    <r>
      <rPr>
        <sz val="10"/>
        <rFont val="Futura Bk BT"/>
        <family val="2"/>
      </rPr>
      <t>forecast published November 2022.</t>
    </r>
  </si>
  <si>
    <t>2028-29</t>
  </si>
  <si>
    <t>1946-47 (1974-75 for PSND) to 2022-23: Updated 21 February 2024 to reflect the latest available ONS data.</t>
  </si>
  <si>
    <t>1948-49 to 2022-23: Updated 21 February 2024 to reflect the latest available ONS data.</t>
  </si>
  <si>
    <t>GDP Deflator (2023-24=100)</t>
  </si>
  <si>
    <t xml:space="preserve"> £ billion (2023-24 prices)</t>
  </si>
  <si>
    <t>Public sector net financial liabilities</t>
  </si>
  <si>
    <t>Public sector net worth (inverted)</t>
  </si>
  <si>
    <t>2029-30</t>
  </si>
  <si>
    <t xml:space="preserve">Outturn fiscal data consistent with the ONS/HM Treasury Public Sector Finances Statistical Bulletin released on 21 February 2025. </t>
  </si>
  <si>
    <t>Outturn fiscal data consistent with the ONS/HM Treasury Public Sector Finances Statistical Bulletin released on 21 February 2025.</t>
  </si>
  <si>
    <r>
      <t xml:space="preserve">2023-24 onwards: Updated March 2025 to reflect our March 2025 </t>
    </r>
    <r>
      <rPr>
        <i/>
        <sz val="8"/>
        <rFont val="Calibri"/>
        <family val="2"/>
      </rPr>
      <t>Economic and fiscal outlook</t>
    </r>
    <r>
      <rPr>
        <sz val="8"/>
        <rFont val="Calibri"/>
        <family val="2"/>
      </rPr>
      <t>.</t>
    </r>
  </si>
  <si>
    <t xml:space="preserve">Forecast years (in blue) from 2024-25 are consistent with the OBR Economic and fiscal outlook forecast published March 2025. </t>
  </si>
  <si>
    <r>
      <t xml:space="preserve">Forecast as of March 2025 Economic and fiscal outlook, latest outturns as of 21 February 2025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</si>
  <si>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r>
      <t>Vehicle excise duties</t>
    </r>
    <r>
      <rPr>
        <vertAlign val="superscript"/>
        <sz val="10"/>
        <rFont val="Calibri"/>
        <family val="2"/>
      </rPr>
      <t>1</t>
    </r>
  </si>
  <si>
    <r>
      <t>Environmental levies (Renewables Obligation and Contracts for Difference)</t>
    </r>
    <r>
      <rPr>
        <vertAlign val="superscript"/>
        <sz val="10"/>
        <rFont val="Calibri"/>
        <family val="2"/>
      </rPr>
      <t>2</t>
    </r>
  </si>
  <si>
    <r>
      <t>Onshore corporation tax (includes Bank Surcharge and EGL)</t>
    </r>
    <r>
      <rPr>
        <vertAlign val="superscript"/>
        <sz val="10"/>
        <rFont val="Calibri"/>
        <family val="2"/>
      </rPr>
      <t>3</t>
    </r>
  </si>
  <si>
    <r>
      <t xml:space="preserve">Forecast years from 2024-25 are consistent with the OBR </t>
    </r>
    <r>
      <rPr>
        <i/>
        <sz val="10"/>
        <rFont val="Calibri"/>
        <family val="2"/>
      </rPr>
      <t xml:space="preserve">Economic and fiscal outlook </t>
    </r>
    <r>
      <rPr>
        <sz val="10"/>
        <rFont val="Calibri"/>
        <family val="2"/>
      </rPr>
      <t>forecast published March 2025.</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</si>
  <si>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green gas levy and warm home discount. </t>
    </r>
    <r>
      <rPr>
        <vertAlign val="superscript"/>
        <sz val="10"/>
        <rFont val="Calibri"/>
        <family val="2"/>
      </rPr>
      <t>3</t>
    </r>
    <r>
      <rPr>
        <sz val="10"/>
        <rFont val="Calibri"/>
        <family val="2"/>
      </rPr>
      <t xml:space="preserve"> Also includes Pillar 2 taxes</t>
    </r>
  </si>
  <si>
    <r>
      <t xml:space="preserve">Forecast years from 2024-25 are consistent with the OBR </t>
    </r>
    <r>
      <rPr>
        <i/>
        <sz val="10"/>
        <color indexed="8"/>
        <rFont val="Calibri"/>
        <family val="2"/>
      </rPr>
      <t>Economic and fiscal outlook</t>
    </r>
    <r>
      <rPr>
        <sz val="10"/>
        <color indexed="8"/>
        <rFont val="Calibri"/>
        <family val="2"/>
      </rPr>
      <t xml:space="preserve"> forecast published March 2025.</t>
    </r>
  </si>
  <si>
    <r>
      <t>Per cent of GDP</t>
    </r>
    <r>
      <rPr>
        <vertAlign val="superscript"/>
        <sz val="14"/>
        <rFont val="Calibri"/>
        <family val="2"/>
      </rPr>
      <t>1</t>
    </r>
  </si>
  <si>
    <r>
      <t>Public sector net debt</t>
    </r>
    <r>
      <rPr>
        <vertAlign val="superscript"/>
        <sz val="10"/>
        <rFont val="Calibri"/>
        <family val="2"/>
      </rPr>
      <t>2</t>
    </r>
  </si>
  <si>
    <r>
      <t>Public sector net debt (ex BOE)</t>
    </r>
    <r>
      <rPr>
        <vertAlign val="superscript"/>
        <sz val="10"/>
        <rFont val="Calibri"/>
        <family val="2"/>
      </rPr>
      <t>2</t>
    </r>
  </si>
  <si>
    <r>
      <t xml:space="preserve">1 </t>
    </r>
    <r>
      <rPr>
        <sz val="10"/>
        <rFont val="Calibri"/>
        <family val="2"/>
      </rPr>
      <t>Outturn data presented as a per cent of GDP is consistent with the latest available ONS GDP data (GDP first quarterly estimate published 13th February 2025). Calendar year GDP used for 1948-1954.</t>
    </r>
  </si>
  <si>
    <r>
      <t xml:space="preserve">2 </t>
    </r>
    <r>
      <rPr>
        <sz val="10"/>
        <rFont val="Calibri"/>
        <family val="2"/>
      </rPr>
      <t>Debt at end March; GDP centred on end-March.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</si>
</sst>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s>
  <fonts count="258">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b/>
      <sz val="12"/>
      <color indexed="8"/>
      <name val="Futura Bk BT"/>
      <family val="2"/>
    </font>
    <font>
      <sz val="10"/>
      <name val="Futura Bk BT"/>
      <family val="2"/>
    </font>
    <font>
      <sz val="10"/>
      <color indexed="8"/>
      <name val="Futura Bk BT"/>
      <family val="2"/>
    </font>
    <font>
      <sz val="11"/>
      <color indexed="8"/>
      <name val="Futura Bk BT"/>
      <family val="2"/>
    </font>
    <font>
      <sz val="10"/>
      <color indexed="45"/>
      <name val="Futura Bk BT"/>
      <family val="2"/>
    </font>
    <font>
      <b/>
      <sz val="11"/>
      <color indexed="8"/>
      <name val="Futura Bk BT"/>
      <family val="2"/>
    </font>
    <font>
      <b/>
      <sz val="16"/>
      <color indexed="8"/>
      <name val="Futura Bk BT"/>
      <family val="2"/>
    </font>
    <font>
      <vertAlign val="superscript"/>
      <sz val="11"/>
      <color indexed="8"/>
      <name val="Futura Bk BT"/>
      <family val="2"/>
    </font>
    <font>
      <sz val="12"/>
      <name val="Futura Bk BT"/>
      <family val="2"/>
    </font>
    <font>
      <sz val="8"/>
      <name val="Futura Bk BT"/>
      <family val="2"/>
    </font>
    <font>
      <vertAlign val="superscript"/>
      <sz val="10"/>
      <name val="Futura Bk BT"/>
      <family val="2"/>
    </font>
    <font>
      <sz val="14"/>
      <name val="Futura Bk BT"/>
      <family val="2"/>
    </font>
    <font>
      <vertAlign val="superscript"/>
      <sz val="14"/>
      <name val="Futura Bk BT"/>
      <family val="2"/>
    </font>
    <font>
      <i/>
      <sz val="11"/>
      <color indexed="8"/>
      <name val="Futura Bk BT"/>
      <family val="2"/>
    </font>
    <font>
      <i/>
      <sz val="10"/>
      <name val="Futura Bk BT"/>
      <family val="2"/>
    </font>
    <font>
      <sz val="10"/>
      <color theme="8"/>
      <name val="Futura Bk BT"/>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color theme="1"/>
      <name val="Futura Bk BT"/>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0"/>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2"/>
      <color rgb="FF3F3F76"/>
      <name val="Arial"/>
      <family val="2"/>
    </font>
    <font>
      <sz val="12"/>
      <color rgb="FFFA7D00"/>
      <name val="Arial"/>
      <family val="2"/>
    </font>
    <font>
      <sz val="12"/>
      <color rgb="FF9C5700"/>
      <name val="Arial"/>
      <family val="2"/>
    </font>
    <font>
      <b/>
      <sz val="12"/>
      <color rgb="FF3F3F3F"/>
      <name val="Arial"/>
      <family val="2"/>
    </font>
    <font>
      <b/>
      <sz val="12"/>
      <color theme="1"/>
      <name val="Arial"/>
      <family val="2"/>
    </font>
    <font>
      <sz val="12"/>
      <color rgb="FFFF0000"/>
      <name val="Arial"/>
      <family val="2"/>
    </font>
    <font>
      <sz val="10"/>
      <name val="Arial"/>
      <family val="2"/>
    </font>
    <font>
      <sz val="14"/>
      <name val="Calibri"/>
      <family val="2"/>
    </font>
    <font>
      <sz val="12"/>
      <name val="Calibri"/>
      <family val="2"/>
    </font>
    <font>
      <sz val="10"/>
      <name val="Calibri"/>
      <family val="2"/>
    </font>
    <font>
      <vertAlign val="superscript"/>
      <sz val="10"/>
      <name val="Calibri"/>
      <family val="2"/>
    </font>
    <font>
      <sz val="10"/>
      <color theme="1"/>
      <name val="Calibri"/>
      <family val="2"/>
    </font>
    <font>
      <sz val="10"/>
      <color theme="8"/>
      <name val="Calibri"/>
      <family val="2"/>
    </font>
    <font>
      <i/>
      <sz val="10"/>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vertAlign val="superscript"/>
      <sz val="14"/>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46">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style="thin">
        <color indexed="45"/>
      </left>
      <right/>
      <top style="thin">
        <color theme="8"/>
      </top>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right style="medium">
        <color theme="8"/>
      </right>
      <top style="thin">
        <color indexed="45"/>
      </top>
      <bottom/>
      <diagonal/>
    </border>
    <border>
      <left style="medium">
        <color indexed="45"/>
      </left>
      <right style="thin">
        <color indexed="45"/>
      </right>
      <top/>
      <bottom style="thin">
        <color theme="8"/>
      </bottom>
      <diagonal/>
    </border>
    <border>
      <left/>
      <right style="medium">
        <color theme="8"/>
      </right>
      <top/>
      <bottom style="medium">
        <color theme="8"/>
      </bottom>
      <diagonal/>
    </border>
    <border>
      <left style="medium">
        <color indexed="45"/>
      </left>
      <right style="dotted">
        <color theme="8"/>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tted">
        <color theme="8"/>
      </left>
      <right style="thin">
        <color indexed="45"/>
      </right>
      <top/>
      <bottom/>
      <diagonal/>
    </border>
    <border>
      <left style="medium">
        <color indexed="45"/>
      </left>
      <right style="thin">
        <color indexed="45"/>
      </right>
      <top/>
      <bottom style="dashed">
        <color indexed="45"/>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style="medium">
        <color indexed="45"/>
      </right>
      <top/>
      <bottom style="dotted">
        <color indexed="45"/>
      </bottom>
      <diagonal/>
    </border>
    <border>
      <left style="medium">
        <color indexed="45"/>
      </left>
      <right style="thin">
        <color indexed="45"/>
      </right>
      <top/>
      <bottom style="dotted">
        <color indexed="45"/>
      </bottom>
      <diagonal/>
    </border>
    <border>
      <left/>
      <right/>
      <top style="medium">
        <color indexed="45"/>
      </top>
      <bottom/>
      <diagonal/>
    </border>
    <border>
      <left/>
      <right style="medium">
        <color indexed="45"/>
      </right>
      <top style="medium">
        <color indexed="45"/>
      </top>
      <bottom/>
      <diagonal/>
    </border>
    <border>
      <left style="medium">
        <color indexed="45"/>
      </left>
      <right/>
      <top style="medium">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medium">
        <color indexed="45"/>
      </left>
      <right style="thin">
        <color theme="8"/>
      </right>
      <top/>
      <bottom style="dotted">
        <color indexed="45"/>
      </bottom>
      <diagonal/>
    </border>
    <border>
      <left style="thick">
        <color theme="0"/>
      </left>
      <right/>
      <top style="thick">
        <color theme="0"/>
      </top>
      <bottom/>
      <diagonal/>
    </border>
    <border>
      <left style="thin">
        <color indexed="45"/>
      </left>
      <right/>
      <top/>
      <bottom style="dotted">
        <color indexed="45"/>
      </bottom>
      <diagonal/>
    </border>
    <border>
      <left/>
      <right/>
      <top/>
      <bottom style="dotted">
        <color indexed="45"/>
      </bottom>
      <diagonal/>
    </border>
    <border>
      <left style="thin">
        <color theme="8"/>
      </left>
      <right/>
      <top/>
      <bottom style="thin">
        <color theme="8"/>
      </bottom>
      <diagonal/>
    </border>
    <border>
      <left/>
      <right style="medium">
        <color theme="8"/>
      </right>
      <top/>
      <bottom style="thin">
        <color theme="8"/>
      </bottom>
      <diagonal/>
    </border>
    <border>
      <left style="medium">
        <color indexed="45"/>
      </left>
      <right/>
      <top/>
      <bottom style="dotted">
        <color indexed="45"/>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right/>
      <top/>
      <bottom style="dashed">
        <color indexed="45"/>
      </bottom>
      <diagonal/>
    </border>
    <border>
      <left/>
      <right style="medium">
        <color theme="8"/>
      </right>
      <top/>
      <bottom style="dashed">
        <color indexed="45"/>
      </bottom>
      <diagonal/>
    </border>
    <border>
      <left/>
      <right style="medium">
        <color indexed="45"/>
      </right>
      <top/>
      <bottom style="dotted">
        <color theme="1"/>
      </bottom>
      <diagonal/>
    </border>
    <border>
      <left/>
      <right/>
      <top/>
      <bottom style="dotted">
        <color theme="1"/>
      </bottom>
      <diagonal/>
    </border>
    <border>
      <left/>
      <right/>
      <top/>
      <bottom style="dotted">
        <color auto="1"/>
      </bottom>
      <diagonal/>
    </border>
    <border>
      <left/>
      <right/>
      <top/>
      <bottom style="dotted">
        <color auto="1"/>
      </bottom>
      <diagonal/>
    </border>
    <border>
      <left/>
      <right/>
      <top style="dotted">
        <color auto="1"/>
      </top>
      <bottom/>
      <diagonal/>
    </border>
    <border>
      <left/>
      <right style="medium">
        <color indexed="45"/>
      </right>
      <top style="dotted">
        <color theme="1"/>
      </top>
      <bottom/>
      <diagonal/>
    </border>
    <border>
      <left/>
      <right/>
      <top style="dashed">
        <color rgb="FF477391"/>
      </top>
      <bottom/>
      <diagonal/>
    </border>
    <border>
      <left/>
      <right/>
      <top/>
      <bottom style="dashed">
        <color rgb="FF477391"/>
      </bottom>
      <diagonal/>
    </border>
    <border>
      <left/>
      <right/>
      <top style="thin">
        <color rgb="FF477391"/>
      </top>
      <bottom/>
      <diagonal/>
    </border>
    <border>
      <left/>
      <right/>
      <top/>
      <bottom style="thin">
        <color rgb="FF477391"/>
      </bottom>
      <diagonal/>
    </border>
  </borders>
  <cellStyleXfs count="2168">
    <xf numFmtId="0" fontId="0" fillId="0" borderId="0"/>
    <xf numFmtId="182" fontId="46" fillId="0" borderId="0" applyFill="0" applyBorder="0" applyAlignment="0" applyProtection="0"/>
    <xf numFmtId="0" fontId="45" fillId="0" borderId="0"/>
    <xf numFmtId="0" fontId="46" fillId="0" borderId="0"/>
    <xf numFmtId="0" fontId="46" fillId="0" borderId="0"/>
    <xf numFmtId="0" fontId="4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7" fillId="0" borderId="0">
      <alignment vertical="top"/>
    </xf>
    <xf numFmtId="0" fontId="47" fillId="0" borderId="0">
      <alignment vertical="top"/>
    </xf>
    <xf numFmtId="0" fontId="48" fillId="0" borderId="0"/>
    <xf numFmtId="0" fontId="45" fillId="0" borderId="0"/>
    <xf numFmtId="0" fontId="46" fillId="0" borderId="0"/>
    <xf numFmtId="0" fontId="45" fillId="0" borderId="0"/>
    <xf numFmtId="0" fontId="46" fillId="0" borderId="0"/>
    <xf numFmtId="0" fontId="45" fillId="0" borderId="0"/>
    <xf numFmtId="0" fontId="46" fillId="0" borderId="0"/>
    <xf numFmtId="0" fontId="48" fillId="0" borderId="0"/>
    <xf numFmtId="0" fontId="48" fillId="0" borderId="0"/>
    <xf numFmtId="0" fontId="45" fillId="0" borderId="0"/>
    <xf numFmtId="0" fontId="46" fillId="0" borderId="0"/>
    <xf numFmtId="0" fontId="48" fillId="0" borderId="0"/>
    <xf numFmtId="0" fontId="45" fillId="0" borderId="0"/>
    <xf numFmtId="0" fontId="45" fillId="0" borderId="0"/>
    <xf numFmtId="0" fontId="46" fillId="0" borderId="0"/>
    <xf numFmtId="0" fontId="45" fillId="0" borderId="0"/>
    <xf numFmtId="0" fontId="46" fillId="0" borderId="0"/>
    <xf numFmtId="0" fontId="46" fillId="0" borderId="0"/>
    <xf numFmtId="0" fontId="45" fillId="0" borderId="0"/>
    <xf numFmtId="0" fontId="46" fillId="0" borderId="0"/>
    <xf numFmtId="0" fontId="45" fillId="0" borderId="0">
      <alignment horizontal="left" wrapText="1"/>
    </xf>
    <xf numFmtId="0" fontId="45" fillId="0" borderId="0"/>
    <xf numFmtId="0" fontId="46" fillId="0" borderId="0"/>
    <xf numFmtId="0" fontId="49" fillId="0" borderId="1" applyNumberFormat="0" applyFill="0" applyProtection="0">
      <alignment horizontal="center"/>
    </xf>
    <xf numFmtId="0" fontId="45" fillId="0" borderId="0"/>
    <xf numFmtId="164" fontId="46" fillId="0" borderId="0" applyFont="0" applyFill="0" applyBorder="0" applyProtection="0">
      <alignment horizontal="right"/>
    </xf>
    <xf numFmtId="164" fontId="46" fillId="0" borderId="0" applyFont="0" applyFill="0" applyBorder="0" applyProtection="0">
      <alignment horizontal="right"/>
    </xf>
    <xf numFmtId="0" fontId="44" fillId="2" borderId="0" applyNumberFormat="0" applyBorder="0" applyAlignment="0" applyProtection="0"/>
    <xf numFmtId="0" fontId="44" fillId="2"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6" borderId="0" applyNumberFormat="0" applyBorder="0" applyAlignment="0" applyProtection="0"/>
    <xf numFmtId="0" fontId="44" fillId="6"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165" fontId="46" fillId="0" borderId="0" applyFont="0" applyFill="0" applyBorder="0" applyProtection="0">
      <alignment horizontal="right"/>
    </xf>
    <xf numFmtId="165" fontId="46" fillId="0" borderId="0" applyFont="0" applyFill="0" applyBorder="0" applyProtection="0">
      <alignment horizontal="right"/>
    </xf>
    <xf numFmtId="0" fontId="44" fillId="8"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166" fontId="46" fillId="0" borderId="0" applyFont="0" applyFill="0" applyBorder="0" applyProtection="0">
      <alignment horizontal="right"/>
    </xf>
    <xf numFmtId="166" fontId="46" fillId="0" borderId="0" applyFont="0" applyFill="0" applyBorder="0" applyProtection="0">
      <alignment horizontal="right"/>
    </xf>
    <xf numFmtId="0" fontId="50" fillId="12" borderId="0" applyNumberFormat="0" applyBorder="0" applyAlignment="0" applyProtection="0"/>
    <xf numFmtId="0" fontId="50" fillId="12"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9" borderId="0" applyNumberFormat="0" applyBorder="0" applyAlignment="0" applyProtection="0"/>
    <xf numFmtId="0" fontId="50" fillId="19" borderId="0" applyNumberFormat="0" applyBorder="0" applyAlignment="0" applyProtection="0"/>
    <xf numFmtId="0" fontId="51" fillId="0" borderId="0" applyNumberFormat="0" applyFill="0" applyBorder="0" applyAlignment="0">
      <protection locked="0"/>
    </xf>
    <xf numFmtId="0" fontId="52" fillId="3" borderId="0" applyNumberFormat="0" applyBorder="0" applyAlignment="0" applyProtection="0"/>
    <xf numFmtId="0" fontId="52" fillId="3" borderId="0" applyNumberFormat="0" applyBorder="0" applyAlignment="0" applyProtection="0"/>
    <xf numFmtId="176" fontId="46" fillId="0" borderId="0" applyBorder="0"/>
    <xf numFmtId="0" fontId="53" fillId="0" borderId="0" applyNumberFormat="0" applyAlignment="0">
      <alignment horizontal="left"/>
    </xf>
    <xf numFmtId="183" fontId="54" fillId="0" borderId="2" applyAlignment="0" applyProtection="0"/>
    <xf numFmtId="49" fontId="55" fillId="0" borderId="0" applyFont="0" applyFill="0" applyBorder="0" applyAlignment="0" applyProtection="0">
      <alignment horizontal="left"/>
    </xf>
    <xf numFmtId="3" fontId="56" fillId="0" borderId="0" applyAlignment="0" applyProtection="0"/>
    <xf numFmtId="178" fontId="57" fillId="0" borderId="0" applyFill="0" applyBorder="0" applyAlignment="0" applyProtection="0"/>
    <xf numFmtId="49" fontId="57" fillId="0" borderId="0" applyNumberFormat="0" applyAlignment="0" applyProtection="0">
      <alignment horizontal="left"/>
    </xf>
    <xf numFmtId="49" fontId="58" fillId="0" borderId="3" applyNumberFormat="0" applyAlignment="0" applyProtection="0">
      <alignment horizontal="left" wrapText="1"/>
    </xf>
    <xf numFmtId="49" fontId="58" fillId="0" borderId="0" applyNumberFormat="0" applyAlignment="0" applyProtection="0">
      <alignment horizontal="left" wrapText="1"/>
    </xf>
    <xf numFmtId="49" fontId="59" fillId="0" borderId="0" applyAlignment="0" applyProtection="0">
      <alignment horizontal="left"/>
    </xf>
    <xf numFmtId="0" fontId="60" fillId="20" borderId="4" applyNumberFormat="0" applyAlignment="0" applyProtection="0"/>
    <xf numFmtId="0" fontId="60" fillId="20" borderId="4" applyNumberFormat="0" applyAlignment="0" applyProtection="0"/>
    <xf numFmtId="0" fontId="46" fillId="0" borderId="0"/>
    <xf numFmtId="0" fontId="45" fillId="0" borderId="0"/>
    <xf numFmtId="0" fontId="46" fillId="0" borderId="0"/>
    <xf numFmtId="0" fontId="46" fillId="0" borderId="0"/>
    <xf numFmtId="0" fontId="45" fillId="0" borderId="0"/>
    <xf numFmtId="0" fontId="46" fillId="0" borderId="0"/>
    <xf numFmtId="0" fontId="45" fillId="0" borderId="0"/>
    <xf numFmtId="0" fontId="61" fillId="21" borderId="5" applyNumberFormat="0" applyAlignment="0" applyProtection="0"/>
    <xf numFmtId="0" fontId="61" fillId="21" borderId="5" applyNumberFormat="0" applyAlignment="0" applyProtection="0"/>
    <xf numFmtId="166" fontId="62" fillId="0" borderId="0" applyFont="0" applyFill="0" applyBorder="0" applyProtection="0">
      <alignment horizontal="right"/>
    </xf>
    <xf numFmtId="167" fontId="62" fillId="0" borderId="0" applyFont="0" applyFill="0" applyBorder="0" applyProtection="0">
      <alignment horizontal="left"/>
    </xf>
    <xf numFmtId="184" fontId="63" fillId="22" borderId="6"/>
    <xf numFmtId="3" fontId="64" fillId="0" borderId="0"/>
    <xf numFmtId="3" fontId="64" fillId="0" borderId="0"/>
    <xf numFmtId="3" fontId="64" fillId="0" borderId="0"/>
    <xf numFmtId="3" fontId="64" fillId="0" borderId="0"/>
    <xf numFmtId="3" fontId="64" fillId="0" borderId="0"/>
    <xf numFmtId="3" fontId="64" fillId="0" borderId="0"/>
    <xf numFmtId="3" fontId="64" fillId="0" borderId="0"/>
    <xf numFmtId="3" fontId="64" fillId="0" borderId="0"/>
    <xf numFmtId="0" fontId="65" fillId="0" borderId="0" applyFont="0" applyFill="0" applyBorder="0" applyAlignment="0" applyProtection="0">
      <alignment horizontal="right"/>
    </xf>
    <xf numFmtId="185" fontId="65" fillId="0" borderId="0" applyFont="0" applyFill="0" applyBorder="0" applyAlignment="0" applyProtection="0"/>
    <xf numFmtId="186" fontId="65" fillId="0" borderId="0" applyFont="0" applyFill="0" applyBorder="0" applyAlignment="0" applyProtection="0">
      <alignment horizontal="right"/>
    </xf>
    <xf numFmtId="43" fontId="46" fillId="0" borderId="0" applyFont="0" applyFill="0" applyBorder="0" applyAlignment="0" applyProtection="0"/>
    <xf numFmtId="181" fontId="46" fillId="0" borderId="0" applyFont="0" applyFill="0" applyBorder="0" applyAlignment="0" applyProtection="0"/>
    <xf numFmtId="187" fontId="65" fillId="0" borderId="0" applyFont="0" applyFill="0" applyBorder="0" applyAlignment="0" applyProtection="0"/>
    <xf numFmtId="188" fontId="65" fillId="0" borderId="0" applyFont="0" applyFill="0" applyBorder="0" applyAlignment="0" applyProtection="0">
      <alignment horizontal="right"/>
    </xf>
    <xf numFmtId="43" fontId="46" fillId="0" borderId="0" applyFont="0" applyFill="0" applyBorder="0" applyAlignment="0" applyProtection="0"/>
    <xf numFmtId="43" fontId="46" fillId="0" borderId="0" applyFont="0" applyFill="0" applyBorder="0" applyAlignment="0" applyProtection="0"/>
    <xf numFmtId="43" fontId="44" fillId="0" borderId="0" applyFont="0" applyFill="0" applyBorder="0" applyAlignment="0" applyProtection="0"/>
    <xf numFmtId="189" fontId="65" fillId="0" borderId="0" applyFont="0" applyFill="0" applyBorder="0" applyAlignment="0" applyProtection="0"/>
    <xf numFmtId="43" fontId="46" fillId="0" borderId="0" applyFont="0" applyFill="0" applyBorder="0" applyAlignment="0" applyProtection="0"/>
    <xf numFmtId="43" fontId="45" fillId="0" borderId="0" applyFont="0" applyFill="0" applyBorder="0" applyAlignment="0" applyProtection="0"/>
    <xf numFmtId="190" fontId="65" fillId="0" borderId="0" applyFont="0" applyFill="0" applyBorder="0" applyAlignment="0" applyProtection="0"/>
    <xf numFmtId="3" fontId="66" fillId="0" borderId="0" applyFont="0" applyFill="0" applyBorder="0" applyAlignment="0" applyProtection="0"/>
    <xf numFmtId="0" fontId="67" fillId="0" borderId="0"/>
    <xf numFmtId="0" fontId="68" fillId="0" borderId="0"/>
    <xf numFmtId="0" fontId="67" fillId="0" borderId="0"/>
    <xf numFmtId="0" fontId="68" fillId="0" borderId="0"/>
    <xf numFmtId="0" fontId="46" fillId="0" borderId="0"/>
    <xf numFmtId="0" fontId="46" fillId="0" borderId="0"/>
    <xf numFmtId="0" fontId="46" fillId="0" borderId="0"/>
    <xf numFmtId="0" fontId="69" fillId="0" borderId="0">
      <alignment horizontal="left" indent="3"/>
    </xf>
    <xf numFmtId="0" fontId="69" fillId="0" borderId="0">
      <alignment horizontal="left" indent="5"/>
    </xf>
    <xf numFmtId="0" fontId="46" fillId="0" borderId="0">
      <alignment horizontal="left"/>
    </xf>
    <xf numFmtId="0" fontId="46" fillId="0" borderId="0"/>
    <xf numFmtId="0" fontId="46" fillId="0" borderId="0">
      <alignment horizontal="left"/>
    </xf>
    <xf numFmtId="0" fontId="65" fillId="0" borderId="0" applyFont="0" applyFill="0" applyBorder="0" applyAlignment="0" applyProtection="0">
      <alignment horizontal="right"/>
    </xf>
    <xf numFmtId="44" fontId="46" fillId="0" borderId="0" applyFont="0" applyFill="0" applyBorder="0" applyAlignment="0" applyProtection="0"/>
    <xf numFmtId="191" fontId="46" fillId="0" borderId="0" applyFont="0" applyFill="0" applyBorder="0" applyAlignment="0" applyProtection="0"/>
    <xf numFmtId="180" fontId="46" fillId="0" borderId="0" applyFont="0" applyFill="0" applyBorder="0" applyAlignment="0" applyProtection="0"/>
    <xf numFmtId="192" fontId="70" fillId="0" borderId="0" applyFont="0" applyFill="0" applyBorder="0" applyAlignment="0" applyProtection="0"/>
    <xf numFmtId="0" fontId="65" fillId="0" borderId="0" applyFill="0" applyBorder="0" applyProtection="0"/>
    <xf numFmtId="193" fontId="70" fillId="0" borderId="0" applyFont="0" applyFill="0" applyBorder="0" applyAlignment="0" applyProtection="0"/>
    <xf numFmtId="194" fontId="65" fillId="0" borderId="0" applyFont="0" applyFill="0" applyBorder="0" applyAlignment="0" applyProtection="0"/>
    <xf numFmtId="195" fontId="65" fillId="0" borderId="0" applyFont="0" applyFill="0" applyBorder="0" applyAlignment="0" applyProtection="0"/>
    <xf numFmtId="0" fontId="66" fillId="0" borderId="0" applyFont="0" applyFill="0" applyBorder="0" applyAlignment="0" applyProtection="0"/>
    <xf numFmtId="0" fontId="65" fillId="0" borderId="0" applyFont="0" applyFill="0" applyBorder="0" applyAlignment="0" applyProtection="0"/>
    <xf numFmtId="196" fontId="65" fillId="0" borderId="0" applyFont="0" applyFill="0" applyBorder="0" applyAlignment="0" applyProtection="0"/>
    <xf numFmtId="197" fontId="65" fillId="0" borderId="0" applyFont="0" applyFill="0" applyBorder="0" applyAlignment="0" applyProtection="0"/>
    <xf numFmtId="0" fontId="71" fillId="0" borderId="7" applyNumberFormat="0" applyBorder="0" applyAlignment="0" applyProtection="0">
      <alignment horizontal="right" vertical="center"/>
    </xf>
    <xf numFmtId="0" fontId="46" fillId="0" borderId="0">
      <protection locked="0"/>
    </xf>
    <xf numFmtId="0" fontId="46" fillId="0" borderId="0"/>
    <xf numFmtId="0" fontId="65" fillId="0" borderId="8" applyNumberFormat="0" applyFont="0" applyFill="0" applyAlignment="0" applyProtection="0"/>
    <xf numFmtId="0" fontId="46" fillId="0" borderId="0">
      <protection locked="0"/>
    </xf>
    <xf numFmtId="0" fontId="46" fillId="0" borderId="0">
      <protection locked="0"/>
    </xf>
    <xf numFmtId="177" fontId="46" fillId="0" borderId="0" applyFont="0" applyFill="0" applyBorder="0" applyAlignment="0" applyProtection="0"/>
    <xf numFmtId="198" fontId="45" fillId="0" borderId="0"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2" fontId="66" fillId="0" borderId="0" applyFont="0" applyFill="0" applyBorder="0" applyAlignment="0" applyProtection="0"/>
    <xf numFmtId="0" fontId="73" fillId="0" borderId="0"/>
    <xf numFmtId="0" fontId="74" fillId="0" borderId="0">
      <alignment horizontal="right"/>
      <protection locked="0"/>
    </xf>
    <xf numFmtId="0" fontId="45" fillId="0" borderId="9"/>
    <xf numFmtId="0" fontId="46" fillId="0" borderId="0">
      <alignment horizontal="left"/>
    </xf>
    <xf numFmtId="0" fontId="75" fillId="0" borderId="0">
      <alignment horizontal="left"/>
    </xf>
    <xf numFmtId="0" fontId="76" fillId="0" borderId="0" applyFill="0" applyBorder="0" applyProtection="0">
      <alignment horizontal="left"/>
    </xf>
    <xf numFmtId="0" fontId="76" fillId="0" borderId="0">
      <alignment horizontal="left"/>
    </xf>
    <xf numFmtId="0" fontId="77" fillId="0" borderId="0" applyNumberFormat="0" applyFill="0" applyBorder="0" applyProtection="0">
      <alignment horizontal="left"/>
    </xf>
    <xf numFmtId="0" fontId="78" fillId="0" borderId="0">
      <alignment horizontal="left"/>
    </xf>
    <xf numFmtId="0" fontId="77" fillId="0" borderId="0">
      <alignment horizontal="left"/>
    </xf>
    <xf numFmtId="0" fontId="46" fillId="0" borderId="0" applyFont="0" applyFill="0" applyBorder="0" applyProtection="0">
      <alignment horizontal="right"/>
    </xf>
    <xf numFmtId="0" fontId="46" fillId="0" borderId="0" applyFont="0" applyFill="0" applyBorder="0" applyProtection="0">
      <alignment horizontal="right"/>
    </xf>
    <xf numFmtId="0" fontId="79" fillId="4" borderId="0" applyNumberFormat="0" applyBorder="0" applyAlignment="0" applyProtection="0"/>
    <xf numFmtId="0" fontId="79" fillId="4" borderId="0" applyNumberFormat="0" applyBorder="0" applyAlignment="0" applyProtection="0"/>
    <xf numFmtId="38" fontId="80" fillId="23" borderId="0" applyNumberFormat="0" applyBorder="0" applyAlignment="0" applyProtection="0"/>
    <xf numFmtId="0" fontId="46" fillId="0" borderId="0"/>
    <xf numFmtId="0" fontId="45" fillId="0" borderId="0"/>
    <xf numFmtId="0" fontId="65" fillId="0" borderId="0" applyFont="0" applyFill="0" applyBorder="0" applyAlignment="0" applyProtection="0">
      <alignment horizontal="right"/>
    </xf>
    <xf numFmtId="0" fontId="81" fillId="0" borderId="0" applyProtection="0">
      <alignment horizontal="right"/>
    </xf>
    <xf numFmtId="0" fontId="82" fillId="0" borderId="0">
      <alignment horizontal="left"/>
    </xf>
    <xf numFmtId="0" fontId="82" fillId="0" borderId="0">
      <alignment horizontal="left"/>
    </xf>
    <xf numFmtId="0" fontId="83" fillId="0" borderId="10" applyNumberFormat="0" applyAlignment="0" applyProtection="0">
      <alignment horizontal="left" vertical="center"/>
    </xf>
    <xf numFmtId="0" fontId="83" fillId="0" borderId="11">
      <alignment horizontal="left" vertical="center"/>
    </xf>
    <xf numFmtId="0" fontId="84" fillId="24" borderId="12" applyProtection="0">
      <alignment horizontal="right"/>
    </xf>
    <xf numFmtId="0" fontId="85" fillId="24" borderId="0" applyProtection="0">
      <alignment horizontal="left"/>
    </xf>
    <xf numFmtId="0" fontId="86" fillId="0" borderId="0" applyNumberFormat="0" applyFill="0" applyBorder="0" applyAlignment="0" applyProtection="0"/>
    <xf numFmtId="0" fontId="87" fillId="0" borderId="13" applyNumberFormat="0" applyFill="0" applyAlignment="0" applyProtection="0"/>
    <xf numFmtId="0" fontId="87" fillId="0" borderId="13" applyNumberFormat="0" applyFill="0" applyAlignment="0" applyProtection="0"/>
    <xf numFmtId="0" fontId="88" fillId="0" borderId="0">
      <alignment vertical="top" wrapText="1"/>
    </xf>
    <xf numFmtId="0" fontId="88" fillId="0" borderId="0">
      <alignment vertical="top" wrapText="1"/>
    </xf>
    <xf numFmtId="0" fontId="88" fillId="0" borderId="0">
      <alignment vertical="top" wrapText="1"/>
    </xf>
    <xf numFmtId="0" fontId="88" fillId="0" borderId="0">
      <alignment vertical="top" wrapText="1"/>
    </xf>
    <xf numFmtId="0" fontId="89" fillId="0" borderId="0">
      <alignment horizontal="left"/>
    </xf>
    <xf numFmtId="0" fontId="46" fillId="0" borderId="14">
      <alignment horizontal="left" vertical="top"/>
    </xf>
    <xf numFmtId="0" fontId="90" fillId="0" borderId="15" applyNumberFormat="0" applyFill="0" applyAlignment="0" applyProtection="0"/>
    <xf numFmtId="0" fontId="90" fillId="0" borderId="15" applyNumberFormat="0" applyFill="0" applyAlignment="0" applyProtection="0"/>
    <xf numFmtId="168" fontId="83" fillId="0" borderId="0" applyNumberFormat="0" applyFill="0" applyAlignment="0" applyProtection="0"/>
    <xf numFmtId="0" fontId="91" fillId="0" borderId="0">
      <alignment horizontal="left"/>
    </xf>
    <xf numFmtId="0" fontId="46" fillId="0" borderId="14">
      <alignment horizontal="left" vertical="top"/>
    </xf>
    <xf numFmtId="0" fontId="92" fillId="0" borderId="16" applyNumberFormat="0" applyFill="0" applyAlignment="0" applyProtection="0"/>
    <xf numFmtId="0" fontId="92" fillId="0" borderId="16" applyNumberFormat="0" applyFill="0" applyAlignment="0" applyProtection="0"/>
    <xf numFmtId="168" fontId="93" fillId="0" borderId="0" applyNumberFormat="0" applyFill="0" applyAlignment="0" applyProtection="0"/>
    <xf numFmtId="0" fontId="94" fillId="0" borderId="0">
      <alignment horizontal="left"/>
    </xf>
    <xf numFmtId="0" fontId="92" fillId="0" borderId="0" applyNumberFormat="0" applyFill="0" applyBorder="0" applyAlignment="0" applyProtection="0"/>
    <xf numFmtId="0" fontId="92" fillId="0" borderId="0" applyNumberFormat="0" applyFill="0" applyBorder="0" applyAlignment="0" applyProtection="0"/>
    <xf numFmtId="168" fontId="69" fillId="0" borderId="0" applyNumberFormat="0" applyFill="0" applyAlignment="0" applyProtection="0"/>
    <xf numFmtId="168" fontId="95" fillId="0" borderId="0" applyNumberFormat="0" applyFill="0" applyAlignment="0" applyProtection="0"/>
    <xf numFmtId="168" fontId="96" fillId="0" borderId="0" applyNumberFormat="0" applyFill="0" applyAlignment="0" applyProtection="0"/>
    <xf numFmtId="168" fontId="96" fillId="0" borderId="0" applyNumberFormat="0" applyFont="0" applyFill="0" applyBorder="0" applyAlignment="0" applyProtection="0"/>
    <xf numFmtId="168" fontId="96" fillId="0" borderId="0" applyNumberFormat="0" applyFont="0" applyFill="0" applyBorder="0" applyAlignment="0" applyProtection="0"/>
    <xf numFmtId="0" fontId="73" fillId="0" borderId="0"/>
    <xf numFmtId="0" fontId="73" fillId="0" borderId="0"/>
    <xf numFmtId="0" fontId="73" fillId="0" borderId="0"/>
    <xf numFmtId="0" fontId="73" fillId="0" borderId="0"/>
    <xf numFmtId="0" fontId="73" fillId="0" borderId="0"/>
    <xf numFmtId="0" fontId="45" fillId="0" borderId="0">
      <alignment horizontal="center"/>
    </xf>
    <xf numFmtId="0" fontId="98"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9" fillId="0" borderId="0" applyFill="0" applyBorder="0" applyProtection="0">
      <alignment horizontal="left"/>
    </xf>
    <xf numFmtId="0" fontId="100" fillId="7" borderId="4" applyNumberFormat="0" applyAlignment="0" applyProtection="0"/>
    <xf numFmtId="10" fontId="80" fillId="25" borderId="17" applyNumberFormat="0" applyBorder="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70" fillId="0" borderId="0" applyFill="0" applyBorder="0" applyProtection="0"/>
    <xf numFmtId="0" fontId="70" fillId="0" borderId="0" applyFill="0" applyBorder="0" applyProtection="0"/>
    <xf numFmtId="0" fontId="70" fillId="0" borderId="0" applyFill="0" applyBorder="0" applyProtection="0"/>
    <xf numFmtId="0" fontId="70" fillId="0" borderId="0" applyFill="0" applyBorder="0" applyProtection="0"/>
    <xf numFmtId="0" fontId="84" fillId="0" borderId="18" applyProtection="0">
      <alignment horizontal="right"/>
    </xf>
    <xf numFmtId="0" fontId="84" fillId="0" borderId="12" applyProtection="0">
      <alignment horizontal="right"/>
    </xf>
    <xf numFmtId="0" fontId="84" fillId="0" borderId="19" applyProtection="0">
      <alignment horizontal="center"/>
      <protection locked="0"/>
    </xf>
    <xf numFmtId="0" fontId="46" fillId="0" borderId="0"/>
    <xf numFmtId="0" fontId="101" fillId="0" borderId="20" applyNumberFormat="0" applyFill="0" applyAlignment="0" applyProtection="0"/>
    <xf numFmtId="0" fontId="101" fillId="0" borderId="20" applyNumberFormat="0" applyFill="0" applyAlignment="0" applyProtection="0"/>
    <xf numFmtId="0" fontId="46" fillId="0" borderId="0"/>
    <xf numFmtId="0" fontId="46" fillId="0" borderId="0"/>
    <xf numFmtId="0" fontId="46" fillId="0" borderId="0"/>
    <xf numFmtId="199" fontId="65" fillId="0" borderId="0" applyFont="0" applyFill="0" applyBorder="0" applyAlignment="0" applyProtection="0"/>
    <xf numFmtId="200" fontId="65" fillId="0" borderId="0" applyFont="0" applyFill="0" applyBorder="0" applyAlignment="0" applyProtection="0"/>
    <xf numFmtId="179" fontId="102" fillId="0" borderId="0" applyFont="0" applyFill="0" applyBorder="0" applyAlignment="0" applyProtection="0"/>
    <xf numFmtId="180" fontId="102" fillId="0" borderId="0" applyFont="0" applyFill="0" applyBorder="0" applyAlignment="0" applyProtection="0"/>
    <xf numFmtId="0" fontId="103" fillId="0" borderId="0" applyNumberFormat="0">
      <alignment horizontal="left"/>
    </xf>
    <xf numFmtId="0" fontId="65" fillId="0" borderId="0" applyFont="0" applyFill="0" applyBorder="0" applyAlignment="0" applyProtection="0">
      <alignment horizontal="right"/>
    </xf>
    <xf numFmtId="201" fontId="65" fillId="0" borderId="0" applyFont="0" applyFill="0" applyBorder="0" applyAlignment="0" applyProtection="0">
      <alignment horizontal="right"/>
    </xf>
    <xf numFmtId="1" fontId="46" fillId="0" borderId="0" applyFont="0" applyFill="0" applyBorder="0" applyProtection="0">
      <alignment horizontal="right"/>
    </xf>
    <xf numFmtId="1" fontId="46" fillId="0" borderId="0" applyFont="0" applyFill="0" applyBorder="0" applyProtection="0">
      <alignment horizontal="right"/>
    </xf>
    <xf numFmtId="0" fontId="104" fillId="26" borderId="0" applyNumberFormat="0" applyBorder="0" applyAlignment="0" applyProtection="0"/>
    <xf numFmtId="0" fontId="104" fillId="26" borderId="0" applyNumberFormat="0" applyBorder="0" applyAlignment="0" applyProtection="0"/>
    <xf numFmtId="37" fontId="105" fillId="0" borderId="0"/>
    <xf numFmtId="0" fontId="106" fillId="0" borderId="0"/>
    <xf numFmtId="3" fontId="107" fillId="0" borderId="0"/>
    <xf numFmtId="0" fontId="106" fillId="0" borderId="0"/>
    <xf numFmtId="0" fontId="106" fillId="0" borderId="0"/>
    <xf numFmtId="0" fontId="106" fillId="0" borderId="0"/>
    <xf numFmtId="0" fontId="106" fillId="0" borderId="0"/>
    <xf numFmtId="0" fontId="65" fillId="0" borderId="0" applyFill="0" applyBorder="0" applyProtection="0"/>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xf numFmtId="0" fontId="44" fillId="0" borderId="0"/>
    <xf numFmtId="0" fontId="46" fillId="0" borderId="0"/>
    <xf numFmtId="0" fontId="46" fillId="0" borderId="0">
      <alignment vertical="top"/>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5" fillId="0" borderId="0"/>
    <xf numFmtId="0" fontId="45" fillId="0" borderId="0"/>
    <xf numFmtId="0" fontId="45" fillId="0" borderId="0"/>
    <xf numFmtId="182" fontId="45" fillId="0" borderId="0" applyFill="0" applyBorder="0" applyAlignment="0" applyProtection="0"/>
    <xf numFmtId="182" fontId="45" fillId="0" borderId="0" applyFill="0" applyBorder="0" applyAlignment="0" applyProtection="0"/>
    <xf numFmtId="182" fontId="45" fillId="0" borderId="0" applyFill="0" applyBorder="0" applyAlignment="0" applyProtection="0"/>
    <xf numFmtId="0" fontId="108" fillId="0" borderId="0"/>
    <xf numFmtId="0" fontId="44" fillId="0" borderId="0"/>
    <xf numFmtId="0" fontId="44" fillId="0" borderId="0"/>
    <xf numFmtId="0" fontId="46" fillId="0" borderId="0"/>
    <xf numFmtId="0" fontId="46" fillId="0" borderId="0"/>
    <xf numFmtId="0" fontId="46" fillId="0" borderId="0"/>
    <xf numFmtId="0" fontId="46" fillId="0" borderId="0"/>
    <xf numFmtId="0" fontId="46" fillId="0" borderId="0"/>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5" fillId="0" borderId="0"/>
    <xf numFmtId="0" fontId="44" fillId="27" borderId="21" applyNumberFormat="0" applyFont="0" applyAlignment="0" applyProtection="0"/>
    <xf numFmtId="0" fontId="46" fillId="27" borderId="21" applyNumberFormat="0" applyFont="0" applyAlignment="0" applyProtection="0"/>
    <xf numFmtId="0" fontId="109" fillId="0" borderId="0"/>
    <xf numFmtId="0" fontId="73" fillId="0" borderId="0"/>
    <xf numFmtId="0" fontId="73" fillId="0" borderId="0"/>
    <xf numFmtId="0" fontId="110" fillId="20" borderId="22" applyNumberFormat="0" applyAlignment="0" applyProtection="0"/>
    <xf numFmtId="0" fontId="110" fillId="20" borderId="22" applyNumberFormat="0" applyAlignment="0" applyProtection="0"/>
    <xf numFmtId="40" fontId="111" fillId="28" borderId="0">
      <alignment horizontal="right"/>
    </xf>
    <xf numFmtId="0" fontId="112" fillId="28" borderId="0">
      <alignment horizontal="right"/>
    </xf>
    <xf numFmtId="0" fontId="113" fillId="28" borderId="23"/>
    <xf numFmtId="0" fontId="113" fillId="0" borderId="0" applyBorder="0">
      <alignment horizontal="centerContinuous"/>
    </xf>
    <xf numFmtId="0" fontId="114" fillId="0" borderId="0" applyBorder="0">
      <alignment horizontal="centerContinuous"/>
    </xf>
    <xf numFmtId="169" fontId="46" fillId="0" borderId="0" applyFont="0" applyFill="0" applyBorder="0" applyProtection="0">
      <alignment horizontal="right"/>
    </xf>
    <xf numFmtId="169" fontId="46" fillId="0" borderId="0" applyFont="0" applyFill="0" applyBorder="0" applyProtection="0">
      <alignment horizontal="right"/>
    </xf>
    <xf numFmtId="1" fontId="115" fillId="0" borderId="0" applyProtection="0">
      <alignment horizontal="right" vertical="center"/>
    </xf>
    <xf numFmtId="9" fontId="116" fillId="0" borderId="0" applyFont="0" applyFill="0" applyBorder="0" applyAlignment="0" applyProtection="0"/>
    <xf numFmtId="10" fontId="46" fillId="0" borderId="0" applyFont="0" applyFill="0" applyBorder="0" applyAlignment="0" applyProtection="0"/>
    <xf numFmtId="9" fontId="44" fillId="0" borderId="0" applyFont="0" applyFill="0" applyBorder="0" applyAlignment="0" applyProtection="0"/>
    <xf numFmtId="9" fontId="117"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117" fillId="0" borderId="0" applyFont="0" applyFill="0" applyBorder="0" applyAlignment="0" applyProtection="0"/>
    <xf numFmtId="9" fontId="117"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202" fontId="70" fillId="0" borderId="0" applyFont="0" applyFill="0" applyBorder="0" applyAlignment="0" applyProtection="0"/>
    <xf numFmtId="3" fontId="57" fillId="29" borderId="24"/>
    <xf numFmtId="3" fontId="57" fillId="0" borderId="24" applyFont="0" applyFill="0" applyBorder="0" applyAlignment="0" applyProtection="0">
      <protection locked="0"/>
    </xf>
    <xf numFmtId="0" fontId="109" fillId="0" borderId="0"/>
    <xf numFmtId="0" fontId="45" fillId="0" borderId="0"/>
    <xf numFmtId="0" fontId="80" fillId="0" borderId="0"/>
    <xf numFmtId="203" fontId="118" fillId="0" borderId="0"/>
    <xf numFmtId="0" fontId="46" fillId="0" borderId="0"/>
    <xf numFmtId="0" fontId="46" fillId="0" borderId="0"/>
    <xf numFmtId="2" fontId="119" fillId="30" borderId="25" applyAlignment="0" applyProtection="0">
      <protection locked="0"/>
    </xf>
    <xf numFmtId="0" fontId="120" fillId="25" borderId="25" applyNumberFormat="0" applyAlignment="0" applyProtection="0"/>
    <xf numFmtId="0" fontId="121" fillId="31" borderId="17" applyNumberFormat="0" applyAlignment="0" applyProtection="0">
      <alignment horizontal="center" vertical="center"/>
    </xf>
    <xf numFmtId="0" fontId="80" fillId="0" borderId="0"/>
    <xf numFmtId="0" fontId="45" fillId="0" borderId="0"/>
    <xf numFmtId="4" fontId="108" fillId="32" borderId="22" applyNumberFormat="0" applyProtection="0">
      <alignment vertical="center"/>
    </xf>
    <xf numFmtId="4" fontId="122" fillId="32" borderId="22" applyNumberFormat="0" applyProtection="0">
      <alignment vertical="center"/>
    </xf>
    <xf numFmtId="4" fontId="108" fillId="32" borderId="22" applyNumberFormat="0" applyProtection="0">
      <alignment horizontal="left" vertical="center" indent="1"/>
    </xf>
    <xf numFmtId="4" fontId="108" fillId="32" borderId="22" applyNumberFormat="0" applyProtection="0">
      <alignment horizontal="left" vertical="center" indent="1"/>
    </xf>
    <xf numFmtId="0" fontId="46" fillId="33" borderId="22" applyNumberFormat="0" applyProtection="0">
      <alignment horizontal="left" vertical="center" indent="1"/>
    </xf>
    <xf numFmtId="4" fontId="108" fillId="34" borderId="22" applyNumberFormat="0" applyProtection="0">
      <alignment horizontal="right" vertical="center"/>
    </xf>
    <xf numFmtId="4" fontId="108" fillId="35" borderId="22" applyNumberFormat="0" applyProtection="0">
      <alignment horizontal="right" vertical="center"/>
    </xf>
    <xf numFmtId="4" fontId="108" fillId="36" borderId="22" applyNumberFormat="0" applyProtection="0">
      <alignment horizontal="right" vertical="center"/>
    </xf>
    <xf numFmtId="4" fontId="108" fillId="37" borderId="22" applyNumberFormat="0" applyProtection="0">
      <alignment horizontal="right" vertical="center"/>
    </xf>
    <xf numFmtId="4" fontId="108" fillId="38" borderId="22" applyNumberFormat="0" applyProtection="0">
      <alignment horizontal="right" vertical="center"/>
    </xf>
    <xf numFmtId="4" fontId="108" fillId="39" borderId="22" applyNumberFormat="0" applyProtection="0">
      <alignment horizontal="right" vertical="center"/>
    </xf>
    <xf numFmtId="4" fontId="108" fillId="40" borderId="22" applyNumberFormat="0" applyProtection="0">
      <alignment horizontal="right" vertical="center"/>
    </xf>
    <xf numFmtId="4" fontId="108" fillId="41" borderId="22" applyNumberFormat="0" applyProtection="0">
      <alignment horizontal="right" vertical="center"/>
    </xf>
    <xf numFmtId="4" fontId="108" fillId="42" borderId="22" applyNumberFormat="0" applyProtection="0">
      <alignment horizontal="right" vertical="center"/>
    </xf>
    <xf numFmtId="4" fontId="63" fillId="43" borderId="22" applyNumberFormat="0" applyProtection="0">
      <alignment horizontal="left" vertical="center" indent="1"/>
    </xf>
    <xf numFmtId="4" fontId="108" fillId="44" borderId="26" applyNumberFormat="0" applyProtection="0">
      <alignment horizontal="left" vertical="center" indent="1"/>
    </xf>
    <xf numFmtId="4" fontId="123" fillId="45" borderId="0" applyNumberFormat="0" applyProtection="0">
      <alignment horizontal="left" vertical="center" indent="1"/>
    </xf>
    <xf numFmtId="0" fontId="46" fillId="33" borderId="22" applyNumberFormat="0" applyProtection="0">
      <alignment horizontal="left" vertical="center" indent="1"/>
    </xf>
    <xf numFmtId="4" fontId="108" fillId="44" borderId="22" applyNumberFormat="0" applyProtection="0">
      <alignment horizontal="left" vertical="center" indent="1"/>
    </xf>
    <xf numFmtId="4" fontId="108" fillId="46" borderId="22" applyNumberFormat="0" applyProtection="0">
      <alignment horizontal="left" vertical="center" indent="1"/>
    </xf>
    <xf numFmtId="0" fontId="46" fillId="46" borderId="22" applyNumberFormat="0" applyProtection="0">
      <alignment horizontal="left" vertical="center" indent="1"/>
    </xf>
    <xf numFmtId="0" fontId="46" fillId="46" borderId="22" applyNumberFormat="0" applyProtection="0">
      <alignment horizontal="left" vertical="center" indent="1"/>
    </xf>
    <xf numFmtId="0" fontId="46" fillId="31" borderId="22" applyNumberFormat="0" applyProtection="0">
      <alignment horizontal="left" vertical="center" indent="1"/>
    </xf>
    <xf numFmtId="0" fontId="46" fillId="31" borderId="22" applyNumberFormat="0" applyProtection="0">
      <alignment horizontal="left" vertical="center" indent="1"/>
    </xf>
    <xf numFmtId="0" fontId="46" fillId="23" borderId="22" applyNumberFormat="0" applyProtection="0">
      <alignment horizontal="left" vertical="center" indent="1"/>
    </xf>
    <xf numFmtId="0" fontId="46" fillId="23" borderId="22" applyNumberFormat="0" applyProtection="0">
      <alignment horizontal="left" vertical="center" indent="1"/>
    </xf>
    <xf numFmtId="0" fontId="46" fillId="33" borderId="22" applyNumberFormat="0" applyProtection="0">
      <alignment horizontal="left" vertical="center" indent="1"/>
    </xf>
    <xf numFmtId="0" fontId="46" fillId="33" borderId="22" applyNumberFormat="0" applyProtection="0">
      <alignment horizontal="left" vertical="center" indent="1"/>
    </xf>
    <xf numFmtId="4" fontId="108" fillId="25" borderId="22" applyNumberFormat="0" applyProtection="0">
      <alignment vertical="center"/>
    </xf>
    <xf numFmtId="4" fontId="122" fillId="25" borderId="22" applyNumberFormat="0" applyProtection="0">
      <alignment vertical="center"/>
    </xf>
    <xf numFmtId="4" fontId="108" fillId="25" borderId="22" applyNumberFormat="0" applyProtection="0">
      <alignment horizontal="left" vertical="center" indent="1"/>
    </xf>
    <xf numFmtId="4" fontId="108" fillId="25" borderId="22" applyNumberFormat="0" applyProtection="0">
      <alignment horizontal="left" vertical="center" indent="1"/>
    </xf>
    <xf numFmtId="4" fontId="108" fillId="44" borderId="22" applyNumberFormat="0" applyProtection="0">
      <alignment horizontal="right" vertical="center"/>
    </xf>
    <xf numFmtId="4" fontId="122" fillId="44" borderId="22" applyNumberFormat="0" applyProtection="0">
      <alignment horizontal="right" vertical="center"/>
    </xf>
    <xf numFmtId="0" fontId="46" fillId="33" borderId="22" applyNumberFormat="0" applyProtection="0">
      <alignment horizontal="left" vertical="center" indent="1"/>
    </xf>
    <xf numFmtId="0" fontId="46" fillId="33" borderId="22" applyNumberFormat="0" applyProtection="0">
      <alignment horizontal="left" vertical="center" indent="1"/>
    </xf>
    <xf numFmtId="0" fontId="124" fillId="0" borderId="0"/>
    <xf numFmtId="4" fontId="125" fillId="44" borderId="22" applyNumberFormat="0" applyProtection="0">
      <alignment horizontal="right" vertical="center"/>
    </xf>
    <xf numFmtId="0" fontId="45" fillId="0" borderId="9"/>
    <xf numFmtId="0" fontId="46" fillId="0" borderId="0"/>
    <xf numFmtId="0" fontId="45" fillId="0" borderId="0"/>
    <xf numFmtId="0" fontId="48" fillId="0" borderId="0"/>
    <xf numFmtId="0" fontId="46" fillId="0" borderId="0">
      <alignment vertical="top"/>
    </xf>
    <xf numFmtId="0" fontId="126" fillId="28" borderId="27">
      <alignment horizontal="center"/>
    </xf>
    <xf numFmtId="3" fontId="127" fillId="28" borderId="0"/>
    <xf numFmtId="3" fontId="126" fillId="28" borderId="0"/>
    <xf numFmtId="0" fontId="127" fillId="28" borderId="0"/>
    <xf numFmtId="0" fontId="126" fillId="28" borderId="0"/>
    <xf numFmtId="0" fontId="127" fillId="28" borderId="0">
      <alignment horizontal="center"/>
    </xf>
    <xf numFmtId="0" fontId="45" fillId="0" borderId="28"/>
    <xf numFmtId="0" fontId="128" fillId="0" borderId="0">
      <alignment wrapText="1"/>
    </xf>
    <xf numFmtId="0" fontId="128" fillId="0" borderId="0">
      <alignment wrapText="1"/>
    </xf>
    <xf numFmtId="0" fontId="128" fillId="0" borderId="0">
      <alignment wrapText="1"/>
    </xf>
    <xf numFmtId="0" fontId="128" fillId="0" borderId="0">
      <alignment wrapText="1"/>
    </xf>
    <xf numFmtId="0" fontId="129" fillId="0" borderId="0" applyBorder="0" applyProtection="0">
      <alignment vertical="center"/>
    </xf>
    <xf numFmtId="0" fontId="129" fillId="0" borderId="29" applyBorder="0" applyProtection="0">
      <alignment horizontal="right" vertical="center"/>
    </xf>
    <xf numFmtId="0" fontId="130" fillId="47" borderId="0" applyBorder="0" applyProtection="0">
      <alignment horizontal="centerContinuous" vertical="center"/>
    </xf>
    <xf numFmtId="0" fontId="130" fillId="48" borderId="29" applyBorder="0" applyProtection="0">
      <alignment horizontal="centerContinuous" vertical="center"/>
    </xf>
    <xf numFmtId="0" fontId="131" fillId="0" borderId="0" applyNumberFormat="0" applyFill="0" applyBorder="0" applyProtection="0">
      <alignment horizontal="left"/>
    </xf>
    <xf numFmtId="0" fontId="132" fillId="49" borderId="0">
      <alignment horizontal="right" vertical="top" wrapText="1"/>
    </xf>
    <xf numFmtId="0" fontId="132" fillId="49" borderId="0">
      <alignment horizontal="right" vertical="top" wrapText="1"/>
    </xf>
    <xf numFmtId="0" fontId="132" fillId="49" borderId="0">
      <alignment horizontal="right" vertical="top" wrapText="1"/>
    </xf>
    <xf numFmtId="0" fontId="132" fillId="49" borderId="0">
      <alignment horizontal="right" vertical="top" wrapText="1"/>
    </xf>
    <xf numFmtId="0" fontId="132" fillId="0" borderId="0" applyBorder="0" applyProtection="0">
      <alignment horizontal="left"/>
    </xf>
    <xf numFmtId="0" fontId="133" fillId="0" borderId="0"/>
    <xf numFmtId="0" fontId="133" fillId="0" borderId="0"/>
    <xf numFmtId="0" fontId="133" fillId="0" borderId="0"/>
    <xf numFmtId="0" fontId="133" fillId="0" borderId="0"/>
    <xf numFmtId="0" fontId="134" fillId="0" borderId="0"/>
    <xf numFmtId="0" fontId="134" fillId="0" borderId="0"/>
    <xf numFmtId="0" fontId="134" fillId="0" borderId="0"/>
    <xf numFmtId="0" fontId="135" fillId="0" borderId="0"/>
    <xf numFmtId="0" fontId="135" fillId="0" borderId="0"/>
    <xf numFmtId="0" fontId="135" fillId="0" borderId="0"/>
    <xf numFmtId="170" fontId="80" fillId="0" borderId="0">
      <alignment wrapText="1"/>
      <protection locked="0"/>
    </xf>
    <xf numFmtId="170" fontId="80" fillId="0" borderId="0">
      <alignment wrapText="1"/>
      <protection locked="0"/>
    </xf>
    <xf numFmtId="170" fontId="132" fillId="50" borderId="0">
      <alignment wrapText="1"/>
      <protection locked="0"/>
    </xf>
    <xf numFmtId="170" fontId="132" fillId="50" borderId="0">
      <alignment wrapText="1"/>
      <protection locked="0"/>
    </xf>
    <xf numFmtId="170" fontId="132" fillId="50" borderId="0">
      <alignment wrapText="1"/>
      <protection locked="0"/>
    </xf>
    <xf numFmtId="170" fontId="132" fillId="50" borderId="0">
      <alignment wrapText="1"/>
      <protection locked="0"/>
    </xf>
    <xf numFmtId="170" fontId="80" fillId="0" borderId="0">
      <alignment wrapText="1"/>
      <protection locked="0"/>
    </xf>
    <xf numFmtId="171" fontId="80" fillId="0" borderId="0">
      <alignment wrapText="1"/>
      <protection locked="0"/>
    </xf>
    <xf numFmtId="171" fontId="80" fillId="0" borderId="0">
      <alignment wrapText="1"/>
      <protection locked="0"/>
    </xf>
    <xf numFmtId="171" fontId="80" fillId="0" borderId="0">
      <alignment wrapText="1"/>
      <protection locked="0"/>
    </xf>
    <xf numFmtId="171" fontId="132" fillId="50" borderId="0">
      <alignment wrapText="1"/>
      <protection locked="0"/>
    </xf>
    <xf numFmtId="171" fontId="132" fillId="50" borderId="0">
      <alignment wrapText="1"/>
      <protection locked="0"/>
    </xf>
    <xf numFmtId="171" fontId="132" fillId="50" borderId="0">
      <alignment wrapText="1"/>
      <protection locked="0"/>
    </xf>
    <xf numFmtId="171" fontId="132" fillId="50" borderId="0">
      <alignment wrapText="1"/>
      <protection locked="0"/>
    </xf>
    <xf numFmtId="171" fontId="132" fillId="50" borderId="0">
      <alignment wrapText="1"/>
      <protection locked="0"/>
    </xf>
    <xf numFmtId="171" fontId="80" fillId="0" borderId="0">
      <alignment wrapText="1"/>
      <protection locked="0"/>
    </xf>
    <xf numFmtId="172" fontId="80" fillId="0" borderId="0">
      <alignment wrapText="1"/>
      <protection locked="0"/>
    </xf>
    <xf numFmtId="172" fontId="80" fillId="0" borderId="0">
      <alignment wrapText="1"/>
      <protection locked="0"/>
    </xf>
    <xf numFmtId="172" fontId="132" fillId="50" borderId="0">
      <alignment wrapText="1"/>
      <protection locked="0"/>
    </xf>
    <xf numFmtId="172" fontId="132" fillId="50" borderId="0">
      <alignment wrapText="1"/>
      <protection locked="0"/>
    </xf>
    <xf numFmtId="172" fontId="132" fillId="50" borderId="0">
      <alignment wrapText="1"/>
      <protection locked="0"/>
    </xf>
    <xf numFmtId="172" fontId="132" fillId="50" borderId="0">
      <alignment wrapText="1"/>
      <protection locked="0"/>
    </xf>
    <xf numFmtId="172" fontId="80" fillId="0" borderId="0">
      <alignment wrapText="1"/>
      <protection locked="0"/>
    </xf>
    <xf numFmtId="0" fontId="77" fillId="0" borderId="0" applyNumberFormat="0" applyFill="0" applyBorder="0" applyProtection="0">
      <alignment horizontal="left"/>
    </xf>
    <xf numFmtId="0" fontId="91" fillId="0" borderId="0" applyNumberFormat="0" applyFill="0" applyBorder="0" applyProtection="0"/>
    <xf numFmtId="0" fontId="136" fillId="0" borderId="0" applyFill="0" applyBorder="0" applyProtection="0">
      <alignment horizontal="left"/>
    </xf>
    <xf numFmtId="173" fontId="132" fillId="49" borderId="30">
      <alignment wrapText="1"/>
    </xf>
    <xf numFmtId="173" fontId="132" fillId="49" borderId="30">
      <alignment wrapText="1"/>
    </xf>
    <xf numFmtId="173" fontId="132" fillId="49" borderId="30">
      <alignment wrapText="1"/>
    </xf>
    <xf numFmtId="174" fontId="132" fillId="49" borderId="30">
      <alignment wrapText="1"/>
    </xf>
    <xf numFmtId="174" fontId="132" fillId="49" borderId="30">
      <alignment wrapText="1"/>
    </xf>
    <xf numFmtId="174" fontId="132" fillId="49" borderId="30">
      <alignment wrapText="1"/>
    </xf>
    <xf numFmtId="174" fontId="132" fillId="49" borderId="30">
      <alignment wrapText="1"/>
    </xf>
    <xf numFmtId="175" fontId="132" fillId="49" borderId="30">
      <alignment wrapText="1"/>
    </xf>
    <xf numFmtId="175" fontId="132" fillId="49" borderId="30">
      <alignment wrapText="1"/>
    </xf>
    <xf numFmtId="175" fontId="132" fillId="49" borderId="30">
      <alignment wrapText="1"/>
    </xf>
    <xf numFmtId="0" fontId="133" fillId="0" borderId="31">
      <alignment horizontal="right"/>
    </xf>
    <xf numFmtId="0" fontId="133" fillId="0" borderId="31">
      <alignment horizontal="right"/>
    </xf>
    <xf numFmtId="0" fontId="133" fillId="0" borderId="31">
      <alignment horizontal="right"/>
    </xf>
    <xf numFmtId="0" fontId="80" fillId="0" borderId="14" applyFill="0" applyBorder="0" applyProtection="0">
      <alignment horizontal="left" vertical="top"/>
    </xf>
    <xf numFmtId="0" fontId="133" fillId="0" borderId="31">
      <alignment horizontal="right"/>
    </xf>
    <xf numFmtId="204" fontId="46" fillId="0" borderId="0" applyNumberFormat="0" applyFill="0" applyBorder="0">
      <alignment horizontal="left"/>
    </xf>
    <xf numFmtId="204" fontId="46" fillId="0" borderId="0" applyNumberFormat="0" applyFill="0" applyBorder="0">
      <alignment horizontal="right"/>
    </xf>
    <xf numFmtId="0" fontId="46" fillId="0" borderId="0"/>
    <xf numFmtId="0" fontId="137" fillId="0" borderId="0" applyNumberFormat="0" applyFill="0" applyBorder="0" applyProtection="0"/>
    <xf numFmtId="0" fontId="137" fillId="0" borderId="0" applyNumberFormat="0" applyFill="0" applyBorder="0" applyProtection="0"/>
    <xf numFmtId="0" fontId="46" fillId="0" borderId="0" applyNumberFormat="0" applyFill="0" applyBorder="0" applyProtection="0"/>
    <xf numFmtId="0" fontId="46" fillId="0" borderId="0" applyNumberFormat="0" applyFill="0" applyBorder="0" applyProtection="0"/>
    <xf numFmtId="0" fontId="137" fillId="0" borderId="0" applyNumberFormat="0" applyFill="0" applyBorder="0" applyProtection="0"/>
    <xf numFmtId="0" fontId="137" fillId="0" borderId="0"/>
    <xf numFmtId="40" fontId="138" fillId="0" borderId="0"/>
    <xf numFmtId="0" fontId="139" fillId="0" borderId="0" applyNumberFormat="0" applyFill="0" applyBorder="0" applyAlignment="0" applyProtection="0"/>
    <xf numFmtId="0" fontId="139" fillId="0" borderId="0" applyNumberFormat="0" applyFill="0" applyBorder="0" applyAlignment="0" applyProtection="0"/>
    <xf numFmtId="0" fontId="140" fillId="0" borderId="0" applyNumberFormat="0" applyFill="0" applyBorder="0" applyProtection="0">
      <alignment horizontal="left" vertical="center" indent="10"/>
    </xf>
    <xf numFmtId="0" fontId="140" fillId="0" borderId="0" applyNumberFormat="0" applyFill="0" applyBorder="0" applyProtection="0">
      <alignment horizontal="left" vertical="center" indent="10"/>
    </xf>
    <xf numFmtId="0" fontId="46" fillId="0" borderId="0"/>
    <xf numFmtId="0" fontId="137" fillId="0" borderId="0"/>
    <xf numFmtId="0" fontId="141" fillId="0" borderId="32" applyNumberFormat="0" applyFill="0" applyAlignment="0" applyProtection="0"/>
    <xf numFmtId="0" fontId="141" fillId="0" borderId="32" applyNumberFormat="0" applyFill="0" applyAlignment="0" applyProtection="0"/>
    <xf numFmtId="0" fontId="142" fillId="0" borderId="0" applyFill="0" applyBorder="0" applyProtection="0"/>
    <xf numFmtId="0" fontId="142" fillId="0" borderId="0" applyFill="0" applyBorder="0" applyProtection="0"/>
    <xf numFmtId="0" fontId="46" fillId="0" borderId="0"/>
    <xf numFmtId="0" fontId="109" fillId="0" borderId="0"/>
    <xf numFmtId="0" fontId="46" fillId="0" borderId="0"/>
    <xf numFmtId="0" fontId="46" fillId="0" borderId="0"/>
    <xf numFmtId="0" fontId="45" fillId="0" borderId="0">
      <alignment horizontal="center" textRotation="180"/>
    </xf>
    <xf numFmtId="0" fontId="143" fillId="0" borderId="0" applyNumberFormat="0" applyFill="0" applyBorder="0" applyAlignment="0" applyProtection="0"/>
    <xf numFmtId="0" fontId="143" fillId="0" borderId="0" applyNumberFormat="0" applyFill="0" applyBorder="0" applyAlignment="0" applyProtection="0"/>
    <xf numFmtId="0" fontId="80" fillId="0" borderId="0"/>
    <xf numFmtId="0" fontId="164" fillId="0" borderId="0" applyNumberFormat="0" applyFill="0" applyBorder="0" applyAlignment="0" applyProtection="0"/>
    <xf numFmtId="0" fontId="166" fillId="0" borderId="0"/>
    <xf numFmtId="9" fontId="44" fillId="0" borderId="0" applyFont="0" applyFill="0" applyBorder="0" applyAlignment="0" applyProtection="0"/>
    <xf numFmtId="0" fontId="164" fillId="0" borderId="0" applyNumberFormat="0" applyFill="0" applyBorder="0" applyAlignment="0" applyProtection="0"/>
    <xf numFmtId="0" fontId="45" fillId="0" borderId="0"/>
    <xf numFmtId="0" fontId="167" fillId="0" borderId="0"/>
    <xf numFmtId="43" fontId="44" fillId="0" borderId="0" applyFont="0" applyFill="0" applyBorder="0" applyAlignment="0" applyProtection="0"/>
    <xf numFmtId="0" fontId="168" fillId="0" borderId="0"/>
    <xf numFmtId="0" fontId="170" fillId="0" borderId="0"/>
    <xf numFmtId="182" fontId="45" fillId="0" borderId="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164" fontId="45" fillId="0" borderId="0" applyFont="0" applyFill="0" applyBorder="0" applyProtection="0">
      <alignment horizontal="right"/>
    </xf>
    <xf numFmtId="164" fontId="45" fillId="0" borderId="0" applyFont="0" applyFill="0" applyBorder="0" applyProtection="0">
      <alignment horizontal="right"/>
    </xf>
    <xf numFmtId="165" fontId="45" fillId="0" borderId="0" applyFont="0" applyFill="0" applyBorder="0" applyProtection="0">
      <alignment horizontal="right"/>
    </xf>
    <xf numFmtId="165" fontId="45" fillId="0" borderId="0" applyFont="0" applyFill="0" applyBorder="0" applyProtection="0">
      <alignment horizontal="right"/>
    </xf>
    <xf numFmtId="166" fontId="45" fillId="0" borderId="0" applyFont="0" applyFill="0" applyBorder="0" applyProtection="0">
      <alignment horizontal="right"/>
    </xf>
    <xf numFmtId="166" fontId="45" fillId="0" borderId="0" applyFont="0" applyFill="0" applyBorder="0" applyProtection="0">
      <alignment horizontal="right"/>
    </xf>
    <xf numFmtId="176" fontId="45" fillId="0" borderId="0" applyBorder="0"/>
    <xf numFmtId="0" fontId="45" fillId="0" borderId="0"/>
    <xf numFmtId="0" fontId="45" fillId="0" borderId="0"/>
    <xf numFmtId="0" fontId="45" fillId="0" borderId="0"/>
    <xf numFmtId="0" fontId="45" fillId="0" borderId="0"/>
    <xf numFmtId="166" fontId="56" fillId="0" borderId="0" applyFont="0" applyFill="0" applyBorder="0" applyProtection="0">
      <alignment horizontal="right"/>
    </xf>
    <xf numFmtId="167" fontId="56" fillId="0" borderId="0" applyFont="0" applyFill="0" applyBorder="0" applyProtection="0">
      <alignment horizontal="left"/>
    </xf>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4"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0" fontId="45" fillId="0" borderId="0"/>
    <xf numFmtId="0" fontId="45" fillId="0" borderId="0"/>
    <xf numFmtId="0" fontId="45" fillId="0" borderId="0"/>
    <xf numFmtId="0" fontId="45" fillId="0" borderId="0">
      <alignment horizontal="left"/>
    </xf>
    <xf numFmtId="0" fontId="45" fillId="0" borderId="0"/>
    <xf numFmtId="0" fontId="45" fillId="0" borderId="0">
      <alignment horizontal="left"/>
    </xf>
    <xf numFmtId="44" fontId="45" fillId="0" borderId="0" applyFont="0" applyFill="0" applyBorder="0" applyAlignment="0" applyProtection="0"/>
    <xf numFmtId="191" fontId="45" fillId="0" borderId="0" applyFont="0" applyFill="0" applyBorder="0" applyAlignment="0" applyProtection="0"/>
    <xf numFmtId="180" fontId="45" fillId="0" borderId="0" applyFont="0" applyFill="0" applyBorder="0" applyAlignment="0" applyProtection="0"/>
    <xf numFmtId="0" fontId="45" fillId="0" borderId="0">
      <protection locked="0"/>
    </xf>
    <xf numFmtId="0" fontId="45" fillId="0" borderId="0"/>
    <xf numFmtId="0" fontId="45" fillId="0" borderId="0">
      <protection locked="0"/>
    </xf>
    <xf numFmtId="0" fontId="45" fillId="0" borderId="0">
      <protection locked="0"/>
    </xf>
    <xf numFmtId="177" fontId="45" fillId="0" borderId="0" applyFont="0" applyFill="0" applyBorder="0" applyAlignment="0" applyProtection="0"/>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alignment horizontal="left"/>
    </xf>
    <xf numFmtId="0" fontId="45" fillId="0" borderId="0" applyFont="0" applyFill="0" applyBorder="0" applyProtection="0">
      <alignment horizontal="right"/>
    </xf>
    <xf numFmtId="0" fontId="45" fillId="0" borderId="0" applyFont="0" applyFill="0" applyBorder="0" applyProtection="0">
      <alignment horizontal="right"/>
    </xf>
    <xf numFmtId="38" fontId="57" fillId="23" borderId="0" applyNumberFormat="0" applyBorder="0" applyAlignment="0" applyProtection="0"/>
    <xf numFmtId="0" fontId="45" fillId="0" borderId="0"/>
    <xf numFmtId="0" fontId="45" fillId="0" borderId="14">
      <alignment horizontal="left" vertical="top"/>
    </xf>
    <xf numFmtId="0" fontId="45" fillId="0" borderId="14">
      <alignment horizontal="left" vertical="top"/>
    </xf>
    <xf numFmtId="10" fontId="57" fillId="25" borderId="17" applyNumberFormat="0" applyBorder="0" applyAlignment="0" applyProtection="0"/>
    <xf numFmtId="0" fontId="45" fillId="0" borderId="0"/>
    <xf numFmtId="0" fontId="45" fillId="0" borderId="0"/>
    <xf numFmtId="0" fontId="45" fillId="0" borderId="0"/>
    <xf numFmtId="1" fontId="45" fillId="0" borderId="0" applyFont="0" applyFill="0" applyBorder="0" applyProtection="0">
      <alignment horizontal="right"/>
    </xf>
    <xf numFmtId="1" fontId="45" fillId="0" borderId="0" applyFont="0" applyFill="0" applyBorder="0" applyProtection="0">
      <alignment horizontal="right"/>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xf numFmtId="0" fontId="45" fillId="0" borderId="0">
      <alignment vertical="top"/>
    </xf>
    <xf numFmtId="0" fontId="45" fillId="0" borderId="0"/>
    <xf numFmtId="0" fontId="45" fillId="0" borderId="0"/>
    <xf numFmtId="0" fontId="45" fillId="0" borderId="0"/>
    <xf numFmtId="0" fontId="45" fillId="0" borderId="0"/>
    <xf numFmtId="0" fontId="45" fillId="0" borderId="0"/>
    <xf numFmtId="0" fontId="47" fillId="0" borderId="0"/>
    <xf numFmtId="0" fontId="45" fillId="0" borderId="0"/>
    <xf numFmtId="0" fontId="45" fillId="0" borderId="0"/>
    <xf numFmtId="0" fontId="45"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27" borderId="21" applyNumberFormat="0" applyFont="0" applyAlignment="0" applyProtection="0"/>
    <xf numFmtId="169" fontId="45" fillId="0" borderId="0" applyFont="0" applyFill="0" applyBorder="0" applyProtection="0">
      <alignment horizontal="right"/>
    </xf>
    <xf numFmtId="169" fontId="45" fillId="0" borderId="0" applyFont="0" applyFill="0" applyBorder="0" applyProtection="0">
      <alignment horizontal="right"/>
    </xf>
    <xf numFmtId="10"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0" fontId="57" fillId="0" borderId="0"/>
    <xf numFmtId="0" fontId="45" fillId="0" borderId="0"/>
    <xf numFmtId="0" fontId="45" fillId="0" borderId="0"/>
    <xf numFmtId="0" fontId="57" fillId="0" borderId="0"/>
    <xf numFmtId="4" fontId="47" fillId="32" borderId="22" applyNumberFormat="0" applyProtection="0">
      <alignment vertical="center"/>
    </xf>
    <xf numFmtId="4" fontId="47" fillId="32" borderId="22" applyNumberFormat="0" applyProtection="0">
      <alignment horizontal="left" vertical="center" indent="1"/>
    </xf>
    <xf numFmtId="4" fontId="47" fillId="32" borderId="22" applyNumberFormat="0" applyProtection="0">
      <alignment horizontal="left" vertical="center" indent="1"/>
    </xf>
    <xf numFmtId="0" fontId="45" fillId="33" borderId="22" applyNumberFormat="0" applyProtection="0">
      <alignment horizontal="left" vertical="center" indent="1"/>
    </xf>
    <xf numFmtId="4" fontId="47" fillId="34" borderId="22" applyNumberFormat="0" applyProtection="0">
      <alignment horizontal="right" vertical="center"/>
    </xf>
    <xf numFmtId="4" fontId="47" fillId="35" borderId="22" applyNumberFormat="0" applyProtection="0">
      <alignment horizontal="right" vertical="center"/>
    </xf>
    <xf numFmtId="4" fontId="47" fillId="36" borderId="22" applyNumberFormat="0" applyProtection="0">
      <alignment horizontal="right" vertical="center"/>
    </xf>
    <xf numFmtId="4" fontId="47" fillId="37" borderId="22" applyNumberFormat="0" applyProtection="0">
      <alignment horizontal="right" vertical="center"/>
    </xf>
    <xf numFmtId="4" fontId="47" fillId="38" borderId="22" applyNumberFormat="0" applyProtection="0">
      <alignment horizontal="right" vertical="center"/>
    </xf>
    <xf numFmtId="4" fontId="47" fillId="39" borderId="22" applyNumberFormat="0" applyProtection="0">
      <alignment horizontal="right" vertical="center"/>
    </xf>
    <xf numFmtId="4" fontId="47" fillId="40" borderId="22" applyNumberFormat="0" applyProtection="0">
      <alignment horizontal="right" vertical="center"/>
    </xf>
    <xf numFmtId="4" fontId="47" fillId="41" borderId="22" applyNumberFormat="0" applyProtection="0">
      <alignment horizontal="right" vertical="center"/>
    </xf>
    <xf numFmtId="4" fontId="47" fillId="42" borderId="22" applyNumberFormat="0" applyProtection="0">
      <alignment horizontal="right" vertical="center"/>
    </xf>
    <xf numFmtId="4" fontId="47" fillId="44" borderId="26" applyNumberFormat="0" applyProtection="0">
      <alignment horizontal="left" vertical="center" indent="1"/>
    </xf>
    <xf numFmtId="0" fontId="45" fillId="33" borderId="22" applyNumberFormat="0" applyProtection="0">
      <alignment horizontal="left" vertical="center" indent="1"/>
    </xf>
    <xf numFmtId="4" fontId="47" fillId="44" borderId="22" applyNumberFormat="0" applyProtection="0">
      <alignment horizontal="left" vertical="center" indent="1"/>
    </xf>
    <xf numFmtId="4" fontId="47" fillId="46" borderId="22" applyNumberFormat="0" applyProtection="0">
      <alignment horizontal="left" vertical="center" indent="1"/>
    </xf>
    <xf numFmtId="0" fontId="45" fillId="46" borderId="22" applyNumberFormat="0" applyProtection="0">
      <alignment horizontal="left" vertical="center" indent="1"/>
    </xf>
    <xf numFmtId="0" fontId="45" fillId="46" borderId="22" applyNumberFormat="0" applyProtection="0">
      <alignment horizontal="left" vertical="center" indent="1"/>
    </xf>
    <xf numFmtId="0" fontId="45" fillId="31" borderId="22" applyNumberFormat="0" applyProtection="0">
      <alignment horizontal="left" vertical="center" indent="1"/>
    </xf>
    <xf numFmtId="0" fontId="45" fillId="31" borderId="22" applyNumberFormat="0" applyProtection="0">
      <alignment horizontal="left" vertical="center" indent="1"/>
    </xf>
    <xf numFmtId="0" fontId="45" fillId="23" borderId="22" applyNumberFormat="0" applyProtection="0">
      <alignment horizontal="left" vertical="center" indent="1"/>
    </xf>
    <xf numFmtId="0" fontId="45" fillId="23" borderId="22" applyNumberFormat="0" applyProtection="0">
      <alignment horizontal="left" vertical="center" indent="1"/>
    </xf>
    <xf numFmtId="0" fontId="45" fillId="33" borderId="22" applyNumberFormat="0" applyProtection="0">
      <alignment horizontal="left" vertical="center" indent="1"/>
    </xf>
    <xf numFmtId="0" fontId="45" fillId="33" borderId="22" applyNumberFormat="0" applyProtection="0">
      <alignment horizontal="left" vertical="center" indent="1"/>
    </xf>
    <xf numFmtId="4" fontId="47" fillId="25" borderId="22" applyNumberFormat="0" applyProtection="0">
      <alignment vertical="center"/>
    </xf>
    <xf numFmtId="4" fontId="47" fillId="25" borderId="22" applyNumberFormat="0" applyProtection="0">
      <alignment horizontal="left" vertical="center" indent="1"/>
    </xf>
    <xf numFmtId="4" fontId="47" fillId="25" borderId="22" applyNumberFormat="0" applyProtection="0">
      <alignment horizontal="left" vertical="center" indent="1"/>
    </xf>
    <xf numFmtId="4" fontId="47" fillId="44" borderId="22" applyNumberFormat="0" applyProtection="0">
      <alignment horizontal="right" vertical="center"/>
    </xf>
    <xf numFmtId="0" fontId="45" fillId="33" borderId="22" applyNumberFormat="0" applyProtection="0">
      <alignment horizontal="left" vertical="center" indent="1"/>
    </xf>
    <xf numFmtId="0" fontId="45" fillId="33" borderId="22" applyNumberFormat="0" applyProtection="0">
      <alignment horizontal="left" vertical="center" indent="1"/>
    </xf>
    <xf numFmtId="0" fontId="45" fillId="0" borderId="0">
      <alignment vertical="top"/>
    </xf>
    <xf numFmtId="170" fontId="57" fillId="0" borderId="0">
      <alignment wrapText="1"/>
      <protection locked="0"/>
    </xf>
    <xf numFmtId="170" fontId="57" fillId="0" borderId="0">
      <alignment wrapText="1"/>
      <protection locked="0"/>
    </xf>
    <xf numFmtId="171" fontId="57" fillId="0" borderId="0">
      <alignment wrapText="1"/>
      <protection locked="0"/>
    </xf>
    <xf numFmtId="171" fontId="57" fillId="0" borderId="0">
      <alignment wrapText="1"/>
      <protection locked="0"/>
    </xf>
    <xf numFmtId="171" fontId="57" fillId="0" borderId="0">
      <alignment wrapText="1"/>
      <protection locked="0"/>
    </xf>
    <xf numFmtId="172" fontId="57" fillId="0" borderId="0">
      <alignment wrapText="1"/>
      <protection locked="0"/>
    </xf>
    <xf numFmtId="172" fontId="57" fillId="0" borderId="0">
      <alignment wrapText="1"/>
      <protection locked="0"/>
    </xf>
    <xf numFmtId="0" fontId="57" fillId="0" borderId="14" applyFill="0" applyBorder="0" applyProtection="0">
      <alignment horizontal="left" vertical="top"/>
    </xf>
    <xf numFmtId="204" fontId="45" fillId="0" borderId="0" applyNumberFormat="0" applyFill="0" applyBorder="0">
      <alignment horizontal="left"/>
    </xf>
    <xf numFmtId="204" fontId="45" fillId="0" borderId="0" applyNumberFormat="0" applyFill="0" applyBorder="0">
      <alignment horizontal="right"/>
    </xf>
    <xf numFmtId="0" fontId="45" fillId="0" borderId="0"/>
    <xf numFmtId="0" fontId="45" fillId="0" borderId="0" applyNumberFormat="0" applyFill="0" applyBorder="0" applyProtection="0"/>
    <xf numFmtId="0" fontId="45" fillId="0" borderId="0" applyNumberFormat="0" applyFill="0" applyBorder="0" applyProtection="0"/>
    <xf numFmtId="0" fontId="45" fillId="0" borderId="0"/>
    <xf numFmtId="0" fontId="45" fillId="0" borderId="0"/>
    <xf numFmtId="0" fontId="45" fillId="0" borderId="0"/>
    <xf numFmtId="0" fontId="45" fillId="0" borderId="0"/>
    <xf numFmtId="0" fontId="57" fillId="0" borderId="0"/>
    <xf numFmtId="0" fontId="45" fillId="0" borderId="0"/>
    <xf numFmtId="0" fontId="45" fillId="0" borderId="0"/>
    <xf numFmtId="0" fontId="45" fillId="0" borderId="0"/>
    <xf numFmtId="0" fontId="45" fillId="0" borderId="0"/>
    <xf numFmtId="0" fontId="45" fillId="0" borderId="0"/>
    <xf numFmtId="0" fontId="45" fillId="0" borderId="0"/>
    <xf numFmtId="0" fontId="171" fillId="0" borderId="0" applyNumberFormat="0" applyFill="0" applyBorder="0" applyAlignment="0" applyProtection="0">
      <alignment vertical="top"/>
      <protection locked="0"/>
    </xf>
    <xf numFmtId="0" fontId="45" fillId="0" borderId="0"/>
    <xf numFmtId="0" fontId="45" fillId="0" borderId="0"/>
    <xf numFmtId="0" fontId="45" fillId="0" borderId="0"/>
    <xf numFmtId="0" fontId="172" fillId="0" borderId="0"/>
    <xf numFmtId="0" fontId="172" fillId="0" borderId="0"/>
    <xf numFmtId="0" fontId="172" fillId="0" borderId="0"/>
    <xf numFmtId="0" fontId="172" fillId="0" borderId="0"/>
    <xf numFmtId="0" fontId="43" fillId="0" borderId="0"/>
    <xf numFmtId="0" fontId="43" fillId="0" borderId="0"/>
    <xf numFmtId="0" fontId="43" fillId="0" borderId="0"/>
    <xf numFmtId="0" fontId="173" fillId="0" borderId="0"/>
    <xf numFmtId="0" fontId="42" fillId="56" borderId="0" applyNumberFormat="0" applyBorder="0" applyAlignment="0" applyProtection="0"/>
    <xf numFmtId="0" fontId="42" fillId="57" borderId="0" applyNumberFormat="0" applyBorder="0" applyAlignment="0" applyProtection="0"/>
    <xf numFmtId="0" fontId="42" fillId="58" borderId="0" applyNumberFormat="0" applyBorder="0" applyAlignment="0" applyProtection="0"/>
    <xf numFmtId="0" fontId="42" fillId="59" borderId="0" applyNumberFormat="0" applyBorder="0" applyAlignment="0" applyProtection="0"/>
    <xf numFmtId="0" fontId="42" fillId="60" borderId="0" applyNumberFormat="0" applyBorder="0" applyAlignment="0" applyProtection="0"/>
    <xf numFmtId="0" fontId="42" fillId="61" borderId="0" applyNumberFormat="0" applyBorder="0" applyAlignment="0" applyProtection="0"/>
    <xf numFmtId="0" fontId="42" fillId="62" borderId="0" applyNumberFormat="0" applyBorder="0" applyAlignment="0" applyProtection="0"/>
    <xf numFmtId="0" fontId="42" fillId="63" borderId="0" applyNumberFormat="0" applyBorder="0" applyAlignment="0" applyProtection="0"/>
    <xf numFmtId="0" fontId="42" fillId="64" borderId="0" applyNumberFormat="0" applyBorder="0" applyAlignment="0" applyProtection="0"/>
    <xf numFmtId="0" fontId="42" fillId="65" borderId="0" applyNumberFormat="0" applyBorder="0" applyAlignment="0" applyProtection="0"/>
    <xf numFmtId="0" fontId="42" fillId="66" borderId="0" applyNumberFormat="0" applyBorder="0" applyAlignment="0" applyProtection="0"/>
    <xf numFmtId="0" fontId="42" fillId="67" borderId="0" applyNumberFormat="0" applyBorder="0" applyAlignment="0" applyProtection="0"/>
    <xf numFmtId="0" fontId="174" fillId="68" borderId="0" applyNumberFormat="0" applyBorder="0" applyAlignment="0" applyProtection="0"/>
    <xf numFmtId="0" fontId="174" fillId="69" borderId="0" applyNumberFormat="0" applyBorder="0" applyAlignment="0" applyProtection="0"/>
    <xf numFmtId="0" fontId="174" fillId="70" borderId="0" applyNumberFormat="0" applyBorder="0" applyAlignment="0" applyProtection="0"/>
    <xf numFmtId="0" fontId="174" fillId="71" borderId="0" applyNumberFormat="0" applyBorder="0" applyAlignment="0" applyProtection="0"/>
    <xf numFmtId="0" fontId="174" fillId="72" borderId="0" applyNumberFormat="0" applyBorder="0" applyAlignment="0" applyProtection="0"/>
    <xf numFmtId="0" fontId="174" fillId="73" borderId="0" applyNumberFormat="0" applyBorder="0" applyAlignment="0" applyProtection="0"/>
    <xf numFmtId="0" fontId="174" fillId="74" borderId="0" applyNumberFormat="0" applyBorder="0" applyAlignment="0" applyProtection="0"/>
    <xf numFmtId="0" fontId="174" fillId="75" borderId="0" applyNumberFormat="0" applyBorder="0" applyAlignment="0" applyProtection="0"/>
    <xf numFmtId="0" fontId="174" fillId="76" borderId="0" applyNumberFormat="0" applyBorder="0" applyAlignment="0" applyProtection="0"/>
    <xf numFmtId="0" fontId="174" fillId="77" borderId="0" applyNumberFormat="0" applyBorder="0" applyAlignment="0" applyProtection="0"/>
    <xf numFmtId="0" fontId="174" fillId="78" borderId="0" applyNumberFormat="0" applyBorder="0" applyAlignment="0" applyProtection="0"/>
    <xf numFmtId="0" fontId="174" fillId="79" borderId="0" applyNumberFormat="0" applyBorder="0" applyAlignment="0" applyProtection="0"/>
    <xf numFmtId="0" fontId="175" fillId="80" borderId="0" applyNumberFormat="0" applyBorder="0" applyAlignment="0" applyProtection="0"/>
    <xf numFmtId="0" fontId="176" fillId="81" borderId="85" applyNumberFormat="0" applyAlignment="0" applyProtection="0"/>
    <xf numFmtId="0" fontId="177" fillId="82" borderId="86" applyNumberFormat="0" applyAlignment="0" applyProtection="0"/>
    <xf numFmtId="0" fontId="178" fillId="0" borderId="0" applyNumberFormat="0" applyFill="0" applyBorder="0" applyAlignment="0" applyProtection="0"/>
    <xf numFmtId="0" fontId="179" fillId="83" borderId="0" applyNumberFormat="0" applyBorder="0" applyAlignment="0" applyProtection="0"/>
    <xf numFmtId="0" fontId="180" fillId="0" borderId="87" applyNumberFormat="0" applyFill="0" applyAlignment="0" applyProtection="0"/>
    <xf numFmtId="0" fontId="181" fillId="0" borderId="88" applyNumberFormat="0" applyFill="0" applyAlignment="0" applyProtection="0"/>
    <xf numFmtId="0" fontId="182" fillId="0" borderId="89" applyNumberFormat="0" applyFill="0" applyAlignment="0" applyProtection="0"/>
    <xf numFmtId="0" fontId="182" fillId="0" borderId="0" applyNumberFormat="0" applyFill="0" applyBorder="0" applyAlignment="0" applyProtection="0"/>
    <xf numFmtId="0" fontId="183" fillId="84" borderId="85" applyNumberFormat="0" applyAlignment="0" applyProtection="0"/>
    <xf numFmtId="0" fontId="184" fillId="0" borderId="90" applyNumberFormat="0" applyFill="0" applyAlignment="0" applyProtection="0"/>
    <xf numFmtId="0" fontId="185" fillId="85" borderId="0" applyNumberFormat="0" applyBorder="0" applyAlignment="0" applyProtection="0"/>
    <xf numFmtId="0" fontId="45" fillId="0" borderId="0"/>
    <xf numFmtId="0" fontId="186" fillId="0" borderId="0"/>
    <xf numFmtId="0" fontId="42" fillId="0" borderId="0"/>
    <xf numFmtId="0" fontId="173" fillId="0" borderId="0"/>
    <xf numFmtId="0" fontId="42" fillId="86" borderId="91" applyNumberFormat="0" applyFont="0" applyAlignment="0" applyProtection="0"/>
    <xf numFmtId="0" fontId="187" fillId="81" borderId="92" applyNumberFormat="0" applyAlignment="0" applyProtection="0"/>
    <xf numFmtId="0" fontId="188" fillId="0" borderId="0" applyNumberFormat="0" applyFill="0" applyBorder="0" applyAlignment="0" applyProtection="0"/>
    <xf numFmtId="0" fontId="189" fillId="0" borderId="93" applyNumberFormat="0" applyFill="0" applyAlignment="0" applyProtection="0"/>
    <xf numFmtId="0" fontId="190" fillId="0" borderId="0" applyNumberFormat="0" applyFill="0" applyBorder="0" applyAlignment="0" applyProtection="0"/>
    <xf numFmtId="0" fontId="180" fillId="0" borderId="87" applyNumberFormat="0" applyFill="0" applyAlignment="0" applyProtection="0"/>
    <xf numFmtId="0" fontId="183" fillId="84" borderId="85" applyNumberFormat="0" applyAlignment="0" applyProtection="0"/>
    <xf numFmtId="0" fontId="173" fillId="0" borderId="0"/>
    <xf numFmtId="0" fontId="41" fillId="56" borderId="0" applyNumberFormat="0" applyBorder="0" applyAlignment="0" applyProtection="0"/>
    <xf numFmtId="0" fontId="41" fillId="57" borderId="0" applyNumberFormat="0" applyBorder="0" applyAlignment="0" applyProtection="0"/>
    <xf numFmtId="0" fontId="41" fillId="58" borderId="0" applyNumberFormat="0" applyBorder="0" applyAlignment="0" applyProtection="0"/>
    <xf numFmtId="0" fontId="41" fillId="59" borderId="0" applyNumberFormat="0" applyBorder="0" applyAlignment="0" applyProtection="0"/>
    <xf numFmtId="0" fontId="41" fillId="60" borderId="0" applyNumberFormat="0" applyBorder="0" applyAlignment="0" applyProtection="0"/>
    <xf numFmtId="0" fontId="41" fillId="61" borderId="0" applyNumberFormat="0" applyBorder="0" applyAlignment="0" applyProtection="0"/>
    <xf numFmtId="0" fontId="41" fillId="62" borderId="0" applyNumberFormat="0" applyBorder="0" applyAlignment="0" applyProtection="0"/>
    <xf numFmtId="0" fontId="41" fillId="63" borderId="0" applyNumberFormat="0" applyBorder="0" applyAlignment="0" applyProtection="0"/>
    <xf numFmtId="0" fontId="41" fillId="64" borderId="0" applyNumberFormat="0" applyBorder="0" applyAlignment="0" applyProtection="0"/>
    <xf numFmtId="0" fontId="41" fillId="65" borderId="0" applyNumberFormat="0" applyBorder="0" applyAlignment="0" applyProtection="0"/>
    <xf numFmtId="0" fontId="41" fillId="66" borderId="0" applyNumberFormat="0" applyBorder="0" applyAlignment="0" applyProtection="0"/>
    <xf numFmtId="0" fontId="41" fillId="67" borderId="0" applyNumberFormat="0" applyBorder="0" applyAlignment="0" applyProtection="0"/>
    <xf numFmtId="0" fontId="180" fillId="0" borderId="87" applyNumberFormat="0" applyFill="0" applyAlignment="0" applyProtection="0"/>
    <xf numFmtId="0" fontId="183" fillId="84" borderId="85" applyNumberFormat="0" applyAlignment="0" applyProtection="0"/>
    <xf numFmtId="0" fontId="41" fillId="0" borderId="0"/>
    <xf numFmtId="0" fontId="41" fillId="86" borderId="91" applyNumberFormat="0" applyFont="0" applyAlignment="0" applyProtection="0"/>
    <xf numFmtId="0" fontId="41" fillId="0" borderId="0"/>
    <xf numFmtId="0" fontId="191" fillId="0" borderId="0"/>
    <xf numFmtId="0" fontId="40" fillId="0" borderId="0"/>
    <xf numFmtId="0" fontId="40" fillId="0" borderId="0"/>
    <xf numFmtId="0" fontId="192" fillId="0" borderId="0"/>
    <xf numFmtId="0" fontId="193" fillId="0" borderId="0"/>
    <xf numFmtId="0" fontId="39" fillId="0" borderId="0"/>
    <xf numFmtId="0" fontId="194" fillId="0" borderId="0"/>
    <xf numFmtId="0" fontId="38" fillId="0" borderId="0"/>
    <xf numFmtId="0" fontId="194" fillId="0" borderId="0"/>
    <xf numFmtId="0" fontId="194" fillId="0" borderId="0"/>
    <xf numFmtId="0" fontId="45" fillId="0" borderId="0"/>
    <xf numFmtId="0" fontId="195" fillId="0" borderId="0"/>
    <xf numFmtId="0" fontId="45" fillId="0" borderId="0"/>
    <xf numFmtId="0" fontId="45" fillId="0" borderId="0"/>
    <xf numFmtId="0" fontId="45" fillId="0" borderId="0"/>
    <xf numFmtId="0" fontId="45" fillId="0" borderId="0"/>
    <xf numFmtId="0" fontId="37" fillId="0" borderId="0"/>
    <xf numFmtId="0" fontId="196" fillId="0" borderId="0"/>
    <xf numFmtId="0" fontId="196" fillId="0" borderId="0"/>
    <xf numFmtId="0" fontId="45" fillId="0" borderId="0"/>
    <xf numFmtId="0" fontId="37" fillId="0" borderId="0"/>
    <xf numFmtId="0" fontId="196" fillId="0" borderId="0"/>
    <xf numFmtId="0" fontId="196" fillId="0" borderId="0"/>
    <xf numFmtId="0" fontId="45" fillId="0" borderId="0"/>
    <xf numFmtId="0" fontId="45" fillId="0" borderId="0"/>
    <xf numFmtId="0" fontId="36" fillId="0" borderId="0"/>
    <xf numFmtId="0" fontId="45" fillId="0" borderId="0"/>
    <xf numFmtId="0" fontId="45" fillId="0" borderId="0"/>
    <xf numFmtId="0" fontId="45" fillId="0" borderId="0"/>
    <xf numFmtId="0" fontId="45" fillId="0" borderId="0"/>
    <xf numFmtId="0" fontId="197" fillId="0" borderId="0"/>
    <xf numFmtId="0" fontId="35" fillId="0" borderId="0"/>
    <xf numFmtId="0" fontId="35" fillId="0" borderId="0"/>
    <xf numFmtId="0" fontId="35" fillId="0" borderId="0"/>
    <xf numFmtId="0" fontId="35" fillId="0" borderId="0"/>
    <xf numFmtId="0" fontId="45" fillId="0" borderId="0"/>
    <xf numFmtId="0" fontId="45" fillId="0" borderId="0"/>
    <xf numFmtId="0" fontId="198" fillId="0" borderId="0"/>
    <xf numFmtId="0" fontId="180" fillId="0" borderId="87" applyNumberFormat="0" applyFill="0" applyAlignment="0" applyProtection="0"/>
    <xf numFmtId="0" fontId="34" fillId="56" borderId="0" applyNumberFormat="0" applyBorder="0" applyAlignment="0" applyProtection="0"/>
    <xf numFmtId="0" fontId="34" fillId="57" borderId="0" applyNumberFormat="0" applyBorder="0" applyAlignment="0" applyProtection="0"/>
    <xf numFmtId="0" fontId="34" fillId="58" borderId="0" applyNumberFormat="0" applyBorder="0" applyAlignment="0" applyProtection="0"/>
    <xf numFmtId="0" fontId="34" fillId="59" borderId="0" applyNumberFormat="0" applyBorder="0" applyAlignment="0" applyProtection="0"/>
    <xf numFmtId="0" fontId="34" fillId="60" borderId="0" applyNumberFormat="0" applyBorder="0" applyAlignment="0" applyProtection="0"/>
    <xf numFmtId="0" fontId="34" fillId="61" borderId="0" applyNumberFormat="0" applyBorder="0" applyAlignment="0" applyProtection="0"/>
    <xf numFmtId="0" fontId="34" fillId="62" borderId="0" applyNumberFormat="0" applyBorder="0" applyAlignment="0" applyProtection="0"/>
    <xf numFmtId="0" fontId="34" fillId="63" borderId="0" applyNumberFormat="0" applyBorder="0" applyAlignment="0" applyProtection="0"/>
    <xf numFmtId="0" fontId="34" fillId="64" borderId="0" applyNumberFormat="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0" fontId="180" fillId="0" borderId="87" applyNumberFormat="0" applyFill="0" applyAlignment="0" applyProtection="0"/>
    <xf numFmtId="0" fontId="180" fillId="0" borderId="87" applyNumberFormat="0" applyFill="0" applyAlignment="0" applyProtection="0"/>
    <xf numFmtId="0" fontId="183" fillId="84" borderId="85" applyNumberFormat="0" applyAlignment="0" applyProtection="0"/>
    <xf numFmtId="0" fontId="183" fillId="84" borderId="85" applyNumberFormat="0" applyAlignment="0" applyProtection="0"/>
    <xf numFmtId="0" fontId="183" fillId="84" borderId="85" applyNumberFormat="0" applyAlignment="0" applyProtection="0"/>
    <xf numFmtId="0" fontId="183" fillId="84" borderId="85" applyNumberFormat="0" applyAlignment="0" applyProtection="0"/>
    <xf numFmtId="0" fontId="34" fillId="0" borderId="0"/>
    <xf numFmtId="0" fontId="34" fillId="86" borderId="91" applyNumberFormat="0" applyFont="0" applyAlignment="0" applyProtection="0"/>
    <xf numFmtId="0" fontId="198" fillId="0" borderId="0"/>
    <xf numFmtId="0" fontId="183" fillId="84" borderId="85" applyNumberFormat="0" applyAlignment="0" applyProtection="0"/>
    <xf numFmtId="0" fontId="183" fillId="84" borderId="85" applyNumberFormat="0" applyAlignment="0" applyProtection="0"/>
    <xf numFmtId="0" fontId="183" fillId="84" borderId="85" applyNumberFormat="0" applyAlignment="0" applyProtection="0"/>
    <xf numFmtId="0" fontId="198" fillId="0" borderId="0"/>
    <xf numFmtId="0" fontId="198" fillId="0" borderId="0"/>
    <xf numFmtId="0" fontId="198" fillId="0" borderId="0"/>
    <xf numFmtId="0" fontId="198" fillId="0" borderId="0"/>
    <xf numFmtId="0" fontId="198" fillId="0" borderId="0"/>
    <xf numFmtId="0" fontId="198" fillId="0" borderId="0"/>
    <xf numFmtId="0" fontId="198" fillId="0" borderId="0"/>
    <xf numFmtId="0" fontId="198" fillId="0" borderId="0"/>
    <xf numFmtId="0" fontId="198" fillId="0" borderId="0"/>
    <xf numFmtId="0" fontId="198" fillId="0" borderId="0"/>
    <xf numFmtId="0" fontId="45" fillId="0" borderId="0"/>
    <xf numFmtId="0" fontId="45" fillId="0" borderId="0"/>
    <xf numFmtId="0" fontId="45" fillId="0" borderId="0"/>
    <xf numFmtId="0" fontId="33" fillId="0" borderId="0"/>
    <xf numFmtId="0" fontId="45" fillId="0" borderId="0"/>
    <xf numFmtId="0" fontId="45" fillId="0" borderId="0"/>
    <xf numFmtId="0" fontId="45" fillId="0" borderId="0"/>
    <xf numFmtId="0" fontId="45" fillId="0" borderId="0"/>
    <xf numFmtId="0" fontId="45" fillId="0" borderId="0"/>
    <xf numFmtId="0" fontId="32" fillId="0" borderId="0"/>
    <xf numFmtId="0" fontId="31" fillId="0" borderId="0"/>
    <xf numFmtId="0" fontId="199" fillId="0" borderId="0"/>
    <xf numFmtId="0" fontId="30" fillId="58" borderId="0" applyNumberFormat="0" applyBorder="0" applyAlignment="0" applyProtection="0"/>
    <xf numFmtId="0" fontId="30" fillId="57" borderId="0" applyNumberFormat="0" applyBorder="0" applyAlignment="0" applyProtection="0"/>
    <xf numFmtId="0" fontId="30" fillId="56" borderId="0" applyNumberFormat="0" applyBorder="0" applyAlignment="0" applyProtection="0"/>
    <xf numFmtId="0" fontId="199" fillId="0" borderId="0"/>
    <xf numFmtId="0" fontId="199" fillId="0" borderId="0"/>
    <xf numFmtId="0" fontId="30" fillId="0" borderId="0"/>
    <xf numFmtId="0" fontId="30" fillId="59" borderId="0" applyNumberFormat="0" applyBorder="0" applyAlignment="0" applyProtection="0"/>
    <xf numFmtId="0" fontId="30" fillId="60" borderId="0" applyNumberFormat="0" applyBorder="0" applyAlignment="0" applyProtection="0"/>
    <xf numFmtId="0" fontId="30" fillId="61"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0" fillId="64" borderId="0" applyNumberFormat="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0" fontId="199" fillId="0" borderId="0"/>
    <xf numFmtId="0" fontId="199" fillId="0" borderId="0"/>
    <xf numFmtId="0" fontId="199" fillId="0" borderId="0"/>
    <xf numFmtId="0" fontId="199" fillId="0" borderId="0"/>
    <xf numFmtId="0" fontId="183" fillId="84" borderId="85" applyNumberFormat="0" applyAlignment="0" applyProtection="0"/>
    <xf numFmtId="0" fontId="30" fillId="0" borderId="0"/>
    <xf numFmtId="0" fontId="30" fillId="86" borderId="91" applyNumberFormat="0" applyFont="0" applyAlignment="0" applyProtection="0"/>
    <xf numFmtId="0" fontId="199" fillId="0" borderId="0"/>
    <xf numFmtId="0" fontId="183" fillId="84" borderId="85" applyNumberFormat="0" applyAlignment="0" applyProtection="0"/>
    <xf numFmtId="0" fontId="30" fillId="0" borderId="0"/>
    <xf numFmtId="0" fontId="30" fillId="0" borderId="0"/>
    <xf numFmtId="0" fontId="30" fillId="0" borderId="0"/>
    <xf numFmtId="0" fontId="30" fillId="0" borderId="0"/>
    <xf numFmtId="0" fontId="30" fillId="0" borderId="0"/>
    <xf numFmtId="0" fontId="45" fillId="0" borderId="0"/>
    <xf numFmtId="0" fontId="29" fillId="58" borderId="0" applyNumberFormat="0" applyBorder="0" applyAlignment="0" applyProtection="0"/>
    <xf numFmtId="0" fontId="29" fillId="57" borderId="0" applyNumberFormat="0" applyBorder="0" applyAlignment="0" applyProtection="0"/>
    <xf numFmtId="0" fontId="29" fillId="56" borderId="0" applyNumberFormat="0" applyBorder="0" applyAlignment="0" applyProtection="0"/>
    <xf numFmtId="0" fontId="45" fillId="0" borderId="0"/>
    <xf numFmtId="0" fontId="29" fillId="0" borderId="0"/>
    <xf numFmtId="0" fontId="29" fillId="59" borderId="0" applyNumberFormat="0" applyBorder="0" applyAlignment="0" applyProtection="0"/>
    <xf numFmtId="0" fontId="29" fillId="60"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29" fillId="64" borderId="0" applyNumberFormat="0" applyBorder="0" applyAlignment="0" applyProtection="0"/>
    <xf numFmtId="0" fontId="29" fillId="65" borderId="0" applyNumberFormat="0" applyBorder="0" applyAlignment="0" applyProtection="0"/>
    <xf numFmtId="0" fontId="29" fillId="66" borderId="0" applyNumberFormat="0" applyBorder="0" applyAlignment="0" applyProtection="0"/>
    <xf numFmtId="0" fontId="29" fillId="67" borderId="0" applyNumberFormat="0" applyBorder="0" applyAlignment="0" applyProtection="0"/>
    <xf numFmtId="0" fontId="29" fillId="0" borderId="0"/>
    <xf numFmtId="0" fontId="45" fillId="0" borderId="0"/>
    <xf numFmtId="0" fontId="183" fillId="84" borderId="85" applyNumberFormat="0" applyAlignment="0" applyProtection="0"/>
    <xf numFmtId="0" fontId="183" fillId="84" borderId="85" applyNumberFormat="0" applyAlignment="0" applyProtection="0"/>
    <xf numFmtId="0" fontId="45" fillId="0" borderId="0"/>
    <xf numFmtId="0" fontId="45" fillId="0" borderId="0"/>
    <xf numFmtId="0" fontId="29" fillId="86" borderId="91" applyNumberFormat="0" applyFont="0" applyAlignment="0" applyProtection="0"/>
    <xf numFmtId="0" fontId="45" fillId="0" borderId="0"/>
    <xf numFmtId="0" fontId="183" fillId="84" borderId="85" applyNumberFormat="0" applyAlignment="0" applyProtection="0"/>
    <xf numFmtId="0" fontId="45" fillId="0" borderId="0"/>
    <xf numFmtId="0" fontId="45" fillId="0" borderId="0"/>
    <xf numFmtId="0" fontId="29" fillId="0" borderId="0"/>
    <xf numFmtId="0" fontId="29" fillId="0" borderId="0"/>
    <xf numFmtId="0" fontId="45" fillId="0" borderId="0"/>
    <xf numFmtId="0" fontId="45" fillId="0" borderId="0"/>
    <xf numFmtId="0" fontId="45" fillId="0" borderId="0"/>
    <xf numFmtId="0" fontId="28" fillId="0" borderId="0"/>
    <xf numFmtId="0" fontId="45" fillId="0" borderId="0"/>
    <xf numFmtId="0" fontId="45" fillId="0" borderId="0"/>
    <xf numFmtId="0" fontId="45" fillId="0" borderId="0"/>
    <xf numFmtId="0" fontId="200" fillId="0" borderId="0"/>
    <xf numFmtId="0" fontId="200" fillId="0" borderId="0"/>
    <xf numFmtId="0" fontId="200" fillId="0" borderId="0"/>
    <xf numFmtId="0" fontId="27" fillId="56" borderId="0" applyNumberFormat="0" applyBorder="0" applyAlignment="0" applyProtection="0"/>
    <xf numFmtId="0" fontId="200" fillId="0" borderId="0"/>
    <xf numFmtId="0" fontId="27" fillId="0" borderId="0"/>
    <xf numFmtId="0" fontId="27" fillId="57" borderId="0" applyNumberFormat="0" applyBorder="0" applyAlignment="0" applyProtection="0"/>
    <xf numFmtId="0" fontId="27" fillId="58" borderId="0" applyNumberFormat="0" applyBorder="0" applyAlignment="0" applyProtection="0"/>
    <xf numFmtId="0" fontId="27" fillId="59" borderId="0" applyNumberFormat="0" applyBorder="0" applyAlignment="0" applyProtection="0"/>
    <xf numFmtId="0" fontId="200" fillId="0" borderId="0"/>
    <xf numFmtId="0" fontId="200" fillId="0" borderId="0"/>
    <xf numFmtId="0" fontId="200" fillId="0" borderId="0"/>
    <xf numFmtId="0" fontId="200" fillId="0" borderId="0"/>
    <xf numFmtId="0" fontId="27" fillId="60" borderId="0" applyNumberFormat="0" applyBorder="0" applyAlignment="0" applyProtection="0"/>
    <xf numFmtId="0" fontId="27" fillId="61"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7" fillId="64" borderId="0" applyNumberFormat="0" applyBorder="0" applyAlignment="0" applyProtection="0"/>
    <xf numFmtId="0" fontId="27" fillId="65" borderId="0" applyNumberFormat="0" applyBorder="0" applyAlignment="0" applyProtection="0"/>
    <xf numFmtId="0" fontId="27" fillId="66" borderId="0" applyNumberFormat="0" applyBorder="0" applyAlignment="0" applyProtection="0"/>
    <xf numFmtId="0" fontId="27" fillId="67" borderId="0" applyNumberFormat="0" applyBorder="0" applyAlignment="0" applyProtection="0"/>
    <xf numFmtId="0" fontId="183" fillId="84" borderId="85" applyNumberFormat="0" applyAlignment="0" applyProtection="0"/>
    <xf numFmtId="0" fontId="45" fillId="0" borderId="0"/>
    <xf numFmtId="0" fontId="45" fillId="0" borderId="0"/>
    <xf numFmtId="0" fontId="45" fillId="0" borderId="0"/>
    <xf numFmtId="0" fontId="45" fillId="0" borderId="0"/>
    <xf numFmtId="0" fontId="183" fillId="84" borderId="85" applyNumberFormat="0" applyAlignment="0" applyProtection="0"/>
    <xf numFmtId="0" fontId="183" fillId="84" borderId="85" applyNumberFormat="0" applyAlignment="0" applyProtection="0"/>
    <xf numFmtId="0" fontId="27" fillId="86" borderId="91" applyNumberFormat="0" applyFont="0" applyAlignment="0" applyProtection="0"/>
    <xf numFmtId="0" fontId="200" fillId="0" borderId="0"/>
    <xf numFmtId="0" fontId="45" fillId="0" borderId="0"/>
    <xf numFmtId="0" fontId="183" fillId="84" borderId="85" applyNumberFormat="0" applyAlignment="0" applyProtection="0"/>
    <xf numFmtId="0" fontId="45" fillId="0" borderId="0"/>
    <xf numFmtId="0" fontId="45" fillId="0" borderId="0"/>
    <xf numFmtId="0" fontId="45" fillId="0" borderId="0"/>
    <xf numFmtId="0" fontId="45" fillId="0" borderId="0"/>
    <xf numFmtId="0" fontId="201" fillId="0" borderId="0"/>
    <xf numFmtId="0" fontId="26" fillId="0" borderId="0"/>
    <xf numFmtId="0" fontId="201" fillId="0" borderId="0"/>
    <xf numFmtId="0" fontId="201" fillId="0" borderId="0"/>
    <xf numFmtId="0" fontId="201" fillId="0" borderId="0"/>
    <xf numFmtId="0" fontId="201" fillId="0" borderId="0"/>
    <xf numFmtId="0" fontId="201" fillId="0" borderId="0"/>
    <xf numFmtId="0" fontId="201" fillId="0" borderId="0"/>
    <xf numFmtId="0" fontId="25" fillId="0" borderId="0"/>
    <xf numFmtId="0" fontId="24" fillId="0" borderId="0"/>
    <xf numFmtId="0" fontId="205" fillId="0" borderId="0"/>
    <xf numFmtId="0" fontId="23" fillId="0" borderId="0"/>
    <xf numFmtId="0" fontId="207" fillId="0" borderId="0" applyNumberFormat="0" applyFill="0" applyBorder="0" applyAlignment="0" applyProtection="0"/>
    <xf numFmtId="0" fontId="208" fillId="0" borderId="0"/>
    <xf numFmtId="43" fontId="44" fillId="0" borderId="0" applyFont="0" applyFill="0" applyBorder="0" applyAlignment="0" applyProtection="0"/>
    <xf numFmtId="43" fontId="23" fillId="0" borderId="0" applyFont="0" applyFill="0" applyBorder="0" applyAlignment="0" applyProtection="0"/>
    <xf numFmtId="0" fontId="164" fillId="0" borderId="0" applyNumberFormat="0" applyFill="0" applyBorder="0" applyAlignment="0" applyProtection="0">
      <alignment vertical="top"/>
      <protection locked="0"/>
    </xf>
    <xf numFmtId="0" fontId="211" fillId="0" borderId="0"/>
    <xf numFmtId="0" fontId="23" fillId="0" borderId="0"/>
    <xf numFmtId="9" fontId="211" fillId="0" borderId="0" applyFont="0" applyFill="0" applyBorder="0" applyAlignment="0" applyProtection="0"/>
    <xf numFmtId="0" fontId="209" fillId="0" borderId="0"/>
    <xf numFmtId="0" fontId="215" fillId="0" borderId="0"/>
    <xf numFmtId="0" fontId="22" fillId="56" borderId="0" applyNumberFormat="0" applyBorder="0" applyAlignment="0" applyProtection="0"/>
    <xf numFmtId="0" fontId="22" fillId="56"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183" fillId="84" borderId="85" applyNumberFormat="0" applyAlignment="0" applyProtection="0"/>
    <xf numFmtId="0" fontId="183" fillId="84" borderId="85" applyNumberFormat="0" applyAlignment="0" applyProtection="0"/>
    <xf numFmtId="0" fontId="217" fillId="8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86" borderId="91" applyNumberFormat="0" applyFont="0" applyAlignment="0" applyProtection="0"/>
    <xf numFmtId="0" fontId="22" fillId="86" borderId="91" applyNumberFormat="0" applyFont="0" applyAlignment="0" applyProtection="0"/>
    <xf numFmtId="0" fontId="216" fillId="0" borderId="0" applyNumberFormat="0" applyFill="0" applyBorder="0" applyAlignment="0" applyProtection="0"/>
    <xf numFmtId="0" fontId="215" fillId="0" borderId="0"/>
    <xf numFmtId="0" fontId="183" fillId="84" borderId="85" applyNumberFormat="0" applyAlignment="0" applyProtection="0"/>
    <xf numFmtId="0" fontId="215" fillId="0" borderId="0"/>
    <xf numFmtId="0" fontId="45" fillId="0" borderId="0"/>
    <xf numFmtId="0" fontId="21" fillId="0" borderId="0"/>
    <xf numFmtId="0" fontId="215" fillId="0" borderId="0"/>
    <xf numFmtId="0" fontId="20" fillId="56" borderId="0" applyNumberFormat="0" applyBorder="0" applyAlignment="0" applyProtection="0"/>
    <xf numFmtId="0" fontId="20" fillId="56"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183" fillId="84" borderId="85" applyNumberFormat="0" applyAlignment="0" applyProtection="0"/>
    <xf numFmtId="0" fontId="20" fillId="0" borderId="0"/>
    <xf numFmtId="0" fontId="20" fillId="0" borderId="0"/>
    <xf numFmtId="0" fontId="20" fillId="0" borderId="0"/>
    <xf numFmtId="0" fontId="20" fillId="0" borderId="0"/>
    <xf numFmtId="0" fontId="20" fillId="0" borderId="0"/>
    <xf numFmtId="0" fontId="20" fillId="86" borderId="91" applyNumberFormat="0" applyFont="0" applyAlignment="0" applyProtection="0"/>
    <xf numFmtId="0" fontId="20" fillId="86" borderId="91" applyNumberFormat="0" applyFont="0" applyAlignment="0" applyProtection="0"/>
    <xf numFmtId="0" fontId="215" fillId="0" borderId="0"/>
    <xf numFmtId="0" fontId="183" fillId="84" borderId="85" applyNumberFormat="0" applyAlignment="0" applyProtection="0"/>
    <xf numFmtId="0" fontId="45" fillId="0" borderId="0"/>
    <xf numFmtId="0" fontId="218" fillId="0" borderId="0"/>
    <xf numFmtId="0" fontId="19" fillId="56" borderId="0" applyNumberFormat="0" applyBorder="0" applyAlignment="0" applyProtection="0"/>
    <xf numFmtId="0" fontId="19" fillId="57"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83" fillId="84" borderId="85" applyNumberFormat="0" applyAlignment="0" applyProtection="0"/>
    <xf numFmtId="0" fontId="219" fillId="0" borderId="0" applyNumberFormat="0" applyFill="0" applyBorder="0" applyAlignment="0" applyProtection="0"/>
    <xf numFmtId="0" fontId="45" fillId="0" borderId="0"/>
    <xf numFmtId="0" fontId="19" fillId="0" borderId="0"/>
    <xf numFmtId="0" fontId="19" fillId="86" borderId="91" applyNumberFormat="0" applyFont="0" applyAlignment="0" applyProtection="0"/>
    <xf numFmtId="0" fontId="220" fillId="0" borderId="0"/>
    <xf numFmtId="0" fontId="18" fillId="0" borderId="0"/>
    <xf numFmtId="0" fontId="221" fillId="0" borderId="0"/>
    <xf numFmtId="0" fontId="17" fillId="56" borderId="0" applyNumberFormat="0" applyBorder="0" applyAlignment="0" applyProtection="0"/>
    <xf numFmtId="0" fontId="17" fillId="57"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83" fillId="84" borderId="85" applyNumberFormat="0" applyAlignment="0" applyProtection="0"/>
    <xf numFmtId="0" fontId="183" fillId="84" borderId="85" applyNumberFormat="0" applyAlignment="0" applyProtection="0"/>
    <xf numFmtId="0" fontId="183" fillId="84" borderId="85" applyNumberFormat="0" applyAlignment="0" applyProtection="0"/>
    <xf numFmtId="0" fontId="17" fillId="0" borderId="0"/>
    <xf numFmtId="0" fontId="45" fillId="0" borderId="0"/>
    <xf numFmtId="0" fontId="17" fillId="86" borderId="91" applyNumberFormat="0" applyFont="0" applyAlignment="0" applyProtection="0"/>
    <xf numFmtId="0" fontId="221" fillId="0" borderId="0"/>
    <xf numFmtId="0" fontId="221" fillId="0" borderId="0"/>
    <xf numFmtId="0" fontId="183" fillId="84" borderId="85" applyNumberFormat="0" applyAlignment="0" applyProtection="0"/>
    <xf numFmtId="0" fontId="183" fillId="84" borderId="85" applyNumberFormat="0" applyAlignment="0" applyProtection="0"/>
    <xf numFmtId="0" fontId="221" fillId="0" borderId="0"/>
    <xf numFmtId="0" fontId="221" fillId="0" borderId="0"/>
    <xf numFmtId="0" fontId="221" fillId="0" borderId="0"/>
    <xf numFmtId="0" fontId="221" fillId="0" borderId="0"/>
    <xf numFmtId="0" fontId="221" fillId="0" borderId="0"/>
    <xf numFmtId="0" fontId="16" fillId="0" borderId="0"/>
    <xf numFmtId="0" fontId="222" fillId="0" borderId="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83" fillId="84" borderId="85" applyNumberFormat="0" applyAlignment="0" applyProtection="0"/>
    <xf numFmtId="0" fontId="183" fillId="84" borderId="85" applyNumberFormat="0" applyAlignment="0" applyProtection="0"/>
    <xf numFmtId="0" fontId="183" fillId="84" borderId="85" applyNumberFormat="0" applyAlignment="0" applyProtection="0"/>
    <xf numFmtId="0" fontId="183" fillId="84" borderId="85" applyNumberForma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86" borderId="91" applyNumberFormat="0" applyFont="0" applyAlignment="0" applyProtection="0"/>
    <xf numFmtId="0" fontId="15" fillId="86" borderId="91" applyNumberFormat="0" applyFont="0" applyAlignment="0" applyProtection="0"/>
    <xf numFmtId="0" fontId="15" fillId="86" borderId="91" applyNumberFormat="0" applyFont="0" applyAlignment="0" applyProtection="0"/>
    <xf numFmtId="0" fontId="15" fillId="86" borderId="91" applyNumberFormat="0" applyFont="0" applyAlignment="0" applyProtection="0"/>
    <xf numFmtId="0" fontId="222" fillId="0" borderId="0"/>
    <xf numFmtId="0" fontId="183" fillId="84" borderId="85" applyNumberFormat="0" applyAlignment="0" applyProtection="0"/>
    <xf numFmtId="0" fontId="183" fillId="84" borderId="85" applyNumberFormat="0" applyAlignment="0" applyProtection="0"/>
    <xf numFmtId="0" fontId="222" fillId="0" borderId="0"/>
    <xf numFmtId="0" fontId="183" fillId="84" borderId="85" applyNumberFormat="0" applyAlignment="0" applyProtection="0"/>
    <xf numFmtId="0" fontId="183" fillId="84" borderId="85" applyNumberFormat="0" applyAlignment="0" applyProtection="0"/>
    <xf numFmtId="0" fontId="222" fillId="0" borderId="0"/>
    <xf numFmtId="0" fontId="222" fillId="0" borderId="0"/>
    <xf numFmtId="0" fontId="222" fillId="0" borderId="0"/>
    <xf numFmtId="0" fontId="222" fillId="0" borderId="0"/>
    <xf numFmtId="0" fontId="222" fillId="0" borderId="0"/>
    <xf numFmtId="0" fontId="222" fillId="0" borderId="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83" fillId="84" borderId="85" applyNumberFormat="0" applyAlignment="0" applyProtection="0"/>
    <xf numFmtId="0" fontId="183" fillId="84" borderId="85"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86" borderId="91" applyNumberFormat="0" applyFont="0" applyAlignment="0" applyProtection="0"/>
    <xf numFmtId="0" fontId="14" fillId="86" borderId="91" applyNumberFormat="0" applyFont="0" applyAlignment="0" applyProtection="0"/>
    <xf numFmtId="0" fontId="14" fillId="86" borderId="91" applyNumberFormat="0" applyFont="0" applyAlignment="0" applyProtection="0"/>
    <xf numFmtId="0" fontId="14" fillId="86" borderId="91" applyNumberFormat="0" applyFont="0" applyAlignment="0" applyProtection="0"/>
    <xf numFmtId="0" fontId="222" fillId="0" borderId="0"/>
    <xf numFmtId="0" fontId="183" fillId="84" borderId="85" applyNumberFormat="0" applyAlignment="0" applyProtection="0"/>
    <xf numFmtId="0" fontId="222" fillId="0" borderId="0"/>
    <xf numFmtId="0" fontId="45" fillId="0" borderId="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83" fillId="84" borderId="85"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86" borderId="91" applyNumberFormat="0" applyFont="0" applyAlignment="0" applyProtection="0"/>
    <xf numFmtId="0" fontId="13" fillId="86" borderId="91" applyNumberFormat="0" applyFont="0" applyAlignment="0" applyProtection="0"/>
    <xf numFmtId="0" fontId="13" fillId="86" borderId="91" applyNumberFormat="0" applyFont="0" applyAlignment="0" applyProtection="0"/>
    <xf numFmtId="0" fontId="13" fillId="86" borderId="91" applyNumberFormat="0" applyFont="0" applyAlignment="0" applyProtection="0"/>
    <xf numFmtId="0" fontId="45" fillId="0" borderId="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83" fillId="84" borderId="85"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86" borderId="91" applyNumberFormat="0" applyFont="0" applyAlignment="0" applyProtection="0"/>
    <xf numFmtId="0" fontId="12" fillId="86" borderId="91" applyNumberFormat="0" applyFont="0" applyAlignment="0" applyProtection="0"/>
    <xf numFmtId="0" fontId="12" fillId="86" borderId="91" applyNumberFormat="0" applyFont="0" applyAlignment="0" applyProtection="0"/>
    <xf numFmtId="0" fontId="12" fillId="86" borderId="91" applyNumberFormat="0" applyFont="0" applyAlignment="0" applyProtection="0"/>
    <xf numFmtId="0" fontId="225" fillId="0" borderId="0"/>
    <xf numFmtId="0" fontId="11" fillId="56"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83" fillId="84" borderId="85" applyNumberFormat="0" applyAlignment="0" applyProtection="0"/>
    <xf numFmtId="0" fontId="11" fillId="0" borderId="0"/>
    <xf numFmtId="0" fontId="11" fillId="86" borderId="91" applyNumberFormat="0" applyFont="0" applyAlignment="0" applyProtection="0"/>
    <xf numFmtId="0" fontId="226" fillId="0" borderId="0"/>
    <xf numFmtId="0" fontId="9" fillId="0" borderId="0"/>
    <xf numFmtId="0" fontId="183" fillId="84" borderId="85" applyNumberFormat="0" applyAlignment="0" applyProtection="0"/>
    <xf numFmtId="0" fontId="226" fillId="0" borderId="0"/>
    <xf numFmtId="0" fontId="183" fillId="84" borderId="85" applyNumberFormat="0" applyAlignment="0" applyProtection="0"/>
    <xf numFmtId="0" fontId="226" fillId="0" borderId="0"/>
    <xf numFmtId="0" fontId="226" fillId="0" borderId="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226" fillId="0" borderId="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86" borderId="91" applyNumberFormat="0" applyFont="0" applyAlignment="0" applyProtection="0"/>
    <xf numFmtId="0" fontId="9" fillId="0" borderId="0"/>
    <xf numFmtId="0" fontId="9" fillId="86" borderId="91" applyNumberFormat="0" applyFont="0" applyAlignment="0" applyProtection="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56"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86" borderId="91" applyNumberFormat="0" applyFont="0" applyAlignment="0" applyProtection="0"/>
    <xf numFmtId="0" fontId="9" fillId="86" borderId="91" applyNumberFormat="0" applyFont="0" applyAlignment="0" applyProtection="0"/>
    <xf numFmtId="0" fontId="183" fillId="84" borderId="85" applyNumberFormat="0" applyAlignment="0" applyProtection="0"/>
    <xf numFmtId="0" fontId="183" fillId="84" borderId="85" applyNumberFormat="0" applyAlignment="0" applyProtection="0"/>
    <xf numFmtId="0" fontId="183" fillId="84" borderId="85" applyNumberFormat="0" applyAlignment="0" applyProtection="0"/>
    <xf numFmtId="0" fontId="226" fillId="0" borderId="0"/>
    <xf numFmtId="0" fontId="8" fillId="0" borderId="0"/>
    <xf numFmtId="0" fontId="183" fillId="84" borderId="85" applyNumberFormat="0" applyAlignment="0" applyProtection="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86" borderId="91" applyNumberFormat="0" applyFont="0" applyAlignment="0" applyProtection="0"/>
    <xf numFmtId="0" fontId="8" fillId="0" borderId="0"/>
    <xf numFmtId="0" fontId="8" fillId="86" borderId="91" applyNumberFormat="0" applyFont="0" applyAlignment="0" applyProtection="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56" borderId="0" applyNumberFormat="0" applyBorder="0" applyAlignment="0" applyProtection="0"/>
    <xf numFmtId="0" fontId="8" fillId="56"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86" borderId="91" applyNumberFormat="0" applyFont="0" applyAlignment="0" applyProtection="0"/>
    <xf numFmtId="0" fontId="8" fillId="86" borderId="91" applyNumberFormat="0" applyFont="0" applyAlignment="0" applyProtection="0"/>
    <xf numFmtId="0" fontId="226" fillId="0" borderId="0"/>
    <xf numFmtId="0" fontId="7" fillId="0" borderId="0"/>
    <xf numFmtId="0" fontId="183" fillId="84" borderId="85" applyNumberFormat="0" applyAlignment="0" applyProtection="0"/>
    <xf numFmtId="0" fontId="183" fillId="84" borderId="85" applyNumberFormat="0" applyAlignment="0" applyProtection="0"/>
    <xf numFmtId="0" fontId="226" fillId="0" borderId="0"/>
    <xf numFmtId="0" fontId="7" fillId="56"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0" borderId="0"/>
    <xf numFmtId="0" fontId="7" fillId="86" borderId="91" applyNumberFormat="0" applyFont="0" applyAlignment="0" applyProtection="0"/>
    <xf numFmtId="0" fontId="7" fillId="0" borderId="0"/>
    <xf numFmtId="0" fontId="7" fillId="86" borderId="91" applyNumberFormat="0" applyFont="0" applyAlignment="0" applyProtection="0"/>
    <xf numFmtId="0" fontId="7" fillId="56"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0" borderId="0"/>
    <xf numFmtId="0" fontId="7" fillId="0" borderId="0"/>
    <xf numFmtId="0" fontId="7" fillId="56" borderId="0" applyNumberFormat="0" applyBorder="0" applyAlignment="0" applyProtection="0"/>
    <xf numFmtId="0" fontId="7" fillId="56"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86" borderId="91" applyNumberFormat="0" applyFont="0" applyAlignment="0" applyProtection="0"/>
    <xf numFmtId="0" fontId="7" fillId="86" borderId="91" applyNumberFormat="0" applyFont="0" applyAlignment="0" applyProtection="0"/>
    <xf numFmtId="0" fontId="183" fillId="84" borderId="85" applyNumberFormat="0" applyAlignment="0" applyProtection="0"/>
    <xf numFmtId="0" fontId="226" fillId="0" borderId="0"/>
    <xf numFmtId="0" fontId="211" fillId="0" borderId="0"/>
    <xf numFmtId="0" fontId="45" fillId="0" borderId="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183" fillId="84" borderId="85" applyNumberFormat="0" applyAlignment="0" applyProtection="0"/>
    <xf numFmtId="0" fontId="6" fillId="0" borderId="0"/>
    <xf numFmtId="0" fontId="6" fillId="86" borderId="91" applyNumberFormat="0" applyFont="0" applyAlignment="0" applyProtection="0"/>
    <xf numFmtId="0" fontId="5" fillId="0" borderId="0"/>
    <xf numFmtId="0" fontId="183" fillId="84" borderId="85" applyNumberFormat="0" applyAlignment="0" applyProtection="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183" fillId="84" borderId="85" applyNumberFormat="0" applyAlignment="0" applyProtection="0"/>
    <xf numFmtId="0" fontId="217" fillId="8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0" borderId="0"/>
    <xf numFmtId="0" fontId="5" fillId="86" borderId="91" applyNumberFormat="0" applyFont="0" applyAlignment="0" applyProtection="0"/>
    <xf numFmtId="0" fontId="5" fillId="86" borderId="91" applyNumberFormat="0" applyFont="0" applyAlignment="0" applyProtection="0"/>
    <xf numFmtId="0" fontId="5" fillId="86" borderId="91" applyNumberFormat="0" applyFont="0" applyAlignment="0" applyProtection="0"/>
    <xf numFmtId="0" fontId="5" fillId="86" borderId="91" applyNumberFormat="0" applyFont="0" applyAlignment="0" applyProtection="0"/>
    <xf numFmtId="0" fontId="216" fillId="0" borderId="0" applyNumberFormat="0" applyFill="0" applyBorder="0" applyAlignment="0" applyProtection="0"/>
    <xf numFmtId="0" fontId="5" fillId="0" borderId="0"/>
    <xf numFmtId="0" fontId="183" fillId="84" borderId="85" applyNumberFormat="0" applyAlignment="0" applyProtection="0"/>
    <xf numFmtId="0" fontId="183" fillId="84" borderId="85" applyNumberFormat="0" applyAlignment="0" applyProtection="0"/>
    <xf numFmtId="0" fontId="183" fillId="84" borderId="85" applyNumberFormat="0" applyAlignment="0" applyProtection="0"/>
    <xf numFmtId="0" fontId="5" fillId="0" borderId="0"/>
    <xf numFmtId="0" fontId="5" fillId="0" borderId="0"/>
    <xf numFmtId="0" fontId="227" fillId="0" borderId="0"/>
    <xf numFmtId="0" fontId="4" fillId="0" borderId="0"/>
    <xf numFmtId="0" fontId="183" fillId="84" borderId="85" applyNumberFormat="0" applyAlignment="0" applyProtection="0"/>
    <xf numFmtId="0" fontId="4" fillId="56" borderId="0" applyNumberFormat="0" applyBorder="0" applyAlignment="0" applyProtection="0"/>
    <xf numFmtId="0" fontId="4" fillId="62" borderId="0" applyNumberFormat="0" applyBorder="0" applyAlignment="0" applyProtection="0"/>
    <xf numFmtId="0" fontId="4" fillId="68" borderId="0" applyNumberFormat="0" applyBorder="0" applyAlignment="0" applyProtection="0"/>
    <xf numFmtId="0" fontId="4" fillId="57"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58" borderId="0" applyNumberFormat="0" applyBorder="0" applyAlignment="0" applyProtection="0"/>
    <xf numFmtId="0" fontId="4" fillId="64" borderId="0" applyNumberFormat="0" applyBorder="0" applyAlignment="0" applyProtection="0"/>
    <xf numFmtId="0" fontId="4" fillId="70" borderId="0" applyNumberFormat="0" applyBorder="0" applyAlignment="0" applyProtection="0"/>
    <xf numFmtId="0" fontId="4" fillId="59" borderId="0" applyNumberFormat="0" applyBorder="0" applyAlignment="0" applyProtection="0"/>
    <xf numFmtId="0" fontId="4" fillId="65" borderId="0" applyNumberFormat="0" applyBorder="0" applyAlignment="0" applyProtection="0"/>
    <xf numFmtId="0" fontId="4" fillId="71" borderId="0" applyNumberFormat="0" applyBorder="0" applyAlignment="0" applyProtection="0"/>
    <xf numFmtId="0" fontId="4" fillId="60" borderId="0" applyNumberFormat="0" applyBorder="0" applyAlignment="0" applyProtection="0"/>
    <xf numFmtId="0" fontId="4" fillId="66" borderId="0" applyNumberFormat="0" applyBorder="0" applyAlignment="0" applyProtection="0"/>
    <xf numFmtId="0" fontId="4" fillId="72" borderId="0" applyNumberFormat="0" applyBorder="0" applyAlignment="0" applyProtection="0"/>
    <xf numFmtId="0" fontId="4" fillId="61" borderId="0" applyNumberFormat="0" applyBorder="0" applyAlignment="0" applyProtection="0"/>
    <xf numFmtId="0" fontId="4" fillId="67" borderId="0" applyNumberFormat="0" applyBorder="0" applyAlignment="0" applyProtection="0"/>
    <xf numFmtId="0" fontId="4" fillId="73" borderId="0" applyNumberFormat="0" applyBorder="0" applyAlignment="0" applyProtection="0"/>
    <xf numFmtId="0" fontId="4" fillId="0" borderId="0"/>
    <xf numFmtId="0" fontId="4" fillId="86" borderId="91" applyNumberFormat="0" applyFont="0" applyAlignment="0" applyProtection="0"/>
    <xf numFmtId="0" fontId="4" fillId="0" borderId="0"/>
    <xf numFmtId="0" fontId="4" fillId="86" borderId="91" applyNumberFormat="0" applyFont="0" applyAlignment="0" applyProtection="0"/>
    <xf numFmtId="0" fontId="4" fillId="56" borderId="0" applyNumberFormat="0" applyBorder="0" applyAlignment="0" applyProtection="0"/>
    <xf numFmtId="0" fontId="4" fillId="62" borderId="0" applyNumberFormat="0" applyBorder="0" applyAlignment="0" applyProtection="0"/>
    <xf numFmtId="0" fontId="4" fillId="68" borderId="0" applyNumberFormat="0" applyBorder="0" applyAlignment="0" applyProtection="0"/>
    <xf numFmtId="0" fontId="4" fillId="57"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58" borderId="0" applyNumberFormat="0" applyBorder="0" applyAlignment="0" applyProtection="0"/>
    <xf numFmtId="0" fontId="4" fillId="64" borderId="0" applyNumberFormat="0" applyBorder="0" applyAlignment="0" applyProtection="0"/>
    <xf numFmtId="0" fontId="4" fillId="70" borderId="0" applyNumberFormat="0" applyBorder="0" applyAlignment="0" applyProtection="0"/>
    <xf numFmtId="0" fontId="4" fillId="59" borderId="0" applyNumberFormat="0" applyBorder="0" applyAlignment="0" applyProtection="0"/>
    <xf numFmtId="0" fontId="4" fillId="65" borderId="0" applyNumberFormat="0" applyBorder="0" applyAlignment="0" applyProtection="0"/>
    <xf numFmtId="0" fontId="4" fillId="71" borderId="0" applyNumberFormat="0" applyBorder="0" applyAlignment="0" applyProtection="0"/>
    <xf numFmtId="0" fontId="4" fillId="60" borderId="0" applyNumberFormat="0" applyBorder="0" applyAlignment="0" applyProtection="0"/>
    <xf numFmtId="0" fontId="4" fillId="66" borderId="0" applyNumberFormat="0" applyBorder="0" applyAlignment="0" applyProtection="0"/>
    <xf numFmtId="0" fontId="4" fillId="72" borderId="0" applyNumberFormat="0" applyBorder="0" applyAlignment="0" applyProtection="0"/>
    <xf numFmtId="0" fontId="4" fillId="61" borderId="0" applyNumberFormat="0" applyBorder="0" applyAlignment="0" applyProtection="0"/>
    <xf numFmtId="0" fontId="4" fillId="67" borderId="0" applyNumberFormat="0" applyBorder="0" applyAlignment="0" applyProtection="0"/>
    <xf numFmtId="0" fontId="4" fillId="73" borderId="0" applyNumberFormat="0" applyBorder="0" applyAlignment="0" applyProtection="0"/>
    <xf numFmtId="0" fontId="4" fillId="0" borderId="0"/>
    <xf numFmtId="0" fontId="4" fillId="0" borderId="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86" borderId="91" applyNumberFormat="0" applyFont="0" applyAlignment="0" applyProtection="0"/>
    <xf numFmtId="0" fontId="4" fillId="86" borderId="91" applyNumberFormat="0" applyFont="0" applyAlignment="0" applyProtection="0"/>
    <xf numFmtId="0" fontId="228" fillId="0" borderId="0"/>
    <xf numFmtId="0" fontId="3" fillId="0" borderId="0"/>
    <xf numFmtId="0" fontId="183" fillId="84" borderId="85" applyNumberFormat="0" applyAlignment="0" applyProtection="0"/>
    <xf numFmtId="0" fontId="3" fillId="56"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0" borderId="0"/>
    <xf numFmtId="0" fontId="3" fillId="86" borderId="91" applyNumberFormat="0" applyFont="0" applyAlignment="0" applyProtection="0"/>
    <xf numFmtId="0" fontId="3" fillId="0" borderId="0"/>
    <xf numFmtId="0" fontId="3" fillId="86" borderId="91" applyNumberFormat="0" applyFont="0" applyAlignment="0" applyProtection="0"/>
    <xf numFmtId="0" fontId="3" fillId="56"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0" borderId="0"/>
    <xf numFmtId="0" fontId="3" fillId="0" borderId="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86" borderId="91" applyNumberFormat="0" applyFont="0" applyAlignment="0" applyProtection="0"/>
    <xf numFmtId="0" fontId="3" fillId="86" borderId="91" applyNumberFormat="0" applyFont="0" applyAlignment="0" applyProtection="0"/>
    <xf numFmtId="0" fontId="229" fillId="0" borderId="0"/>
    <xf numFmtId="0" fontId="2" fillId="56" borderId="0" applyNumberFormat="0" applyBorder="0" applyAlignment="0" applyProtection="0"/>
    <xf numFmtId="0" fontId="211" fillId="56" borderId="0" applyNumberFormat="0" applyBorder="0" applyAlignment="0" applyProtection="0"/>
    <xf numFmtId="0" fontId="2" fillId="57" borderId="0" applyNumberFormat="0" applyBorder="0" applyAlignment="0" applyProtection="0"/>
    <xf numFmtId="0" fontId="211" fillId="57" borderId="0" applyNumberFormat="0" applyBorder="0" applyAlignment="0" applyProtection="0"/>
    <xf numFmtId="0" fontId="2" fillId="58" borderId="0" applyNumberFormat="0" applyBorder="0" applyAlignment="0" applyProtection="0"/>
    <xf numFmtId="0" fontId="211" fillId="58" borderId="0" applyNumberFormat="0" applyBorder="0" applyAlignment="0" applyProtection="0"/>
    <xf numFmtId="0" fontId="2" fillId="59" borderId="0" applyNumberFormat="0" applyBorder="0" applyAlignment="0" applyProtection="0"/>
    <xf numFmtId="0" fontId="211" fillId="59" borderId="0" applyNumberFormat="0" applyBorder="0" applyAlignment="0" applyProtection="0"/>
    <xf numFmtId="0" fontId="2" fillId="60" borderId="0" applyNumberFormat="0" applyBorder="0" applyAlignment="0" applyProtection="0"/>
    <xf numFmtId="0" fontId="211" fillId="60" borderId="0" applyNumberFormat="0" applyBorder="0" applyAlignment="0" applyProtection="0"/>
    <xf numFmtId="0" fontId="2" fillId="61" borderId="0" applyNumberFormat="0" applyBorder="0" applyAlignment="0" applyProtection="0"/>
    <xf numFmtId="0" fontId="211" fillId="61" borderId="0" applyNumberFormat="0" applyBorder="0" applyAlignment="0" applyProtection="0"/>
    <xf numFmtId="0" fontId="2" fillId="62" borderId="0" applyNumberFormat="0" applyBorder="0" applyAlignment="0" applyProtection="0"/>
    <xf numFmtId="0" fontId="211" fillId="62" borderId="0" applyNumberFormat="0" applyBorder="0" applyAlignment="0" applyProtection="0"/>
    <xf numFmtId="0" fontId="2" fillId="63" borderId="0" applyNumberFormat="0" applyBorder="0" applyAlignment="0" applyProtection="0"/>
    <xf numFmtId="0" fontId="211" fillId="63" borderId="0" applyNumberFormat="0" applyBorder="0" applyAlignment="0" applyProtection="0"/>
    <xf numFmtId="0" fontId="2" fillId="64" borderId="0" applyNumberFormat="0" applyBorder="0" applyAlignment="0" applyProtection="0"/>
    <xf numFmtId="0" fontId="211" fillId="64" borderId="0" applyNumberFormat="0" applyBorder="0" applyAlignment="0" applyProtection="0"/>
    <xf numFmtId="0" fontId="2" fillId="65" borderId="0" applyNumberFormat="0" applyBorder="0" applyAlignment="0" applyProtection="0"/>
    <xf numFmtId="0" fontId="211" fillId="65" borderId="0" applyNumberFormat="0" applyBorder="0" applyAlignment="0" applyProtection="0"/>
    <xf numFmtId="0" fontId="2" fillId="66" borderId="0" applyNumberFormat="0" applyBorder="0" applyAlignment="0" applyProtection="0"/>
    <xf numFmtId="0" fontId="211" fillId="66" borderId="0" applyNumberFormat="0" applyBorder="0" applyAlignment="0" applyProtection="0"/>
    <xf numFmtId="0" fontId="2" fillId="67" borderId="0" applyNumberFormat="0" applyBorder="0" applyAlignment="0" applyProtection="0"/>
    <xf numFmtId="0" fontId="211" fillId="67" borderId="0" applyNumberFormat="0" applyBorder="0" applyAlignment="0" applyProtection="0"/>
    <xf numFmtId="0" fontId="211" fillId="68" borderId="0" applyNumberFormat="0" applyBorder="0" applyAlignment="0" applyProtection="0"/>
    <xf numFmtId="0" fontId="211" fillId="69" borderId="0" applyNumberFormat="0" applyBorder="0" applyAlignment="0" applyProtection="0"/>
    <xf numFmtId="0" fontId="211" fillId="70" borderId="0" applyNumberFormat="0" applyBorder="0" applyAlignment="0" applyProtection="0"/>
    <xf numFmtId="0" fontId="211" fillId="71" borderId="0" applyNumberFormat="0" applyBorder="0" applyAlignment="0" applyProtection="0"/>
    <xf numFmtId="0" fontId="211" fillId="72" borderId="0" applyNumberFormat="0" applyBorder="0" applyAlignment="0" applyProtection="0"/>
    <xf numFmtId="0" fontId="211" fillId="73" borderId="0" applyNumberFormat="0" applyBorder="0" applyAlignment="0" applyProtection="0"/>
    <xf numFmtId="0" fontId="230" fillId="74" borderId="0" applyNumberFormat="0" applyBorder="0" applyAlignment="0" applyProtection="0"/>
    <xf numFmtId="0" fontId="230" fillId="75" borderId="0" applyNumberFormat="0" applyBorder="0" applyAlignment="0" applyProtection="0"/>
    <xf numFmtId="0" fontId="230" fillId="76" borderId="0" applyNumberFormat="0" applyBorder="0" applyAlignment="0" applyProtection="0"/>
    <xf numFmtId="0" fontId="230" fillId="77" borderId="0" applyNumberFormat="0" applyBorder="0" applyAlignment="0" applyProtection="0"/>
    <xf numFmtId="0" fontId="230" fillId="78" borderId="0" applyNumberFormat="0" applyBorder="0" applyAlignment="0" applyProtection="0"/>
    <xf numFmtId="0" fontId="230" fillId="79" borderId="0" applyNumberFormat="0" applyBorder="0" applyAlignment="0" applyProtection="0"/>
    <xf numFmtId="0" fontId="231" fillId="80" borderId="0" applyNumberFormat="0" applyBorder="0" applyAlignment="0" applyProtection="0"/>
    <xf numFmtId="0" fontId="232" fillId="81" borderId="85" applyNumberFormat="0" applyAlignment="0" applyProtection="0"/>
    <xf numFmtId="0" fontId="233" fillId="82" borderId="86" applyNumberFormat="0" applyAlignment="0" applyProtection="0"/>
    <xf numFmtId="0" fontId="234" fillId="0" borderId="0" applyNumberFormat="0" applyFill="0" applyBorder="0" applyAlignment="0" applyProtection="0"/>
    <xf numFmtId="0" fontId="235" fillId="83" borderId="0" applyNumberFormat="0" applyBorder="0" applyAlignment="0" applyProtection="0"/>
    <xf numFmtId="0" fontId="236" fillId="0" borderId="87" applyNumberFormat="0" applyFill="0" applyAlignment="0" applyProtection="0"/>
    <xf numFmtId="0" fontId="237" fillId="0" borderId="88" applyNumberFormat="0" applyFill="0" applyAlignment="0" applyProtection="0"/>
    <xf numFmtId="0" fontId="238" fillId="0" borderId="89" applyNumberFormat="0" applyFill="0" applyAlignment="0" applyProtection="0"/>
    <xf numFmtId="0" fontId="238" fillId="0" borderId="0" applyNumberFormat="0" applyFill="0" applyBorder="0" applyAlignment="0" applyProtection="0"/>
    <xf numFmtId="0" fontId="183" fillId="84" borderId="85" applyNumberFormat="0" applyAlignment="0" applyProtection="0"/>
    <xf numFmtId="0" fontId="239" fillId="84" borderId="85" applyNumberFormat="0" applyAlignment="0" applyProtection="0"/>
    <xf numFmtId="0" fontId="240" fillId="0" borderId="90" applyNumberFormat="0" applyFill="0" applyAlignment="0" applyProtection="0"/>
    <xf numFmtId="0" fontId="241" fillId="85" borderId="0" applyNumberFormat="0" applyBorder="0" applyAlignment="0" applyProtection="0"/>
    <xf numFmtId="0" fontId="2" fillId="0" borderId="0"/>
    <xf numFmtId="0" fontId="211" fillId="0" borderId="0"/>
    <xf numFmtId="0" fontId="2" fillId="86" borderId="91" applyNumberFormat="0" applyFont="0" applyAlignment="0" applyProtection="0"/>
    <xf numFmtId="0" fontId="211" fillId="86" borderId="91" applyNumberFormat="0" applyFont="0" applyAlignment="0" applyProtection="0"/>
    <xf numFmtId="0" fontId="242" fillId="81" borderId="92" applyNumberFormat="0" applyAlignment="0" applyProtection="0"/>
    <xf numFmtId="0" fontId="243" fillId="0" borderId="93" applyNumberFormat="0" applyFill="0" applyAlignment="0" applyProtection="0"/>
    <xf numFmtId="0" fontId="244" fillId="0" borderId="0" applyNumberFormat="0" applyFill="0" applyBorder="0" applyAlignment="0" applyProtection="0"/>
    <xf numFmtId="0" fontId="245"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83" fillId="84" borderId="85" applyNumberFormat="0" applyAlignment="0" applyProtection="0"/>
    <xf numFmtId="0" fontId="1" fillId="0" borderId="0"/>
    <xf numFmtId="0" fontId="45" fillId="0" borderId="0"/>
    <xf numFmtId="0" fontId="1" fillId="86" borderId="91" applyNumberFormat="0" applyFont="0" applyAlignment="0" applyProtection="0"/>
    <xf numFmtId="0" fontId="245" fillId="0" borderId="0"/>
    <xf numFmtId="0" fontId="245" fillId="0" borderId="0"/>
  </cellStyleXfs>
  <cellXfs count="585">
    <xf numFmtId="0" fontId="0" fillId="0" borderId="0" xfId="0"/>
    <xf numFmtId="0" fontId="151" fillId="28" borderId="0" xfId="0" applyFont="1" applyFill="1"/>
    <xf numFmtId="0" fontId="149" fillId="28" borderId="0" xfId="0" applyFont="1" applyFill="1"/>
    <xf numFmtId="0" fontId="152" fillId="28" borderId="0" xfId="0" applyFont="1" applyFill="1"/>
    <xf numFmtId="0" fontId="146" fillId="28" borderId="17" xfId="0" applyFont="1" applyFill="1" applyBorder="1"/>
    <xf numFmtId="0" fontId="151" fillId="28" borderId="17" xfId="0" applyFont="1" applyFill="1" applyBorder="1"/>
    <xf numFmtId="0" fontId="149" fillId="28" borderId="17" xfId="0" applyFont="1" applyFill="1" applyBorder="1" applyAlignment="1">
      <alignment vertical="center" wrapText="1"/>
    </xf>
    <xf numFmtId="0" fontId="149" fillId="0" borderId="17" xfId="0" applyFont="1" applyBorder="1" applyAlignment="1">
      <alignment vertical="center" wrapText="1"/>
    </xf>
    <xf numFmtId="2" fontId="147" fillId="51" borderId="0" xfId="340" applyNumberFormat="1" applyFont="1" applyFill="1" applyBorder="1" applyAlignment="1">
      <alignment horizontal="center" wrapText="1"/>
    </xf>
    <xf numFmtId="0" fontId="145" fillId="28" borderId="0" xfId="340" applyFont="1" applyFill="1" applyAlignment="1">
      <alignment horizontal="center"/>
    </xf>
    <xf numFmtId="0" fontId="145" fillId="28" borderId="35" xfId="340" applyFont="1" applyFill="1" applyBorder="1"/>
    <xf numFmtId="0" fontId="145" fillId="28" borderId="0" xfId="340" applyFont="1" applyFill="1"/>
    <xf numFmtId="0" fontId="145" fillId="28" borderId="0" xfId="340" applyFont="1" applyFill="1" applyBorder="1"/>
    <xf numFmtId="164" fontId="154" fillId="51" borderId="36" xfId="2" applyNumberFormat="1" applyFont="1" applyFill="1" applyBorder="1" applyAlignment="1">
      <alignment vertical="center" wrapText="1"/>
    </xf>
    <xf numFmtId="0" fontId="145" fillId="51" borderId="37" xfId="0" applyFont="1" applyFill="1" applyBorder="1" applyAlignment="1">
      <alignment horizontal="centerContinuous" vertical="center" wrapText="1"/>
    </xf>
    <xf numFmtId="0" fontId="145" fillId="51" borderId="0" xfId="340" applyFont="1" applyFill="1" applyBorder="1" applyAlignment="1">
      <alignment vertical="center" wrapText="1"/>
    </xf>
    <xf numFmtId="0" fontId="145" fillId="51" borderId="0" xfId="0" applyFont="1" applyFill="1" applyBorder="1" applyAlignment="1">
      <alignment horizontal="centerContinuous" vertical="center" wrapText="1"/>
    </xf>
    <xf numFmtId="0" fontId="145" fillId="51" borderId="38" xfId="0" applyFont="1" applyFill="1" applyBorder="1" applyAlignment="1">
      <alignment horizontal="centerContinuous" vertical="center" wrapText="1"/>
    </xf>
    <xf numFmtId="0" fontId="145" fillId="28" borderId="0" xfId="340" applyFont="1" applyFill="1" applyAlignment="1">
      <alignment vertical="center"/>
    </xf>
    <xf numFmtId="0" fontId="145" fillId="28" borderId="0" xfId="340" applyFont="1" applyFill="1" applyBorder="1" applyAlignment="1">
      <alignment vertical="center" wrapText="1"/>
    </xf>
    <xf numFmtId="0" fontId="145" fillId="28" borderId="0" xfId="340" applyFont="1" applyFill="1" applyBorder="1" applyAlignment="1">
      <alignment vertical="center"/>
    </xf>
    <xf numFmtId="0" fontId="145" fillId="51" borderId="39" xfId="0" applyFont="1" applyFill="1" applyBorder="1" applyAlignment="1">
      <alignment horizontal="centerContinuous" vertical="center" wrapText="1"/>
    </xf>
    <xf numFmtId="164" fontId="147" fillId="51" borderId="36" xfId="2" applyNumberFormat="1" applyFont="1" applyFill="1" applyBorder="1" applyAlignment="1">
      <alignment horizontal="center" wrapText="1"/>
    </xf>
    <xf numFmtId="0" fontId="148" fillId="51" borderId="0" xfId="340" applyFont="1" applyFill="1" applyBorder="1" applyAlignment="1">
      <alignment horizontal="center" wrapText="1"/>
    </xf>
    <xf numFmtId="0" fontId="148" fillId="51" borderId="0" xfId="0" applyFont="1" applyFill="1" applyBorder="1" applyAlignment="1">
      <alignment horizontal="center" vertical="center" wrapText="1"/>
    </xf>
    <xf numFmtId="0" fontId="148" fillId="51" borderId="0" xfId="0" applyFont="1" applyFill="1" applyBorder="1" applyAlignment="1">
      <alignment horizontal="centerContinuous" vertical="center" wrapText="1"/>
    </xf>
    <xf numFmtId="2" fontId="147" fillId="51" borderId="0" xfId="340" applyNumberFormat="1" applyFont="1" applyFill="1" applyBorder="1" applyAlignment="1">
      <alignment horizontal="right" wrapText="1"/>
    </xf>
    <xf numFmtId="0" fontId="148" fillId="51" borderId="0" xfId="340" applyFont="1" applyFill="1" applyBorder="1" applyAlignment="1">
      <alignment horizontal="right" wrapText="1"/>
    </xf>
    <xf numFmtId="2" fontId="147" fillId="51" borderId="38" xfId="340" applyNumberFormat="1" applyFont="1" applyFill="1" applyBorder="1" applyAlignment="1">
      <alignment horizontal="right" wrapText="1"/>
    </xf>
    <xf numFmtId="0" fontId="145" fillId="28" borderId="0" xfId="340" applyFont="1" applyFill="1" applyAlignment="1">
      <alignment horizontal="right"/>
    </xf>
    <xf numFmtId="0" fontId="148" fillId="51" borderId="37" xfId="0" applyFont="1" applyFill="1" applyBorder="1" applyAlignment="1">
      <alignment horizontal="center" vertical="center" wrapText="1"/>
    </xf>
    <xf numFmtId="0" fontId="148" fillId="51" borderId="37" xfId="0" applyFont="1" applyFill="1" applyBorder="1" applyAlignment="1">
      <alignment horizontal="centerContinuous" vertical="center" wrapText="1"/>
    </xf>
    <xf numFmtId="2" fontId="147" fillId="51" borderId="37" xfId="340" applyNumberFormat="1" applyFont="1" applyFill="1" applyBorder="1" applyAlignment="1">
      <alignment horizontal="right" wrapText="1"/>
    </xf>
    <xf numFmtId="0" fontId="148" fillId="51" borderId="37" xfId="340" applyFont="1" applyFill="1" applyBorder="1" applyAlignment="1">
      <alignment horizontal="right" wrapText="1"/>
    </xf>
    <xf numFmtId="2" fontId="147" fillId="51" borderId="40" xfId="340" applyNumberFormat="1" applyFont="1" applyFill="1" applyBorder="1" applyAlignment="1">
      <alignment horizontal="right" wrapText="1"/>
    </xf>
    <xf numFmtId="2" fontId="147" fillId="51" borderId="41" xfId="340" applyNumberFormat="1" applyFont="1" applyFill="1" applyBorder="1" applyAlignment="1">
      <alignment horizontal="right" wrapText="1"/>
    </xf>
    <xf numFmtId="0" fontId="147" fillId="28" borderId="42" xfId="0" applyFont="1" applyFill="1" applyBorder="1" applyAlignment="1">
      <alignment horizontal="right"/>
    </xf>
    <xf numFmtId="164" fontId="148" fillId="52" borderId="0" xfId="340" applyNumberFormat="1" applyFont="1" applyFill="1" applyBorder="1" applyAlignment="1">
      <alignment horizontal="center" vertical="center" wrapText="1"/>
    </xf>
    <xf numFmtId="0" fontId="147" fillId="28" borderId="43" xfId="0" applyFont="1" applyFill="1" applyBorder="1" applyAlignment="1">
      <alignment horizontal="right"/>
    </xf>
    <xf numFmtId="0" fontId="145" fillId="52" borderId="0" xfId="340" applyFont="1" applyFill="1" applyAlignment="1">
      <alignment horizontal="right"/>
    </xf>
    <xf numFmtId="164" fontId="147" fillId="52" borderId="43" xfId="2" applyNumberFormat="1" applyFont="1" applyFill="1" applyBorder="1" applyAlignment="1">
      <alignment horizontal="right"/>
    </xf>
    <xf numFmtId="0" fontId="145" fillId="52" borderId="0" xfId="340" applyFont="1" applyFill="1"/>
    <xf numFmtId="2" fontId="147" fillId="28" borderId="43" xfId="340" applyNumberFormat="1" applyFont="1" applyFill="1" applyBorder="1" applyAlignment="1">
      <alignment horizontal="right" vertical="center"/>
    </xf>
    <xf numFmtId="164" fontId="145" fillId="28" borderId="0" xfId="340" applyNumberFormat="1" applyFont="1" applyFill="1" applyBorder="1"/>
    <xf numFmtId="0" fontId="145" fillId="28" borderId="36" xfId="340" applyFont="1" applyFill="1" applyBorder="1"/>
    <xf numFmtId="0" fontId="147" fillId="28" borderId="0" xfId="0" applyFont="1" applyFill="1" applyBorder="1" applyAlignment="1">
      <alignment vertical="center"/>
    </xf>
    <xf numFmtId="0" fontId="145" fillId="28" borderId="38" xfId="340" applyFont="1" applyFill="1" applyBorder="1"/>
    <xf numFmtId="16" fontId="145" fillId="28" borderId="36" xfId="340" applyNumberFormat="1" applyFont="1" applyFill="1" applyBorder="1"/>
    <xf numFmtId="16" fontId="145" fillId="28" borderId="45" xfId="340" applyNumberFormat="1" applyFont="1" applyFill="1" applyBorder="1"/>
    <xf numFmtId="0" fontId="147" fillId="52" borderId="46" xfId="0" applyFont="1" applyFill="1" applyBorder="1" applyAlignment="1">
      <alignment vertical="center"/>
    </xf>
    <xf numFmtId="0" fontId="145" fillId="28" borderId="46" xfId="340" applyFont="1" applyFill="1" applyBorder="1"/>
    <xf numFmtId="0" fontId="145" fillId="28" borderId="47" xfId="340" applyFont="1" applyFill="1" applyBorder="1"/>
    <xf numFmtId="16" fontId="145" fillId="28" borderId="0" xfId="340" applyNumberFormat="1" applyFont="1" applyFill="1"/>
    <xf numFmtId="164" fontId="145" fillId="28" borderId="0" xfId="340" applyNumberFormat="1" applyFont="1" applyFill="1"/>
    <xf numFmtId="0" fontId="147" fillId="28" borderId="43" xfId="0" quotePrefix="1" applyFont="1" applyFill="1" applyBorder="1" applyAlignment="1">
      <alignment horizontal="right"/>
    </xf>
    <xf numFmtId="164" fontId="147" fillId="28" borderId="35" xfId="340" applyNumberFormat="1" applyFont="1" applyFill="1" applyBorder="1" applyAlignment="1">
      <alignment horizontal="center" vertical="center"/>
    </xf>
    <xf numFmtId="0" fontId="155" fillId="28" borderId="0" xfId="0" applyFont="1" applyFill="1" applyBorder="1" applyAlignment="1">
      <alignment vertical="center" wrapText="1"/>
    </xf>
    <xf numFmtId="0" fontId="155" fillId="28" borderId="38" xfId="0" applyFont="1" applyFill="1" applyBorder="1" applyAlignment="1">
      <alignment vertical="center" wrapText="1"/>
    </xf>
    <xf numFmtId="2" fontId="147" fillId="28" borderId="36" xfId="2" applyNumberFormat="1" applyFont="1" applyFill="1" applyBorder="1" applyAlignment="1">
      <alignment vertical="center" wrapText="1"/>
    </xf>
    <xf numFmtId="0" fontId="148" fillId="28" borderId="45" xfId="340" applyFont="1" applyFill="1" applyBorder="1" applyAlignment="1">
      <alignment vertical="center"/>
    </xf>
    <xf numFmtId="0" fontId="155" fillId="52" borderId="46" xfId="0" applyFont="1" applyFill="1" applyBorder="1" applyAlignment="1">
      <alignment vertical="center" wrapText="1"/>
    </xf>
    <xf numFmtId="0" fontId="155" fillId="28" borderId="46" xfId="0" applyFont="1" applyFill="1" applyBorder="1" applyAlignment="1">
      <alignment vertical="center" wrapText="1"/>
    </xf>
    <xf numFmtId="0" fontId="155" fillId="52" borderId="47" xfId="0" applyFont="1" applyFill="1" applyBorder="1" applyAlignment="1">
      <alignment vertical="center" wrapText="1"/>
    </xf>
    <xf numFmtId="164" fontId="157" fillId="51" borderId="48" xfId="2" applyNumberFormat="1" applyFont="1" applyFill="1" applyBorder="1" applyAlignment="1">
      <alignment horizontal="centerContinuous" vertical="top" wrapText="1"/>
    </xf>
    <xf numFmtId="164" fontId="157" fillId="51" borderId="50" xfId="2" applyNumberFormat="1" applyFont="1" applyFill="1" applyBorder="1" applyAlignment="1">
      <alignment horizontal="center" vertical="top" wrapText="1"/>
    </xf>
    <xf numFmtId="164" fontId="154" fillId="51" borderId="37" xfId="2" applyNumberFormat="1" applyFont="1" applyFill="1" applyBorder="1" applyAlignment="1">
      <alignment horizontal="centerContinuous" vertical="center" wrapText="1"/>
    </xf>
    <xf numFmtId="0" fontId="145" fillId="28" borderId="0" xfId="340" applyFont="1" applyFill="1" applyBorder="1" applyAlignment="1">
      <alignment horizontal="left" vertical="center"/>
    </xf>
    <xf numFmtId="2" fontId="148" fillId="51" borderId="0" xfId="340" applyNumberFormat="1" applyFont="1" applyFill="1" applyBorder="1" applyAlignment="1">
      <alignment horizontal="center" wrapText="1"/>
    </xf>
    <xf numFmtId="2" fontId="148" fillId="51" borderId="44" xfId="340" applyNumberFormat="1" applyFont="1" applyFill="1" applyBorder="1" applyAlignment="1">
      <alignment horizontal="center" wrapText="1"/>
    </xf>
    <xf numFmtId="164" fontId="147" fillId="51" borderId="36" xfId="2" applyNumberFormat="1" applyFont="1" applyFill="1" applyBorder="1" applyAlignment="1">
      <alignment horizontal="left" wrapText="1"/>
    </xf>
    <xf numFmtId="2" fontId="147" fillId="51" borderId="0" xfId="340" quotePrefix="1" applyNumberFormat="1" applyFont="1" applyFill="1" applyBorder="1" applyAlignment="1">
      <alignment horizontal="center" wrapText="1"/>
    </xf>
    <xf numFmtId="2" fontId="148" fillId="51" borderId="0" xfId="340" quotePrefix="1" applyNumberFormat="1" applyFont="1" applyFill="1" applyBorder="1" applyAlignment="1">
      <alignment horizontal="center" wrapText="1"/>
    </xf>
    <xf numFmtId="2" fontId="148" fillId="51" borderId="38" xfId="340" applyNumberFormat="1" applyFont="1" applyFill="1" applyBorder="1" applyAlignment="1">
      <alignment horizontal="center" wrapText="1"/>
    </xf>
    <xf numFmtId="2" fontId="147" fillId="53" borderId="0" xfId="340" applyNumberFormat="1" applyFont="1" applyFill="1" applyBorder="1" applyAlignment="1">
      <alignment horizontal="center" wrapText="1"/>
    </xf>
    <xf numFmtId="0" fontId="145" fillId="54" borderId="35" xfId="340" applyFont="1" applyFill="1" applyBorder="1"/>
    <xf numFmtId="2" fontId="147" fillId="54" borderId="43" xfId="340" applyNumberFormat="1" applyFont="1" applyFill="1" applyBorder="1" applyAlignment="1">
      <alignment horizontal="right" vertical="center"/>
    </xf>
    <xf numFmtId="0" fontId="145" fillId="54" borderId="0" xfId="340" applyFont="1" applyFill="1"/>
    <xf numFmtId="0" fontId="145" fillId="54" borderId="0" xfId="340" applyFont="1" applyFill="1" applyBorder="1"/>
    <xf numFmtId="0" fontId="154" fillId="54" borderId="0" xfId="340" applyFont="1" applyFill="1"/>
    <xf numFmtId="2" fontId="150" fillId="54" borderId="43" xfId="340" applyNumberFormat="1" applyFont="1" applyFill="1" applyBorder="1" applyAlignment="1">
      <alignment horizontal="right" vertical="center"/>
    </xf>
    <xf numFmtId="0" fontId="155" fillId="54" borderId="0" xfId="0" applyFont="1" applyFill="1" applyBorder="1" applyAlignment="1">
      <alignment wrapText="1"/>
    </xf>
    <xf numFmtId="164" fontId="147" fillId="54" borderId="35" xfId="340" applyNumberFormat="1" applyFont="1" applyFill="1" applyBorder="1" applyAlignment="1">
      <alignment horizontal="center" vertical="center"/>
    </xf>
    <xf numFmtId="2" fontId="147" fillId="54" borderId="43" xfId="2" applyNumberFormat="1" applyFont="1" applyFill="1" applyBorder="1" applyAlignment="1">
      <alignment horizontal="left" vertical="top" wrapText="1"/>
    </xf>
    <xf numFmtId="0" fontId="145" fillId="54" borderId="57" xfId="340" applyFont="1" applyFill="1" applyBorder="1"/>
    <xf numFmtId="2" fontId="147" fillId="54" borderId="36" xfId="340" applyNumberFormat="1" applyFont="1" applyFill="1" applyBorder="1" applyAlignment="1">
      <alignment horizontal="right" vertical="center"/>
    </xf>
    <xf numFmtId="0" fontId="145" fillId="51" borderId="58" xfId="0" applyFont="1" applyFill="1" applyBorder="1" applyAlignment="1">
      <alignment horizontal="centerContinuous" vertical="center" wrapText="1"/>
    </xf>
    <xf numFmtId="2" fontId="148" fillId="53" borderId="0" xfId="340" applyNumberFormat="1" applyFont="1" applyFill="1" applyBorder="1" applyAlignment="1">
      <alignment horizontal="center" wrapText="1"/>
    </xf>
    <xf numFmtId="0" fontId="148" fillId="53" borderId="0" xfId="340" applyFont="1" applyFill="1" applyBorder="1" applyAlignment="1">
      <alignment horizontal="center" wrapText="1"/>
    </xf>
    <xf numFmtId="164" fontId="147" fillId="53" borderId="41" xfId="2" applyNumberFormat="1" applyFont="1" applyFill="1" applyBorder="1" applyAlignment="1">
      <alignment horizontal="center" wrapText="1"/>
    </xf>
    <xf numFmtId="2" fontId="147" fillId="53" borderId="37" xfId="340" applyNumberFormat="1" applyFont="1" applyFill="1" applyBorder="1" applyAlignment="1">
      <alignment horizontal="center" wrapText="1"/>
    </xf>
    <xf numFmtId="2" fontId="148" fillId="53" borderId="60" xfId="340" applyNumberFormat="1" applyFont="1" applyFill="1" applyBorder="1" applyAlignment="1">
      <alignment horizontal="center" wrapText="1"/>
    </xf>
    <xf numFmtId="0" fontId="148" fillId="53" borderId="37" xfId="340" applyFont="1" applyFill="1" applyBorder="1" applyAlignment="1">
      <alignment horizontal="center" wrapText="1"/>
    </xf>
    <xf numFmtId="2" fontId="148" fillId="53" borderId="37" xfId="340" applyNumberFormat="1" applyFont="1" applyFill="1" applyBorder="1" applyAlignment="1">
      <alignment horizontal="center" wrapText="1"/>
    </xf>
    <xf numFmtId="2" fontId="148" fillId="53" borderId="41" xfId="340" applyNumberFormat="1" applyFont="1" applyFill="1" applyBorder="1" applyAlignment="1">
      <alignment horizontal="center" wrapText="1"/>
    </xf>
    <xf numFmtId="2" fontId="148" fillId="53" borderId="52" xfId="340" applyNumberFormat="1" applyFont="1" applyFill="1" applyBorder="1" applyAlignment="1">
      <alignment horizontal="center"/>
    </xf>
    <xf numFmtId="0" fontId="0" fillId="55" borderId="0" xfId="0" applyFont="1" applyFill="1"/>
    <xf numFmtId="0" fontId="0" fillId="55" borderId="65" xfId="0" applyFont="1" applyFill="1" applyBorder="1"/>
    <xf numFmtId="0" fontId="0" fillId="55" borderId="66" xfId="0" applyFont="1" applyFill="1" applyBorder="1"/>
    <xf numFmtId="0" fontId="0" fillId="53" borderId="0" xfId="0" applyFont="1" applyFill="1" applyAlignment="1">
      <alignment horizontal="center"/>
    </xf>
    <xf numFmtId="0" fontId="0" fillId="55" borderId="68"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69" xfId="0" applyFont="1" applyFill="1" applyBorder="1"/>
    <xf numFmtId="0" fontId="0" fillId="55" borderId="0" xfId="0" applyFont="1" applyFill="1" applyBorder="1"/>
    <xf numFmtId="0" fontId="0" fillId="53" borderId="68" xfId="0" applyFont="1" applyFill="1" applyBorder="1" applyAlignment="1">
      <alignment horizontal="center" vertical="center" wrapText="1"/>
    </xf>
    <xf numFmtId="0" fontId="0" fillId="55" borderId="71" xfId="0" applyFont="1" applyFill="1" applyBorder="1"/>
    <xf numFmtId="0" fontId="0" fillId="55" borderId="72" xfId="0" applyFont="1" applyFill="1" applyBorder="1"/>
    <xf numFmtId="0" fontId="0" fillId="55" borderId="73" xfId="0" applyFont="1" applyFill="1" applyBorder="1"/>
    <xf numFmtId="164" fontId="0" fillId="55" borderId="0" xfId="0" applyNumberFormat="1" applyFont="1" applyFill="1" applyAlignment="1">
      <alignment horizontal="center" vertical="center"/>
    </xf>
    <xf numFmtId="0" fontId="145" fillId="51" borderId="36" xfId="340" applyFont="1" applyFill="1" applyBorder="1" applyAlignment="1">
      <alignment vertical="center" wrapText="1"/>
    </xf>
    <xf numFmtId="164" fontId="157" fillId="51" borderId="36" xfId="2" applyNumberFormat="1" applyFont="1" applyFill="1" applyBorder="1" applyAlignment="1">
      <alignment vertical="top" wrapText="1"/>
    </xf>
    <xf numFmtId="164" fontId="157" fillId="51" borderId="0" xfId="2" applyNumberFormat="1" applyFont="1" applyFill="1" applyBorder="1" applyAlignment="1">
      <alignment vertical="top" wrapText="1"/>
    </xf>
    <xf numFmtId="164" fontId="157" fillId="51" borderId="49" xfId="2" applyNumberFormat="1" applyFont="1" applyFill="1" applyBorder="1" applyAlignment="1">
      <alignment horizontal="center" vertical="top" wrapText="1"/>
    </xf>
    <xf numFmtId="0" fontId="0" fillId="0" borderId="0" xfId="0" applyAlignment="1">
      <alignment vertical="center"/>
    </xf>
    <xf numFmtId="164" fontId="157" fillId="28" borderId="0" xfId="2" applyNumberFormat="1" applyFont="1" applyFill="1" applyBorder="1" applyAlignment="1">
      <alignment horizontal="center" vertical="top" wrapText="1"/>
    </xf>
    <xf numFmtId="0" fontId="145" fillId="28" borderId="0" xfId="340" applyFont="1" applyFill="1" applyBorder="1" applyAlignment="1">
      <alignment horizontal="center" vertical="center" wrapText="1"/>
    </xf>
    <xf numFmtId="0" fontId="155" fillId="54" borderId="56" xfId="0" applyFont="1" applyFill="1" applyBorder="1" applyAlignment="1">
      <alignment wrapText="1"/>
    </xf>
    <xf numFmtId="2" fontId="147" fillId="28" borderId="36" xfId="340" applyNumberFormat="1" applyFont="1" applyFill="1" applyBorder="1" applyAlignment="1">
      <alignment horizontal="right" vertical="center"/>
    </xf>
    <xf numFmtId="2" fontId="148" fillId="53" borderId="74" xfId="340" applyNumberFormat="1" applyFont="1" applyFill="1" applyBorder="1" applyAlignment="1">
      <alignment horizontal="center" wrapText="1"/>
    </xf>
    <xf numFmtId="164" fontId="157" fillId="51" borderId="56" xfId="2" applyNumberFormat="1" applyFont="1" applyFill="1" applyBorder="1" applyAlignment="1">
      <alignment vertical="top" wrapText="1"/>
    </xf>
    <xf numFmtId="0" fontId="145" fillId="51" borderId="56" xfId="340" applyFont="1" applyFill="1" applyBorder="1" applyAlignment="1">
      <alignment vertical="center" wrapText="1"/>
    </xf>
    <xf numFmtId="2" fontId="150" fillId="54" borderId="82" xfId="340" applyNumberFormat="1" applyFont="1" applyFill="1" applyBorder="1" applyAlignment="1">
      <alignment horizontal="right" vertical="center"/>
    </xf>
    <xf numFmtId="2" fontId="147" fillId="51" borderId="74" xfId="340" applyNumberFormat="1" applyFont="1" applyFill="1" applyBorder="1" applyAlignment="1">
      <alignment horizontal="right" wrapText="1"/>
    </xf>
    <xf numFmtId="2" fontId="147" fillId="54" borderId="84" xfId="340" applyNumberFormat="1" applyFont="1" applyFill="1" applyBorder="1" applyAlignment="1">
      <alignment horizontal="right" vertical="center"/>
    </xf>
    <xf numFmtId="2" fontId="147" fillId="54" borderId="0" xfId="340" applyNumberFormat="1" applyFont="1" applyFill="1" applyBorder="1" applyAlignment="1">
      <alignment horizontal="right" vertical="center"/>
    </xf>
    <xf numFmtId="2" fontId="169" fillId="54" borderId="43" xfId="340" applyNumberFormat="1" applyFont="1" applyFill="1" applyBorder="1" applyAlignment="1">
      <alignment horizontal="right" vertical="center"/>
    </xf>
    <xf numFmtId="0" fontId="163" fillId="55" borderId="72" xfId="0" applyFont="1" applyFill="1" applyBorder="1" applyAlignment="1">
      <alignment horizontal="center"/>
    </xf>
    <xf numFmtId="2" fontId="147" fillId="28" borderId="94" xfId="340" applyNumberFormat="1" applyFont="1" applyFill="1" applyBorder="1" applyAlignment="1">
      <alignment horizontal="right" vertical="center"/>
    </xf>
    <xf numFmtId="2" fontId="147" fillId="54" borderId="95" xfId="340" applyNumberFormat="1" applyFont="1" applyFill="1" applyBorder="1" applyAlignment="1">
      <alignment horizontal="right" vertical="center"/>
    </xf>
    <xf numFmtId="2" fontId="169" fillId="54" borderId="36" xfId="340" applyNumberFormat="1" applyFont="1" applyFill="1" applyBorder="1" applyAlignment="1">
      <alignment horizontal="right" vertical="center"/>
    </xf>
    <xf numFmtId="0" fontId="165" fillId="55" borderId="96" xfId="0" applyFont="1" applyFill="1" applyBorder="1"/>
    <xf numFmtId="0" fontId="0" fillId="55" borderId="62" xfId="0" applyFont="1" applyFill="1" applyBorder="1"/>
    <xf numFmtId="0" fontId="0" fillId="55" borderId="97" xfId="0" applyFont="1" applyFill="1" applyBorder="1"/>
    <xf numFmtId="2" fontId="161" fillId="54" borderId="98" xfId="340" applyNumberFormat="1" applyFont="1" applyFill="1" applyBorder="1" applyAlignment="1">
      <alignment horizontal="right" vertical="center"/>
    </xf>
    <xf numFmtId="0" fontId="202" fillId="55" borderId="0" xfId="0" applyFont="1" applyFill="1"/>
    <xf numFmtId="2" fontId="161" fillId="54" borderId="104" xfId="340" applyNumberFormat="1" applyFont="1" applyFill="1" applyBorder="1" applyAlignment="1">
      <alignment horizontal="right" vertical="center"/>
    </xf>
    <xf numFmtId="0" fontId="162" fillId="55" borderId="0" xfId="0" applyFont="1" applyFill="1"/>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8" xfId="0" applyNumberFormat="1" applyFont="1" applyFill="1" applyBorder="1" applyAlignment="1">
      <alignment horizontal="center" vertical="center"/>
    </xf>
    <xf numFmtId="164" fontId="163" fillId="54" borderId="0" xfId="0" applyNumberFormat="1" applyFont="1" applyFill="1" applyBorder="1" applyAlignment="1">
      <alignment horizontal="center" vertical="center"/>
    </xf>
    <xf numFmtId="164" fontId="163" fillId="54" borderId="68" xfId="0" applyNumberFormat="1" applyFont="1" applyFill="1" applyBorder="1" applyAlignment="1">
      <alignment horizontal="center" vertical="center"/>
    </xf>
    <xf numFmtId="2" fontId="148" fillId="53" borderId="38" xfId="340" applyNumberFormat="1" applyFont="1" applyFill="1" applyBorder="1" applyAlignment="1">
      <alignment horizontal="center" wrapText="1"/>
    </xf>
    <xf numFmtId="2" fontId="148" fillId="53" borderId="80" xfId="340" applyNumberFormat="1" applyFont="1" applyFill="1" applyBorder="1" applyAlignment="1">
      <alignment horizontal="center" wrapText="1"/>
    </xf>
    <xf numFmtId="2" fontId="147" fillId="54" borderId="105" xfId="340" applyNumberFormat="1" applyFont="1" applyFill="1" applyBorder="1" applyAlignment="1">
      <alignment horizontal="right" vertical="center"/>
    </xf>
    <xf numFmtId="164" fontId="214" fillId="54" borderId="0" xfId="0" applyNumberFormat="1" applyFont="1" applyFill="1" applyBorder="1" applyAlignment="1">
      <alignment horizontal="center" vertical="center"/>
    </xf>
    <xf numFmtId="0" fontId="214" fillId="55" borderId="0" xfId="0" applyFont="1" applyFill="1" applyBorder="1" applyAlignment="1">
      <alignment horizontal="center"/>
    </xf>
    <xf numFmtId="164" fontId="148" fillId="52" borderId="8" xfId="340" applyNumberFormat="1" applyFont="1" applyFill="1" applyBorder="1" applyAlignment="1">
      <alignment horizontal="center" vertical="center" wrapText="1"/>
    </xf>
    <xf numFmtId="0" fontId="223" fillId="55" borderId="0" xfId="0" applyFont="1" applyFill="1" applyAlignment="1">
      <alignment vertical="center"/>
    </xf>
    <xf numFmtId="164" fontId="10" fillId="54" borderId="131" xfId="0" applyNumberFormat="1" applyFont="1" applyFill="1" applyBorder="1" applyAlignment="1">
      <alignment horizontal="center" vertical="center"/>
    </xf>
    <xf numFmtId="164" fontId="10" fillId="54" borderId="130" xfId="0" applyNumberFormat="1" applyFont="1" applyFill="1" applyBorder="1" applyAlignment="1">
      <alignment horizontal="center" vertical="center"/>
    </xf>
    <xf numFmtId="0" fontId="10" fillId="55" borderId="129" xfId="0" applyFont="1" applyFill="1" applyBorder="1" applyAlignment="1">
      <alignment horizontal="center"/>
    </xf>
    <xf numFmtId="164" fontId="10" fillId="54" borderId="0" xfId="0" applyNumberFormat="1" applyFont="1" applyFill="1" applyBorder="1" applyAlignment="1">
      <alignment horizontal="center" vertical="center"/>
    </xf>
    <xf numFmtId="164" fontId="10" fillId="54" borderId="68" xfId="0" applyNumberFormat="1" applyFont="1" applyFill="1" applyBorder="1" applyAlignment="1">
      <alignment horizontal="center" vertical="center"/>
    </xf>
    <xf numFmtId="0" fontId="10" fillId="55" borderId="72" xfId="0" applyFont="1" applyFill="1" applyBorder="1" applyAlignment="1">
      <alignment horizontal="center"/>
    </xf>
    <xf numFmtId="0" fontId="148" fillId="0" borderId="0" xfId="340" applyNumberFormat="1" applyFont="1" applyFill="1" applyBorder="1" applyAlignment="1">
      <alignment horizontal="center" vertical="center" wrapText="1"/>
    </xf>
    <xf numFmtId="164" fontId="157" fillId="51" borderId="49" xfId="2" applyNumberFormat="1" applyFont="1" applyFill="1" applyBorder="1" applyAlignment="1">
      <alignment horizontal="center" vertical="center" wrapText="1"/>
    </xf>
    <xf numFmtId="164" fontId="157" fillId="51" borderId="50" xfId="2" applyNumberFormat="1" applyFont="1" applyFill="1" applyBorder="1" applyAlignment="1">
      <alignment horizontal="center" vertical="center" wrapText="1"/>
    </xf>
    <xf numFmtId="0" fontId="145" fillId="54" borderId="0" xfId="340" applyFont="1" applyFill="1" applyBorder="1" applyAlignment="1">
      <alignment horizontal="left" vertical="center"/>
    </xf>
    <xf numFmtId="0" fontId="145" fillId="51" borderId="64" xfId="0" applyFont="1" applyFill="1" applyBorder="1" applyAlignment="1">
      <alignment horizontal="center" vertical="center" wrapText="1"/>
    </xf>
    <xf numFmtId="0" fontId="145" fillId="51" borderId="53" xfId="0" applyFont="1" applyFill="1" applyBorder="1" applyAlignment="1">
      <alignment horizontal="center" vertical="center" wrapText="1"/>
    </xf>
    <xf numFmtId="0" fontId="145" fillId="51" borderId="55" xfId="0" applyFont="1" applyFill="1" applyBorder="1" applyAlignment="1">
      <alignment horizontal="center" vertical="center" wrapText="1"/>
    </xf>
    <xf numFmtId="0" fontId="145" fillId="51" borderId="54" xfId="340" applyFont="1" applyFill="1" applyBorder="1" applyAlignment="1">
      <alignment horizontal="center" vertical="center" wrapText="1"/>
    </xf>
    <xf numFmtId="0" fontId="145" fillId="51" borderId="53" xfId="340" applyFont="1" applyFill="1" applyBorder="1" applyAlignment="1">
      <alignment horizontal="center" vertical="center" wrapText="1"/>
    </xf>
    <xf numFmtId="0" fontId="145" fillId="51" borderId="39" xfId="340" applyFont="1" applyFill="1" applyBorder="1" applyAlignment="1">
      <alignment horizontal="center" vertical="center" wrapText="1"/>
    </xf>
    <xf numFmtId="0" fontId="145" fillId="51" borderId="0" xfId="0" applyFont="1" applyFill="1" applyBorder="1" applyAlignment="1">
      <alignment horizontal="center" vertical="center" wrapText="1"/>
    </xf>
    <xf numFmtId="0" fontId="145" fillId="51" borderId="38" xfId="0" applyFont="1" applyFill="1" applyBorder="1" applyAlignment="1">
      <alignment horizontal="center" vertical="center" wrapText="1"/>
    </xf>
    <xf numFmtId="164" fontId="147" fillId="51" borderId="36" xfId="2" applyNumberFormat="1" applyFont="1" applyFill="1" applyBorder="1" applyAlignment="1">
      <alignment horizontal="left" vertical="center" wrapText="1"/>
    </xf>
    <xf numFmtId="0" fontId="145" fillId="28" borderId="41" xfId="340" applyFont="1" applyFill="1" applyBorder="1" applyAlignment="1">
      <alignment horizontal="left" vertical="center" wrapText="1"/>
    </xf>
    <xf numFmtId="0" fontId="147" fillId="54" borderId="61" xfId="0" applyFont="1" applyFill="1" applyBorder="1" applyAlignment="1">
      <alignment vertical="center"/>
    </xf>
    <xf numFmtId="0" fontId="147" fillId="54" borderId="62" xfId="0" applyFont="1" applyFill="1" applyBorder="1" applyAlignment="1">
      <alignment vertical="center"/>
    </xf>
    <xf numFmtId="0" fontId="147" fillId="54" borderId="63" xfId="0" applyFont="1" applyFill="1" applyBorder="1" applyAlignment="1">
      <alignment vertical="center"/>
    </xf>
    <xf numFmtId="0" fontId="147" fillId="54" borderId="0" xfId="0" applyFont="1" applyFill="1" applyBorder="1" applyAlignment="1">
      <alignment vertical="center"/>
    </xf>
    <xf numFmtId="0" fontId="0" fillId="0" borderId="0" xfId="0" applyAlignment="1">
      <alignment vertical="center"/>
    </xf>
    <xf numFmtId="0" fontId="147" fillId="54" borderId="38" xfId="0" applyFont="1" applyFill="1" applyBorder="1" applyAlignment="1">
      <alignment vertical="center"/>
    </xf>
    <xf numFmtId="0" fontId="145" fillId="51" borderId="39" xfId="0" applyFont="1" applyFill="1" applyBorder="1" applyAlignment="1">
      <alignment horizontal="center" vertical="center" wrapText="1"/>
    </xf>
    <xf numFmtId="164" fontId="157" fillId="51" borderId="49" xfId="2" applyNumberFormat="1" applyFont="1" applyFill="1" applyBorder="1" applyAlignment="1">
      <alignment horizontal="center" vertical="top" wrapText="1"/>
    </xf>
    <xf numFmtId="164" fontId="157" fillId="51" borderId="50" xfId="2" applyNumberFormat="1" applyFont="1" applyFill="1" applyBorder="1" applyAlignment="1">
      <alignment horizontal="center" vertical="top" wrapText="1"/>
    </xf>
    <xf numFmtId="164" fontId="154" fillId="51" borderId="112" xfId="2" applyNumberFormat="1" applyFont="1" applyFill="1" applyBorder="1" applyAlignment="1">
      <alignment horizontal="center" vertical="center" wrapText="1"/>
    </xf>
    <xf numFmtId="164" fontId="154" fillId="51" borderId="110" xfId="2" applyNumberFormat="1" applyFont="1" applyFill="1" applyBorder="1" applyAlignment="1">
      <alignment horizontal="center" vertical="center" wrapText="1"/>
    </xf>
    <xf numFmtId="164" fontId="154" fillId="51" borderId="111" xfId="2" applyNumberFormat="1" applyFont="1" applyFill="1" applyBorder="1" applyAlignment="1">
      <alignment horizontal="center" vertical="center" wrapText="1"/>
    </xf>
    <xf numFmtId="0" fontId="145" fillId="51" borderId="64" xfId="0" applyFont="1" applyFill="1" applyBorder="1" applyAlignment="1">
      <alignment horizontal="center" vertical="center"/>
    </xf>
    <xf numFmtId="0" fontId="145" fillId="51" borderId="36" xfId="340" applyFont="1" applyFill="1" applyBorder="1" applyAlignment="1">
      <alignment horizontal="center" vertical="center" wrapText="1"/>
    </xf>
    <xf numFmtId="0" fontId="145" fillId="51" borderId="0" xfId="340" applyFont="1" applyFill="1" applyBorder="1" applyAlignment="1">
      <alignment horizontal="center" vertical="center" wrapText="1"/>
    </xf>
    <xf numFmtId="0" fontId="145" fillId="51" borderId="56" xfId="340" applyFont="1" applyFill="1" applyBorder="1" applyAlignment="1">
      <alignment horizontal="center" vertical="center" wrapText="1"/>
    </xf>
    <xf numFmtId="0" fontId="144" fillId="55" borderId="65" xfId="0" applyFont="1" applyFill="1" applyBorder="1" applyAlignment="1">
      <alignment horizontal="left" vertical="center" wrapText="1" indent="1"/>
    </xf>
    <xf numFmtId="0" fontId="144" fillId="55" borderId="71" xfId="0" applyFont="1" applyFill="1" applyBorder="1" applyAlignment="1">
      <alignment horizontal="left" vertical="center" wrapText="1" indent="1"/>
    </xf>
    <xf numFmtId="0" fontId="204" fillId="55" borderId="72" xfId="0" applyFont="1" applyFill="1" applyBorder="1" applyAlignment="1">
      <alignment horizontal="left" wrapText="1" indent="1"/>
    </xf>
    <xf numFmtId="0" fontId="204" fillId="55" borderId="0" xfId="0" applyFont="1" applyFill="1" applyBorder="1" applyAlignment="1">
      <alignment horizontal="left" wrapText="1" indent="1"/>
    </xf>
    <xf numFmtId="0" fontId="204" fillId="55" borderId="68" xfId="0" applyFont="1" applyFill="1" applyBorder="1" applyAlignment="1">
      <alignment horizontal="left" wrapText="1" indent="1"/>
    </xf>
    <xf numFmtId="0" fontId="144" fillId="55" borderId="72" xfId="0" applyFont="1" applyFill="1" applyBorder="1" applyAlignment="1">
      <alignment horizontal="left" vertical="center" wrapText="1" indent="1"/>
    </xf>
    <xf numFmtId="0" fontId="144" fillId="55" borderId="0" xfId="0" applyFont="1" applyFill="1" applyBorder="1" applyAlignment="1">
      <alignment horizontal="left" vertical="center" wrapText="1" indent="1"/>
    </xf>
    <xf numFmtId="0" fontId="144" fillId="55" borderId="68" xfId="0" applyFont="1" applyFill="1" applyBorder="1" applyAlignment="1">
      <alignment horizontal="left" vertical="center" wrapText="1" indent="1"/>
    </xf>
    <xf numFmtId="0" fontId="213" fillId="55" borderId="72" xfId="0" applyFont="1" applyFill="1" applyBorder="1" applyAlignment="1">
      <alignment horizontal="left" wrapText="1" indent="1"/>
    </xf>
    <xf numFmtId="0" fontId="213" fillId="55" borderId="0" xfId="0" applyFont="1" applyFill="1" applyBorder="1" applyAlignment="1">
      <alignment horizontal="left" wrapText="1" indent="1"/>
    </xf>
    <xf numFmtId="0" fontId="213" fillId="55" borderId="68" xfId="0" applyFont="1" applyFill="1" applyBorder="1" applyAlignment="1">
      <alignment horizontal="left" wrapText="1" indent="1"/>
    </xf>
    <xf numFmtId="0" fontId="165" fillId="55" borderId="72" xfId="0" applyFont="1" applyFill="1" applyBorder="1" applyAlignment="1">
      <alignment horizontal="left" wrapText="1"/>
    </xf>
    <xf numFmtId="0" fontId="165" fillId="55" borderId="0" xfId="0" applyFont="1" applyFill="1" applyBorder="1" applyAlignment="1">
      <alignment horizontal="left" wrapText="1"/>
    </xf>
    <xf numFmtId="0" fontId="165" fillId="55" borderId="68" xfId="0" applyFont="1" applyFill="1" applyBorder="1" applyAlignment="1">
      <alignment horizontal="left" wrapText="1"/>
    </xf>
    <xf numFmtId="0" fontId="206" fillId="0" borderId="0" xfId="0" applyFont="1" applyFill="1"/>
    <xf numFmtId="0" fontId="210" fillId="54" borderId="0" xfId="525" applyFont="1" applyFill="1" applyAlignment="1">
      <alignment horizontal="left" vertical="center" wrapText="1"/>
    </xf>
    <xf numFmtId="0" fontId="117" fillId="55" borderId="0" xfId="0" applyFont="1" applyFill="1" applyAlignment="1">
      <alignment horizontal="left" vertical="center" wrapText="1"/>
    </xf>
    <xf numFmtId="0" fontId="0" fillId="53" borderId="67" xfId="0" applyFont="1" applyFill="1" applyBorder="1" applyAlignment="1">
      <alignment horizontal="center"/>
    </xf>
    <xf numFmtId="0" fontId="0" fillId="53" borderId="70" xfId="0" applyFont="1" applyFill="1" applyBorder="1" applyAlignment="1">
      <alignment horizontal="center"/>
    </xf>
    <xf numFmtId="0" fontId="153" fillId="28" borderId="34" xfId="0" applyFont="1" applyFill="1" applyBorder="1" applyAlignment="1">
      <alignment horizontal="left" wrapText="1"/>
    </xf>
    <xf numFmtId="0" fontId="149" fillId="28" borderId="2" xfId="0" applyFont="1" applyFill="1" applyBorder="1" applyAlignment="1">
      <alignment horizontal="left" wrapText="1"/>
    </xf>
    <xf numFmtId="0" fontId="149" fillId="28" borderId="33" xfId="0" applyFont="1" applyFill="1" applyBorder="1" applyAlignment="1">
      <alignment horizontal="left" wrapText="1"/>
    </xf>
    <xf numFmtId="0" fontId="0" fillId="0" borderId="51" xfId="0" applyBorder="1" applyAlignment="1"/>
    <xf numFmtId="0" fontId="0" fillId="0" borderId="29" xfId="0" applyBorder="1" applyAlignment="1"/>
    <xf numFmtId="0" fontId="0" fillId="0" borderId="7" xfId="0" applyBorder="1" applyAlignment="1"/>
    <xf numFmtId="164" fontId="246" fillId="51" borderId="76" xfId="2" applyNumberFormat="1" applyFont="1" applyFill="1" applyBorder="1" applyAlignment="1">
      <alignment horizontal="centerContinuous" vertical="top" wrapText="1"/>
    </xf>
    <xf numFmtId="164" fontId="246" fillId="51" borderId="77" xfId="2" applyNumberFormat="1" applyFont="1" applyFill="1" applyBorder="1" applyAlignment="1">
      <alignment horizontal="center" vertical="center" wrapText="1"/>
    </xf>
    <xf numFmtId="164" fontId="246" fillId="51" borderId="78" xfId="2" applyNumberFormat="1" applyFont="1" applyFill="1" applyBorder="1" applyAlignment="1">
      <alignment horizontal="center" vertical="center" wrapText="1"/>
    </xf>
    <xf numFmtId="0" fontId="202" fillId="28" borderId="0" xfId="340" applyFont="1" applyFill="1" applyBorder="1"/>
    <xf numFmtId="0" fontId="202" fillId="28" borderId="0" xfId="340" applyFont="1" applyFill="1"/>
    <xf numFmtId="164" fontId="247" fillId="51" borderId="59" xfId="2" applyNumberFormat="1" applyFont="1" applyFill="1" applyBorder="1" applyAlignment="1">
      <alignment vertical="center" wrapText="1"/>
    </xf>
    <xf numFmtId="0" fontId="202" fillId="51" borderId="0" xfId="0" applyFont="1" applyFill="1" applyBorder="1" applyAlignment="1">
      <alignment horizontal="centerContinuous" vertical="center" wrapText="1"/>
    </xf>
    <xf numFmtId="0" fontId="202" fillId="51" borderId="56" xfId="0" applyFont="1" applyFill="1" applyBorder="1" applyAlignment="1">
      <alignment horizontal="centerContinuous" vertical="center" wrapText="1"/>
    </xf>
    <xf numFmtId="0" fontId="202" fillId="28" borderId="0" xfId="340" applyFont="1" applyFill="1" applyBorder="1" applyAlignment="1">
      <alignment vertical="center"/>
    </xf>
    <xf numFmtId="0" fontId="202" fillId="28" borderId="0" xfId="340" applyFont="1" applyFill="1" applyAlignment="1">
      <alignment vertical="center"/>
    </xf>
    <xf numFmtId="164" fontId="248" fillId="51" borderId="59" xfId="2" applyNumberFormat="1" applyFont="1" applyFill="1" applyBorder="1" applyAlignment="1">
      <alignment horizontal="center" wrapText="1"/>
    </xf>
    <xf numFmtId="2" fontId="248" fillId="51" borderId="0" xfId="340" applyNumberFormat="1" applyFont="1" applyFill="1" applyBorder="1" applyAlignment="1">
      <alignment horizontal="center" wrapText="1"/>
    </xf>
    <xf numFmtId="2" fontId="248" fillId="53" borderId="0" xfId="340" applyNumberFormat="1" applyFont="1" applyFill="1" applyBorder="1" applyAlignment="1">
      <alignment horizontal="center" wrapText="1"/>
    </xf>
    <xf numFmtId="2" fontId="248" fillId="53" borderId="56" xfId="340" applyNumberFormat="1" applyFont="1" applyFill="1" applyBorder="1" applyAlignment="1">
      <alignment horizontal="center" wrapText="1"/>
    </xf>
    <xf numFmtId="0" fontId="202" fillId="28" borderId="0" xfId="340" applyFont="1" applyFill="1" applyBorder="1" applyAlignment="1">
      <alignment horizontal="center"/>
    </xf>
    <xf numFmtId="0" fontId="202" fillId="28" borderId="0" xfId="340" applyFont="1" applyFill="1" applyAlignment="1">
      <alignment horizontal="center"/>
    </xf>
    <xf numFmtId="164" fontId="248" fillId="51" borderId="59" xfId="2" applyNumberFormat="1" applyFont="1" applyFill="1" applyBorder="1" applyAlignment="1">
      <alignment horizontal="left" wrapText="1"/>
    </xf>
    <xf numFmtId="2" fontId="248" fillId="51" borderId="0" xfId="340" quotePrefix="1" applyNumberFormat="1" applyFont="1" applyFill="1" applyBorder="1" applyAlignment="1">
      <alignment horizontal="center" wrapText="1"/>
    </xf>
    <xf numFmtId="2" fontId="248" fillId="51" borderId="56" xfId="340" applyNumberFormat="1" applyFont="1" applyFill="1" applyBorder="1" applyAlignment="1">
      <alignment horizontal="center" wrapText="1"/>
    </xf>
    <xf numFmtId="164" fontId="248" fillId="51" borderId="59" xfId="2" applyNumberFormat="1" applyFont="1" applyFill="1" applyBorder="1" applyAlignment="1">
      <alignment vertical="center" wrapText="1"/>
    </xf>
    <xf numFmtId="0" fontId="117" fillId="51" borderId="0" xfId="0" applyFont="1" applyFill="1" applyBorder="1" applyAlignment="1">
      <alignment horizontal="center" vertical="center" wrapText="1"/>
    </xf>
    <xf numFmtId="0" fontId="203" fillId="51" borderId="0" xfId="0" applyFont="1" applyFill="1" applyBorder="1" applyAlignment="1">
      <alignment horizontal="center" vertical="center" wrapText="1"/>
    </xf>
    <xf numFmtId="0" fontId="117" fillId="51" borderId="56" xfId="0" applyFont="1" applyFill="1" applyBorder="1" applyAlignment="1">
      <alignment horizontal="center" vertical="center" wrapText="1"/>
    </xf>
    <xf numFmtId="0" fontId="202" fillId="28" borderId="0" xfId="340" applyFont="1" applyFill="1" applyBorder="1" applyAlignment="1">
      <alignment horizontal="right"/>
    </xf>
    <xf numFmtId="0" fontId="202" fillId="28" borderId="0" xfId="340" applyFont="1" applyFill="1" applyAlignment="1">
      <alignment horizontal="right"/>
    </xf>
    <xf numFmtId="0" fontId="117" fillId="51" borderId="37" xfId="0" applyFont="1" applyFill="1" applyBorder="1" applyAlignment="1">
      <alignment horizontal="center" vertical="center" wrapText="1"/>
    </xf>
    <xf numFmtId="0" fontId="117" fillId="51" borderId="74" xfId="0" applyFont="1" applyFill="1" applyBorder="1" applyAlignment="1">
      <alignment horizontal="center" vertical="center" wrapText="1"/>
    </xf>
    <xf numFmtId="2" fontId="248" fillId="54" borderId="75" xfId="340" applyNumberFormat="1" applyFont="1" applyFill="1" applyBorder="1" applyAlignment="1">
      <alignment horizontal="right" vertical="center"/>
    </xf>
    <xf numFmtId="164" fontId="117" fillId="52" borderId="0" xfId="340" applyNumberFormat="1" applyFont="1" applyFill="1" applyBorder="1" applyAlignment="1">
      <alignment horizontal="center" vertical="center" wrapText="1"/>
    </xf>
    <xf numFmtId="164" fontId="117" fillId="52" borderId="56" xfId="340" applyNumberFormat="1" applyFont="1" applyFill="1" applyBorder="1" applyAlignment="1">
      <alignment horizontal="center" vertical="center" wrapText="1"/>
    </xf>
    <xf numFmtId="0" fontId="202" fillId="54" borderId="0" xfId="340" applyFont="1" applyFill="1" applyBorder="1"/>
    <xf numFmtId="0" fontId="202" fillId="54" borderId="0" xfId="340" applyFont="1" applyFill="1"/>
    <xf numFmtId="164" fontId="117" fillId="54" borderId="0" xfId="340" applyNumberFormat="1" applyFont="1" applyFill="1" applyBorder="1" applyAlignment="1">
      <alignment horizontal="center" vertical="center" wrapText="1"/>
    </xf>
    <xf numFmtId="0" fontId="247" fillId="54" borderId="0" xfId="340" applyFont="1" applyFill="1"/>
    <xf numFmtId="2" fontId="248" fillId="54" borderId="101" xfId="340" applyNumberFormat="1" applyFont="1" applyFill="1" applyBorder="1" applyAlignment="1">
      <alignment horizontal="right" vertical="center"/>
    </xf>
    <xf numFmtId="164" fontId="248" fillId="54" borderId="0" xfId="358" applyNumberFormat="1" applyFont="1" applyFill="1" applyBorder="1" applyAlignment="1">
      <alignment horizontal="center" vertical="center"/>
    </xf>
    <xf numFmtId="164" fontId="248" fillId="54" borderId="0" xfId="2" applyNumberFormat="1" applyFont="1" applyFill="1" applyBorder="1" applyAlignment="1">
      <alignment horizontal="center" vertical="center"/>
    </xf>
    <xf numFmtId="164" fontId="248" fillId="54" borderId="56" xfId="358" applyNumberFormat="1" applyFont="1" applyFill="1" applyBorder="1" applyAlignment="1">
      <alignment horizontal="center" vertical="center"/>
    </xf>
    <xf numFmtId="0" fontId="247" fillId="54" borderId="0" xfId="340" applyFont="1" applyFill="1" applyBorder="1"/>
    <xf numFmtId="2" fontId="250" fillId="54" borderId="101" xfId="340" applyNumberFormat="1" applyFont="1" applyFill="1" applyBorder="1" applyAlignment="1">
      <alignment horizontal="right" vertical="center"/>
    </xf>
    <xf numFmtId="0" fontId="202" fillId="54" borderId="59" xfId="340" applyFont="1" applyFill="1" applyBorder="1"/>
    <xf numFmtId="0" fontId="202" fillId="54" borderId="56" xfId="340" applyFont="1" applyFill="1" applyBorder="1"/>
    <xf numFmtId="2" fontId="248" fillId="54" borderId="115" xfId="340" applyNumberFormat="1" applyFont="1" applyFill="1" applyBorder="1" applyAlignment="1">
      <alignment horizontal="right" vertical="center"/>
    </xf>
    <xf numFmtId="2" fontId="251" fillId="54" borderId="101" xfId="340" applyNumberFormat="1" applyFont="1" applyFill="1" applyBorder="1" applyAlignment="1">
      <alignment horizontal="right" vertical="center"/>
    </xf>
    <xf numFmtId="164" fontId="251" fillId="28" borderId="126" xfId="2" applyNumberFormat="1" applyFont="1" applyFill="1" applyBorder="1" applyAlignment="1">
      <alignment horizontal="center" vertical="center"/>
    </xf>
    <xf numFmtId="164" fontId="251" fillId="28" borderId="127" xfId="2" applyNumberFormat="1" applyFont="1" applyFill="1" applyBorder="1" applyAlignment="1">
      <alignment horizontal="center" vertical="center"/>
    </xf>
    <xf numFmtId="164" fontId="251" fillId="54" borderId="127" xfId="2" applyNumberFormat="1" applyFont="1" applyFill="1" applyBorder="1" applyAlignment="1">
      <alignment horizontal="center" vertical="center"/>
    </xf>
    <xf numFmtId="164" fontId="251" fillId="28" borderId="128" xfId="2" applyNumberFormat="1" applyFont="1" applyFill="1" applyBorder="1" applyAlignment="1">
      <alignment horizontal="center" vertical="center"/>
    </xf>
    <xf numFmtId="164" fontId="251" fillId="28" borderId="103" xfId="2" applyNumberFormat="1" applyFont="1" applyFill="1" applyBorder="1" applyAlignment="1">
      <alignment horizontal="center" vertical="center"/>
    </xf>
    <xf numFmtId="164" fontId="251" fillId="28" borderId="0" xfId="2" applyNumberFormat="1" applyFont="1" applyFill="1" applyBorder="1" applyAlignment="1">
      <alignment horizontal="center" vertical="center"/>
    </xf>
    <xf numFmtId="164" fontId="251" fillId="54" borderId="0" xfId="2" applyNumberFormat="1" applyFont="1" applyFill="1" applyBorder="1" applyAlignment="1">
      <alignment horizontal="center" vertical="center"/>
    </xf>
    <xf numFmtId="164" fontId="251" fillId="28" borderId="56" xfId="2" applyNumberFormat="1" applyFont="1" applyFill="1" applyBorder="1" applyAlignment="1">
      <alignment horizontal="center" vertical="center"/>
    </xf>
    <xf numFmtId="2" fontId="251" fillId="54" borderId="100" xfId="340" applyNumberFormat="1" applyFont="1" applyFill="1" applyBorder="1" applyAlignment="1">
      <alignment horizontal="right" vertical="center"/>
    </xf>
    <xf numFmtId="164" fontId="251" fillId="28" borderId="123" xfId="2" applyNumberFormat="1" applyFont="1" applyFill="1" applyBorder="1" applyAlignment="1">
      <alignment horizontal="center" vertical="center"/>
    </xf>
    <xf numFmtId="164" fontId="251" fillId="28" borderId="55" xfId="2" applyNumberFormat="1" applyFont="1" applyFill="1" applyBorder="1" applyAlignment="1">
      <alignment horizontal="center" vertical="center"/>
    </xf>
    <xf numFmtId="164" fontId="251" fillId="28" borderId="145" xfId="2" applyNumberFormat="1" applyFont="1" applyFill="1" applyBorder="1" applyAlignment="1">
      <alignment horizontal="center" vertical="center"/>
    </xf>
    <xf numFmtId="164" fontId="251" fillId="54" borderId="55" xfId="2" applyNumberFormat="1" applyFont="1" applyFill="1" applyBorder="1" applyAlignment="1">
      <alignment horizontal="center" vertical="center"/>
    </xf>
    <xf numFmtId="164" fontId="251" fillId="28" borderId="124" xfId="2" applyNumberFormat="1" applyFont="1" applyFill="1" applyBorder="1" applyAlignment="1">
      <alignment horizontal="center" vertical="center"/>
    </xf>
    <xf numFmtId="2" fontId="248" fillId="54" borderId="101" xfId="2" applyNumberFormat="1" applyFont="1" applyFill="1" applyBorder="1" applyAlignment="1">
      <alignment horizontal="left" vertical="top" wrapText="1"/>
    </xf>
    <xf numFmtId="0" fontId="248" fillId="54" borderId="0" xfId="0" applyFont="1" applyFill="1" applyBorder="1" applyAlignment="1">
      <alignment vertical="center"/>
    </xf>
    <xf numFmtId="0" fontId="144" fillId="54" borderId="0" xfId="0" applyFont="1" applyFill="1" applyBorder="1" applyAlignment="1">
      <alignment wrapText="1"/>
    </xf>
    <xf numFmtId="0" fontId="144" fillId="54" borderId="56" xfId="0" applyFont="1" applyFill="1" applyBorder="1" applyAlignment="1">
      <alignment wrapText="1"/>
    </xf>
    <xf numFmtId="0" fontId="202" fillId="28" borderId="101" xfId="340" applyFont="1" applyFill="1" applyBorder="1"/>
    <xf numFmtId="0" fontId="44" fillId="0" borderId="0" xfId="0" applyFont="1" applyBorder="1" applyAlignment="1">
      <alignment vertical="center"/>
    </xf>
    <xf numFmtId="0" fontId="44" fillId="0" borderId="0" xfId="0" applyFont="1" applyFill="1" applyBorder="1" applyAlignment="1">
      <alignment vertical="center"/>
    </xf>
    <xf numFmtId="0" fontId="44" fillId="0" borderId="0" xfId="0" applyFont="1" applyBorder="1" applyAlignment="1">
      <alignment vertical="center"/>
    </xf>
    <xf numFmtId="0" fontId="202" fillId="28" borderId="56" xfId="340" applyFont="1" applyFill="1" applyBorder="1"/>
    <xf numFmtId="0" fontId="248" fillId="54" borderId="0" xfId="0" applyFont="1" applyFill="1" applyBorder="1" applyAlignment="1">
      <alignment vertical="center"/>
    </xf>
    <xf numFmtId="0" fontId="44" fillId="54" borderId="0" xfId="0" applyFont="1" applyFill="1" applyBorder="1" applyAlignment="1">
      <alignment vertical="center"/>
    </xf>
    <xf numFmtId="16" fontId="202" fillId="28" borderId="102" xfId="340" applyNumberFormat="1" applyFont="1" applyFill="1" applyBorder="1"/>
    <xf numFmtId="0" fontId="248" fillId="28" borderId="65" xfId="0" applyFont="1" applyFill="1" applyBorder="1" applyAlignment="1">
      <alignment vertical="center"/>
    </xf>
    <xf numFmtId="0" fontId="202" fillId="28" borderId="65" xfId="340" applyFont="1" applyFill="1" applyBorder="1"/>
    <xf numFmtId="0" fontId="202" fillId="28" borderId="83" xfId="340" applyFont="1" applyFill="1" applyBorder="1"/>
    <xf numFmtId="16" fontId="202" fillId="28" borderId="0" xfId="340" applyNumberFormat="1" applyFont="1" applyFill="1"/>
    <xf numFmtId="164" fontId="246" fillId="51" borderId="48" xfId="2" applyNumberFormat="1" applyFont="1" applyFill="1" applyBorder="1" applyAlignment="1">
      <alignment horizontal="centerContinuous" vertical="top" wrapText="1"/>
    </xf>
    <xf numFmtId="164" fontId="246" fillId="51" borderId="49" xfId="2" applyNumberFormat="1" applyFont="1" applyFill="1" applyBorder="1" applyAlignment="1">
      <alignment horizontal="center" vertical="center" wrapText="1"/>
    </xf>
    <xf numFmtId="164" fontId="246" fillId="51" borderId="50" xfId="2" applyNumberFormat="1" applyFont="1" applyFill="1" applyBorder="1" applyAlignment="1">
      <alignment horizontal="center" vertical="center" wrapText="1"/>
    </xf>
    <xf numFmtId="0" fontId="202" fillId="28" borderId="35" xfId="340" applyFont="1" applyFill="1" applyBorder="1"/>
    <xf numFmtId="164" fontId="246" fillId="51" borderId="49" xfId="2" applyNumberFormat="1" applyFont="1" applyFill="1" applyBorder="1" applyAlignment="1">
      <alignment horizontal="center" vertical="top" wrapText="1"/>
    </xf>
    <xf numFmtId="164" fontId="246" fillId="51" borderId="50" xfId="2" applyNumberFormat="1" applyFont="1" applyFill="1" applyBorder="1" applyAlignment="1">
      <alignment horizontal="center" vertical="top" wrapText="1"/>
    </xf>
    <xf numFmtId="164" fontId="246" fillId="28" borderId="0" xfId="2" applyNumberFormat="1" applyFont="1" applyFill="1" applyBorder="1" applyAlignment="1">
      <alignment horizontal="centerContinuous" vertical="top" wrapText="1"/>
    </xf>
    <xf numFmtId="164" fontId="247" fillId="51" borderId="36" xfId="2" applyNumberFormat="1" applyFont="1" applyFill="1" applyBorder="1" applyAlignment="1">
      <alignment vertical="center" wrapText="1"/>
    </xf>
    <xf numFmtId="0" fontId="202" fillId="51" borderId="0" xfId="340" applyFont="1" applyFill="1" applyBorder="1" applyAlignment="1">
      <alignment vertical="center" wrapText="1"/>
    </xf>
    <xf numFmtId="0" fontId="202" fillId="51" borderId="0" xfId="0" applyFont="1" applyFill="1" applyBorder="1" applyAlignment="1">
      <alignment horizontal="center" vertical="center" wrapText="1"/>
    </xf>
    <xf numFmtId="0" fontId="202" fillId="51" borderId="37" xfId="0" applyFont="1" applyFill="1" applyBorder="1" applyAlignment="1">
      <alignment horizontal="centerContinuous" vertical="center" wrapText="1"/>
    </xf>
    <xf numFmtId="0" fontId="202" fillId="51" borderId="58" xfId="0" applyFont="1" applyFill="1" applyBorder="1" applyAlignment="1">
      <alignment horizontal="centerContinuous" vertical="center" wrapText="1"/>
    </xf>
    <xf numFmtId="0" fontId="202" fillId="51" borderId="38" xfId="0" applyFont="1" applyFill="1" applyBorder="1" applyAlignment="1">
      <alignment horizontal="centerContinuous" vertical="center" wrapText="1"/>
    </xf>
    <xf numFmtId="0" fontId="202" fillId="28" borderId="0" xfId="340" applyFont="1" applyFill="1" applyBorder="1" applyAlignment="1">
      <alignment horizontal="centerContinuous" vertical="center" wrapText="1"/>
    </xf>
    <xf numFmtId="0" fontId="202" fillId="54" borderId="0" xfId="340" applyFont="1" applyFill="1" applyBorder="1" applyAlignment="1">
      <alignment horizontal="left" vertical="center"/>
    </xf>
    <xf numFmtId="0" fontId="202" fillId="51" borderId="64" xfId="0" applyFont="1" applyFill="1" applyBorder="1" applyAlignment="1">
      <alignment horizontal="center" vertical="center" wrapText="1"/>
    </xf>
    <xf numFmtId="0" fontId="202" fillId="51" borderId="55" xfId="0" applyFont="1" applyFill="1" applyBorder="1" applyAlignment="1">
      <alignment horizontal="center" vertical="center" wrapText="1"/>
    </xf>
    <xf numFmtId="0" fontId="44" fillId="0" borderId="55" xfId="0" applyFont="1" applyBorder="1" applyAlignment="1">
      <alignment horizontal="center" vertical="center" wrapText="1"/>
    </xf>
    <xf numFmtId="0" fontId="202" fillId="51" borderId="53" xfId="0" applyFont="1" applyFill="1" applyBorder="1" applyAlignment="1">
      <alignment horizontal="center" vertical="center" wrapText="1"/>
    </xf>
    <xf numFmtId="0" fontId="202" fillId="51" borderId="39" xfId="0" applyFont="1" applyFill="1" applyBorder="1" applyAlignment="1">
      <alignment horizontal="center" vertical="center" wrapText="1"/>
    </xf>
    <xf numFmtId="0" fontId="202" fillId="51" borderId="54" xfId="340" applyFont="1" applyFill="1" applyBorder="1" applyAlignment="1">
      <alignment horizontal="center" vertical="center" wrapText="1"/>
    </xf>
    <xf numFmtId="0" fontId="202" fillId="51" borderId="53" xfId="340" applyFont="1" applyFill="1" applyBorder="1" applyAlignment="1">
      <alignment horizontal="center" vertical="center" wrapText="1"/>
    </xf>
    <xf numFmtId="0" fontId="202" fillId="51" borderId="39" xfId="340" applyFont="1" applyFill="1" applyBorder="1" applyAlignment="1">
      <alignment horizontal="center" vertical="center" wrapText="1"/>
    </xf>
    <xf numFmtId="0" fontId="202" fillId="28" borderId="0" xfId="340" applyFont="1" applyFill="1" applyBorder="1" applyAlignment="1">
      <alignment vertical="center" wrapText="1"/>
    </xf>
    <xf numFmtId="0" fontId="202" fillId="28" borderId="0" xfId="340" applyFont="1" applyFill="1" applyBorder="1" applyAlignment="1">
      <alignment horizontal="left" vertical="center"/>
    </xf>
    <xf numFmtId="164" fontId="248" fillId="51" borderId="36" xfId="2" applyNumberFormat="1" applyFont="1" applyFill="1" applyBorder="1" applyAlignment="1">
      <alignment horizontal="center" wrapText="1"/>
    </xf>
    <xf numFmtId="2" fontId="117" fillId="53" borderId="0" xfId="340" applyNumberFormat="1" applyFont="1" applyFill="1" applyBorder="1" applyAlignment="1">
      <alignment horizontal="center" wrapText="1"/>
    </xf>
    <xf numFmtId="0" fontId="117" fillId="53" borderId="0" xfId="340" applyFont="1" applyFill="1" applyBorder="1" applyAlignment="1">
      <alignment horizontal="center" wrapText="1"/>
    </xf>
    <xf numFmtId="2" fontId="117" fillId="51" borderId="0" xfId="340" applyNumberFormat="1" applyFont="1" applyFill="1" applyBorder="1" applyAlignment="1">
      <alignment horizontal="center" wrapText="1"/>
    </xf>
    <xf numFmtId="2" fontId="117" fillId="51" borderId="44" xfId="340" applyNumberFormat="1" applyFont="1" applyFill="1" applyBorder="1" applyAlignment="1">
      <alignment horizontal="center" wrapText="1"/>
    </xf>
    <xf numFmtId="0" fontId="117" fillId="28" borderId="0" xfId="340" applyFont="1" applyFill="1" applyBorder="1" applyAlignment="1">
      <alignment horizontal="center" wrapText="1"/>
    </xf>
    <xf numFmtId="0" fontId="117" fillId="28" borderId="0" xfId="340" applyFont="1" applyFill="1" applyBorder="1" applyAlignment="1">
      <alignment horizontal="center"/>
    </xf>
    <xf numFmtId="2" fontId="248" fillId="28" borderId="0" xfId="340" applyNumberFormat="1" applyFont="1" applyFill="1" applyBorder="1" applyAlignment="1">
      <alignment horizontal="center" wrapText="1"/>
    </xf>
    <xf numFmtId="164" fontId="248" fillId="51" borderId="36" xfId="2" applyNumberFormat="1" applyFont="1" applyFill="1" applyBorder="1" applyAlignment="1">
      <alignment horizontal="left" wrapText="1"/>
    </xf>
    <xf numFmtId="0" fontId="117" fillId="51" borderId="0" xfId="340" applyFont="1" applyFill="1" applyBorder="1" applyAlignment="1">
      <alignment horizontal="center" wrapText="1"/>
    </xf>
    <xf numFmtId="2" fontId="117" fillId="51" borderId="0" xfId="340" quotePrefix="1" applyNumberFormat="1" applyFont="1" applyFill="1" applyBorder="1" applyAlignment="1">
      <alignment horizontal="center" wrapText="1"/>
    </xf>
    <xf numFmtId="2" fontId="117" fillId="51" borderId="38" xfId="340" applyNumberFormat="1" applyFont="1" applyFill="1" applyBorder="1" applyAlignment="1">
      <alignment horizontal="center" wrapText="1"/>
    </xf>
    <xf numFmtId="164" fontId="248" fillId="51" borderId="36" xfId="2" applyNumberFormat="1" applyFont="1" applyFill="1" applyBorder="1" applyAlignment="1">
      <alignment horizontal="left" vertical="center" wrapText="1"/>
    </xf>
    <xf numFmtId="0" fontId="117" fillId="51" borderId="0" xfId="0" applyFont="1" applyFill="1" applyBorder="1" applyAlignment="1">
      <alignment horizontal="centerContinuous" vertical="center" wrapText="1"/>
    </xf>
    <xf numFmtId="2" fontId="248" fillId="51" borderId="0" xfId="340" applyNumberFormat="1" applyFont="1" applyFill="1" applyBorder="1" applyAlignment="1">
      <alignment horizontal="right" wrapText="1"/>
    </xf>
    <xf numFmtId="0" fontId="117" fillId="51" borderId="0" xfId="340" applyFont="1" applyFill="1" applyBorder="1" applyAlignment="1">
      <alignment horizontal="right" wrapText="1"/>
    </xf>
    <xf numFmtId="2" fontId="248" fillId="51" borderId="38" xfId="340" applyNumberFormat="1" applyFont="1" applyFill="1" applyBorder="1" applyAlignment="1">
      <alignment horizontal="right" wrapText="1"/>
    </xf>
    <xf numFmtId="0" fontId="117" fillId="28" borderId="0" xfId="340" applyFont="1" applyFill="1" applyBorder="1" applyAlignment="1">
      <alignment horizontal="right" wrapText="1"/>
    </xf>
    <xf numFmtId="0" fontId="44" fillId="28" borderId="0" xfId="340" applyFont="1" applyFill="1" applyBorder="1" applyAlignment="1">
      <alignment horizontal="right" wrapText="1"/>
    </xf>
    <xf numFmtId="0" fontId="202" fillId="28" borderId="41" xfId="340" applyFont="1" applyFill="1" applyBorder="1" applyAlignment="1">
      <alignment horizontal="left" vertical="center" wrapText="1"/>
    </xf>
    <xf numFmtId="0" fontId="117" fillId="51" borderId="37" xfId="0" applyFont="1" applyFill="1" applyBorder="1" applyAlignment="1">
      <alignment horizontal="centerContinuous" vertical="center" wrapText="1"/>
    </xf>
    <xf numFmtId="2" fontId="248" fillId="51" borderId="37" xfId="340" applyNumberFormat="1" applyFont="1" applyFill="1" applyBorder="1" applyAlignment="1">
      <alignment horizontal="right" wrapText="1"/>
    </xf>
    <xf numFmtId="0" fontId="117" fillId="51" borderId="37" xfId="340" applyFont="1" applyFill="1" applyBorder="1" applyAlignment="1">
      <alignment horizontal="right" wrapText="1"/>
    </xf>
    <xf numFmtId="2" fontId="248" fillId="51" borderId="41" xfId="340" applyNumberFormat="1" applyFont="1" applyFill="1" applyBorder="1" applyAlignment="1">
      <alignment horizontal="right" wrapText="1"/>
    </xf>
    <xf numFmtId="2" fontId="248" fillId="51" borderId="40" xfId="340" applyNumberFormat="1" applyFont="1" applyFill="1" applyBorder="1" applyAlignment="1">
      <alignment horizontal="right" wrapText="1"/>
    </xf>
    <xf numFmtId="0" fontId="248" fillId="28" borderId="42" xfId="0" applyFont="1" applyFill="1" applyBorder="1" applyAlignment="1">
      <alignment horizontal="right"/>
    </xf>
    <xf numFmtId="164" fontId="248" fillId="52" borderId="0" xfId="340" applyNumberFormat="1" applyFont="1" applyFill="1" applyBorder="1" applyAlignment="1">
      <alignment horizontal="center" vertical="center" wrapText="1"/>
    </xf>
    <xf numFmtId="164" fontId="248" fillId="28" borderId="0" xfId="2" quotePrefix="1" applyNumberFormat="1" applyFont="1" applyFill="1" applyBorder="1" applyAlignment="1">
      <alignment horizontal="center" vertical="center"/>
    </xf>
    <xf numFmtId="164" fontId="248" fillId="28" borderId="0" xfId="2" applyNumberFormat="1" applyFont="1" applyFill="1" applyBorder="1" applyAlignment="1">
      <alignment horizontal="center" vertical="center"/>
    </xf>
    <xf numFmtId="2" fontId="248" fillId="28" borderId="0" xfId="340" applyNumberFormat="1" applyFont="1" applyFill="1" applyBorder="1" applyAlignment="1">
      <alignment horizontal="center" vertical="center" wrapText="1"/>
    </xf>
    <xf numFmtId="2" fontId="248" fillId="28" borderId="0" xfId="340" applyNumberFormat="1" applyFont="1" applyFill="1" applyBorder="1" applyAlignment="1">
      <alignment horizontal="right" vertical="center" wrapText="1"/>
    </xf>
    <xf numFmtId="0" fontId="117" fillId="28" borderId="0" xfId="340" applyFont="1" applyFill="1" applyBorder="1" applyAlignment="1">
      <alignment horizontal="right" vertical="center" wrapText="1"/>
    </xf>
    <xf numFmtId="0" fontId="202" fillId="28" borderId="35" xfId="340" applyFont="1" applyFill="1" applyBorder="1" applyAlignment="1">
      <alignment vertical="center"/>
    </xf>
    <xf numFmtId="164" fontId="248" fillId="52" borderId="36" xfId="340" applyNumberFormat="1" applyFont="1" applyFill="1" applyBorder="1" applyAlignment="1">
      <alignment horizontal="center" vertical="center" wrapText="1"/>
    </xf>
    <xf numFmtId="2" fontId="248" fillId="28" borderId="38" xfId="340" applyNumberFormat="1" applyFont="1" applyFill="1" applyBorder="1" applyAlignment="1">
      <alignment horizontal="center" vertical="center" wrapText="1"/>
    </xf>
    <xf numFmtId="0" fontId="248" fillId="28" borderId="43" xfId="0" applyFont="1" applyFill="1" applyBorder="1" applyAlignment="1">
      <alignment horizontal="right"/>
    </xf>
    <xf numFmtId="164" fontId="250" fillId="54" borderId="56" xfId="2" applyNumberFormat="1" applyFont="1" applyFill="1" applyBorder="1" applyAlignment="1">
      <alignment horizontal="center" vertical="center"/>
    </xf>
    <xf numFmtId="0" fontId="202" fillId="52" borderId="0" xfId="340" applyFont="1" applyFill="1" applyAlignment="1">
      <alignment horizontal="right"/>
    </xf>
    <xf numFmtId="164" fontId="248" fillId="52" borderId="43" xfId="2" applyNumberFormat="1" applyFont="1" applyFill="1" applyBorder="1" applyAlignment="1">
      <alignment horizontal="right"/>
    </xf>
    <xf numFmtId="164" fontId="117" fillId="28" borderId="0" xfId="340" applyNumberFormat="1" applyFont="1" applyFill="1" applyBorder="1" applyAlignment="1">
      <alignment horizontal="right" wrapText="1"/>
    </xf>
    <xf numFmtId="164" fontId="117" fillId="28" borderId="0" xfId="340" applyNumberFormat="1" applyFont="1" applyFill="1" applyBorder="1" applyAlignment="1">
      <alignment horizontal="left" indent="1"/>
    </xf>
    <xf numFmtId="164" fontId="117" fillId="28" borderId="0" xfId="340" applyNumberFormat="1" applyFont="1" applyFill="1" applyBorder="1" applyAlignment="1">
      <alignment horizontal="left" wrapText="1" indent="1"/>
    </xf>
    <xf numFmtId="164" fontId="202" fillId="28" borderId="0" xfId="340" applyNumberFormat="1" applyFont="1" applyFill="1" applyBorder="1" applyAlignment="1">
      <alignment horizontal="right"/>
    </xf>
    <xf numFmtId="0" fontId="202" fillId="52" borderId="0" xfId="340" applyFont="1" applyFill="1" applyBorder="1" applyAlignment="1">
      <alignment horizontal="right"/>
    </xf>
    <xf numFmtId="164" fontId="248" fillId="28" borderId="0" xfId="0" applyNumberFormat="1" applyFont="1" applyFill="1" applyBorder="1" applyAlignment="1">
      <alignment horizontal="left" vertical="center" indent="1"/>
    </xf>
    <xf numFmtId="0" fontId="202" fillId="52" borderId="0" xfId="340" applyFont="1" applyFill="1"/>
    <xf numFmtId="2" fontId="248" fillId="28" borderId="43" xfId="340" applyNumberFormat="1" applyFont="1" applyFill="1" applyBorder="1" applyAlignment="1">
      <alignment horizontal="right" vertical="center"/>
    </xf>
    <xf numFmtId="164" fontId="248" fillId="28" borderId="0" xfId="340" applyNumberFormat="1" applyFont="1" applyFill="1" applyBorder="1" applyAlignment="1">
      <alignment horizontal="center" vertical="center"/>
    </xf>
    <xf numFmtId="164" fontId="248" fillId="28" borderId="0" xfId="358" applyNumberFormat="1" applyFont="1" applyFill="1" applyBorder="1" applyAlignment="1">
      <alignment horizontal="center" vertical="center"/>
    </xf>
    <xf numFmtId="164" fontId="117" fillId="28" borderId="0" xfId="340" applyNumberFormat="1" applyFont="1" applyFill="1" applyBorder="1" applyAlignment="1">
      <alignment horizontal="center" vertical="center"/>
    </xf>
    <xf numFmtId="164" fontId="202" fillId="28" borderId="0" xfId="340" applyNumberFormat="1" applyFont="1" applyFill="1"/>
    <xf numFmtId="164" fontId="253" fillId="28" borderId="0" xfId="2" applyNumberFormat="1" applyFont="1" applyFill="1" applyBorder="1" applyAlignment="1">
      <alignment horizontal="center" vertical="center"/>
    </xf>
    <xf numFmtId="2" fontId="248" fillId="54" borderId="43" xfId="340" applyNumberFormat="1" applyFont="1" applyFill="1" applyBorder="1" applyAlignment="1">
      <alignment horizontal="right" vertical="center"/>
    </xf>
    <xf numFmtId="164" fontId="248" fillId="54" borderId="0" xfId="340" applyNumberFormat="1" applyFont="1" applyFill="1" applyBorder="1" applyAlignment="1">
      <alignment horizontal="center" vertical="center"/>
    </xf>
    <xf numFmtId="164" fontId="117" fillId="54" borderId="0" xfId="340" applyNumberFormat="1" applyFont="1" applyFill="1" applyBorder="1" applyAlignment="1">
      <alignment horizontal="center" vertical="center"/>
    </xf>
    <xf numFmtId="0" fontId="202" fillId="54" borderId="35" xfId="340" applyFont="1" applyFill="1" applyBorder="1" applyAlignment="1">
      <alignment vertical="center"/>
    </xf>
    <xf numFmtId="164" fontId="202" fillId="54" borderId="0" xfId="340" applyNumberFormat="1" applyFont="1" applyFill="1"/>
    <xf numFmtId="164" fontId="117" fillId="54" borderId="0" xfId="340" applyNumberFormat="1" applyFont="1" applyFill="1" applyBorder="1" applyAlignment="1">
      <alignment horizontal="right" wrapText="1"/>
    </xf>
    <xf numFmtId="164" fontId="117" fillId="54" borderId="0" xfId="340" applyNumberFormat="1" applyFont="1" applyFill="1" applyBorder="1" applyAlignment="1">
      <alignment horizontal="left" indent="1"/>
    </xf>
    <xf numFmtId="164" fontId="248" fillId="54" borderId="0" xfId="0" applyNumberFormat="1" applyFont="1" applyFill="1" applyBorder="1" applyAlignment="1">
      <alignment horizontal="left" vertical="center" indent="1"/>
    </xf>
    <xf numFmtId="164" fontId="202" fillId="54" borderId="0" xfId="340" applyNumberFormat="1" applyFont="1" applyFill="1" applyBorder="1" applyAlignment="1">
      <alignment horizontal="right"/>
    </xf>
    <xf numFmtId="164" fontId="248" fillId="28" borderId="0" xfId="340" applyNumberFormat="1" applyFont="1" applyFill="1" applyBorder="1" applyAlignment="1">
      <alignment horizontal="center" vertical="center" wrapText="1"/>
    </xf>
    <xf numFmtId="178" fontId="202" fillId="54" borderId="0" xfId="527" applyNumberFormat="1" applyFont="1" applyFill="1" applyBorder="1"/>
    <xf numFmtId="164" fontId="202" fillId="54" borderId="0" xfId="340" applyNumberFormat="1" applyFont="1" applyFill="1" applyBorder="1"/>
    <xf numFmtId="2" fontId="248" fillId="54" borderId="36" xfId="340" applyNumberFormat="1" applyFont="1" applyFill="1" applyBorder="1" applyAlignment="1">
      <alignment horizontal="right" vertical="center"/>
    </xf>
    <xf numFmtId="164" fontId="117" fillId="52" borderId="103" xfId="340" applyNumberFormat="1" applyFont="1" applyFill="1" applyBorder="1" applyAlignment="1">
      <alignment horizontal="center" vertical="center" wrapText="1"/>
    </xf>
    <xf numFmtId="164" fontId="248" fillId="54" borderId="0" xfId="340" applyNumberFormat="1" applyFont="1" applyFill="1" applyBorder="1" applyAlignment="1">
      <alignment horizontal="right" wrapText="1"/>
    </xf>
    <xf numFmtId="164" fontId="248" fillId="54" borderId="0" xfId="340" applyNumberFormat="1" applyFont="1" applyFill="1" applyBorder="1"/>
    <xf numFmtId="164" fontId="248" fillId="54" borderId="0" xfId="340" applyNumberFormat="1" applyFont="1" applyFill="1" applyBorder="1" applyAlignment="1">
      <alignment horizontal="left" indent="1"/>
    </xf>
    <xf numFmtId="164" fontId="248" fillId="54" borderId="0" xfId="340" applyNumberFormat="1" applyFont="1" applyFill="1" applyBorder="1" applyAlignment="1">
      <alignment horizontal="left" vertical="center" wrapText="1" indent="1"/>
    </xf>
    <xf numFmtId="164" fontId="248" fillId="28" borderId="56" xfId="340" applyNumberFormat="1" applyFont="1" applyFill="1" applyBorder="1" applyAlignment="1">
      <alignment horizontal="center" vertical="center"/>
    </xf>
    <xf numFmtId="0" fontId="247" fillId="54" borderId="38" xfId="340" applyFont="1" applyFill="1" applyBorder="1" applyAlignment="1">
      <alignment vertical="center"/>
    </xf>
    <xf numFmtId="2" fontId="248" fillId="54" borderId="0" xfId="2" applyNumberFormat="1" applyFont="1" applyFill="1" applyBorder="1" applyAlignment="1">
      <alignment horizontal="center" vertical="center"/>
    </xf>
    <xf numFmtId="43" fontId="254" fillId="54" borderId="0" xfId="531" applyNumberFormat="1" applyFont="1" applyFill="1" applyBorder="1"/>
    <xf numFmtId="164" fontId="255" fillId="54" borderId="0" xfId="340" applyNumberFormat="1" applyFont="1" applyFill="1" applyBorder="1" applyAlignment="1">
      <alignment horizontal="left" indent="1"/>
    </xf>
    <xf numFmtId="164" fontId="256" fillId="54" borderId="0" xfId="340" applyNumberFormat="1" applyFont="1" applyFill="1" applyBorder="1" applyAlignment="1">
      <alignment horizontal="left" indent="1"/>
    </xf>
    <xf numFmtId="164" fontId="255" fillId="54" borderId="0" xfId="340" applyNumberFormat="1" applyFont="1" applyFill="1" applyBorder="1" applyAlignment="1">
      <alignment horizontal="left" vertical="center" wrapText="1" indent="1"/>
    </xf>
    <xf numFmtId="1" fontId="247" fillId="54" borderId="38" xfId="340" applyNumberFormat="1" applyFont="1" applyFill="1" applyBorder="1" applyAlignment="1">
      <alignment vertical="center"/>
    </xf>
    <xf numFmtId="164" fontId="248" fillId="28" borderId="103" xfId="2" applyNumberFormat="1" applyFont="1" applyFill="1" applyBorder="1" applyAlignment="1">
      <alignment horizontal="center" vertical="center"/>
    </xf>
    <xf numFmtId="164" fontId="248" fillId="54" borderId="36" xfId="2" applyNumberFormat="1" applyFont="1" applyFill="1" applyBorder="1" applyAlignment="1">
      <alignment horizontal="center" vertical="center"/>
    </xf>
    <xf numFmtId="164" fontId="248" fillId="54" borderId="56" xfId="2" applyNumberFormat="1" applyFont="1" applyFill="1" applyBorder="1" applyAlignment="1">
      <alignment horizontal="center" vertical="center"/>
    </xf>
    <xf numFmtId="2" fontId="250" fillId="54" borderId="36" xfId="340" applyNumberFormat="1" applyFont="1" applyFill="1" applyBorder="1" applyAlignment="1">
      <alignment horizontal="right" vertical="center"/>
    </xf>
    <xf numFmtId="164" fontId="248" fillId="54" borderId="0" xfId="340" applyNumberFormat="1" applyFont="1" applyFill="1" applyBorder="1" applyAlignment="1">
      <alignment horizontal="center" vertical="center" wrapText="1"/>
    </xf>
    <xf numFmtId="164" fontId="248" fillId="54" borderId="56" xfId="340" applyNumberFormat="1" applyFont="1" applyFill="1" applyBorder="1" applyAlignment="1">
      <alignment horizontal="center" vertical="center"/>
    </xf>
    <xf numFmtId="1" fontId="247" fillId="54" borderId="56" xfId="340" applyNumberFormat="1" applyFont="1" applyFill="1" applyBorder="1" applyAlignment="1">
      <alignment vertical="center"/>
    </xf>
    <xf numFmtId="164" fontId="248" fillId="54" borderId="59" xfId="2" applyNumberFormat="1" applyFont="1" applyFill="1" applyBorder="1" applyAlignment="1">
      <alignment horizontal="center" vertical="center"/>
    </xf>
    <xf numFmtId="43" fontId="202" fillId="54" borderId="0" xfId="531" applyFont="1" applyFill="1"/>
    <xf numFmtId="178" fontId="254" fillId="54" borderId="0" xfId="340" applyNumberFormat="1" applyFont="1" applyFill="1" applyBorder="1"/>
    <xf numFmtId="2" fontId="250" fillId="54" borderId="98" xfId="340" applyNumberFormat="1" applyFont="1" applyFill="1" applyBorder="1" applyAlignment="1">
      <alignment horizontal="right" vertical="center"/>
    </xf>
    <xf numFmtId="178" fontId="202" fillId="54" borderId="0" xfId="527" applyNumberFormat="1" applyFont="1" applyFill="1"/>
    <xf numFmtId="2" fontId="248" fillId="54" borderId="119" xfId="340" applyNumberFormat="1" applyFont="1" applyFill="1" applyBorder="1" applyAlignment="1">
      <alignment horizontal="right" vertical="center"/>
    </xf>
    <xf numFmtId="164" fontId="248" fillId="54" borderId="132" xfId="2" applyNumberFormat="1" applyFont="1" applyFill="1" applyBorder="1" applyAlignment="1">
      <alignment horizontal="center" vertical="center"/>
    </xf>
    <xf numFmtId="164" fontId="248" fillId="54" borderId="143" xfId="2" applyNumberFormat="1" applyFont="1" applyFill="1" applyBorder="1" applyAlignment="1">
      <alignment horizontal="center" vertical="center"/>
    </xf>
    <xf numFmtId="2" fontId="250" fillId="54" borderId="134" xfId="2" applyNumberFormat="1" applyFont="1" applyFill="1" applyBorder="1" applyAlignment="1">
      <alignment horizontal="center" vertical="center"/>
    </xf>
    <xf numFmtId="164" fontId="250" fillId="54" borderId="135" xfId="2" applyNumberFormat="1" applyFont="1" applyFill="1" applyBorder="1" applyAlignment="1">
      <alignment horizontal="center" vertical="center"/>
    </xf>
    <xf numFmtId="2" fontId="251" fillId="54" borderId="98" xfId="340" applyNumberFormat="1" applyFont="1" applyFill="1" applyBorder="1" applyAlignment="1">
      <alignment horizontal="right" vertical="center"/>
    </xf>
    <xf numFmtId="164" fontId="251" fillId="54" borderId="127" xfId="340" applyNumberFormat="1" applyFont="1" applyFill="1" applyBorder="1" applyAlignment="1">
      <alignment horizontal="center" vertical="center" wrapText="1"/>
    </xf>
    <xf numFmtId="164" fontId="248" fillId="54" borderId="127" xfId="340" applyNumberFormat="1" applyFont="1" applyFill="1" applyBorder="1" applyAlignment="1">
      <alignment horizontal="center" vertical="center"/>
    </xf>
    <xf numFmtId="164" fontId="251" fillId="54" borderId="142" xfId="340" applyNumberFormat="1" applyFont="1" applyFill="1" applyBorder="1" applyAlignment="1">
      <alignment horizontal="center" vertical="center" wrapText="1"/>
    </xf>
    <xf numFmtId="164" fontId="251" fillId="54" borderId="127" xfId="340" applyNumberFormat="1" applyFont="1" applyFill="1" applyBorder="1" applyAlignment="1">
      <alignment horizontal="center" vertical="center"/>
    </xf>
    <xf numFmtId="164" fontId="251" fillId="54" borderId="128" xfId="340" applyNumberFormat="1" applyFont="1" applyFill="1" applyBorder="1" applyAlignment="1">
      <alignment horizontal="center" vertical="center"/>
    </xf>
    <xf numFmtId="164" fontId="251" fillId="54" borderId="36" xfId="340" applyNumberFormat="1" applyFont="1" applyFill="1" applyBorder="1" applyAlignment="1">
      <alignment horizontal="center" vertical="center"/>
    </xf>
    <xf numFmtId="164" fontId="251" fillId="54" borderId="0" xfId="340" applyNumberFormat="1" applyFont="1" applyFill="1" applyBorder="1" applyAlignment="1">
      <alignment horizontal="center" vertical="center"/>
    </xf>
    <xf numFmtId="2" fontId="251" fillId="54" borderId="0" xfId="340" applyNumberFormat="1" applyFont="1" applyFill="1" applyBorder="1" applyAlignment="1">
      <alignment horizontal="center" vertical="center"/>
    </xf>
    <xf numFmtId="164" fontId="251" fillId="54" borderId="56" xfId="340" applyNumberFormat="1" applyFont="1" applyFill="1" applyBorder="1" applyAlignment="1">
      <alignment horizontal="center" vertical="center"/>
    </xf>
    <xf numFmtId="164" fontId="251" fillId="54" borderId="0" xfId="340" applyNumberFormat="1" applyFont="1" applyFill="1" applyBorder="1" applyAlignment="1">
      <alignment horizontal="center" vertical="center" wrapText="1"/>
    </xf>
    <xf numFmtId="1" fontId="247" fillId="54" borderId="0" xfId="340" applyNumberFormat="1" applyFont="1" applyFill="1" applyBorder="1" applyAlignment="1">
      <alignment vertical="center"/>
    </xf>
    <xf numFmtId="164" fontId="251" fillId="54" borderId="41" xfId="340" applyNumberFormat="1" applyFont="1" applyFill="1" applyBorder="1" applyAlignment="1">
      <alignment horizontal="center" vertical="center"/>
    </xf>
    <xf numFmtId="164" fontId="251" fillId="54" borderId="37" xfId="340" applyNumberFormat="1" applyFont="1" applyFill="1" applyBorder="1" applyAlignment="1">
      <alignment horizontal="center" vertical="center"/>
    </xf>
    <xf numFmtId="2" fontId="251" fillId="54" borderId="37" xfId="340" applyNumberFormat="1" applyFont="1" applyFill="1" applyBorder="1" applyAlignment="1">
      <alignment horizontal="center" vertical="center"/>
    </xf>
    <xf numFmtId="164" fontId="251" fillId="54" borderId="74" xfId="340" applyNumberFormat="1" applyFont="1" applyFill="1" applyBorder="1" applyAlignment="1">
      <alignment horizontal="center" vertical="center"/>
    </xf>
    <xf numFmtId="2" fontId="248" fillId="54" borderId="42" xfId="2" applyNumberFormat="1" applyFont="1" applyFill="1" applyBorder="1" applyAlignment="1">
      <alignment horizontal="left" vertical="top" wrapText="1"/>
    </xf>
    <xf numFmtId="0" fontId="248" fillId="54" borderId="118" xfId="0" applyFont="1" applyFill="1" applyBorder="1" applyAlignment="1">
      <alignment vertical="center"/>
    </xf>
    <xf numFmtId="0" fontId="248" fillId="54" borderId="44" xfId="0" applyFont="1" applyFill="1" applyBorder="1" applyAlignment="1">
      <alignment vertical="center"/>
    </xf>
    <xf numFmtId="0" fontId="202" fillId="54" borderId="57" xfId="340" applyFont="1" applyFill="1" applyBorder="1"/>
    <xf numFmtId="0" fontId="144" fillId="54" borderId="59" xfId="0" applyFont="1" applyFill="1" applyBorder="1" applyAlignment="1">
      <alignment wrapText="1"/>
    </xf>
    <xf numFmtId="164" fontId="117" fillId="54" borderId="0" xfId="340" applyNumberFormat="1" applyFont="1" applyFill="1" applyBorder="1"/>
    <xf numFmtId="0" fontId="202" fillId="28" borderId="43" xfId="340" applyFont="1" applyFill="1" applyBorder="1"/>
    <xf numFmtId="0" fontId="117" fillId="28" borderId="0" xfId="340" applyFont="1" applyFill="1" applyBorder="1" applyAlignment="1">
      <alignment horizontal="left" vertical="center"/>
    </xf>
    <xf numFmtId="16" fontId="202" fillId="28" borderId="43" xfId="340" applyNumberFormat="1" applyFont="1" applyFill="1" applyBorder="1"/>
    <xf numFmtId="0" fontId="248" fillId="28" borderId="0" xfId="0" applyFont="1" applyFill="1" applyBorder="1" applyAlignment="1">
      <alignment vertical="center"/>
    </xf>
    <xf numFmtId="0" fontId="202" fillId="28" borderId="38" xfId="340" applyFont="1" applyFill="1" applyBorder="1"/>
    <xf numFmtId="16" fontId="202" fillId="28" borderId="99" xfId="340" applyNumberFormat="1" applyFont="1" applyFill="1" applyBorder="1"/>
    <xf numFmtId="0" fontId="248" fillId="52" borderId="46" xfId="0" applyFont="1" applyFill="1" applyBorder="1" applyAlignment="1">
      <alignment vertical="center"/>
    </xf>
    <xf numFmtId="0" fontId="202" fillId="28" borderId="46" xfId="340" applyFont="1" applyFill="1" applyBorder="1"/>
    <xf numFmtId="0" fontId="202" fillId="28" borderId="47" xfId="340" applyFont="1" applyFill="1" applyBorder="1"/>
    <xf numFmtId="164" fontId="246" fillId="51" borderId="46" xfId="2" applyNumberFormat="1" applyFont="1" applyFill="1" applyBorder="1" applyAlignment="1">
      <alignment horizontal="center" vertical="top" wrapText="1"/>
    </xf>
    <xf numFmtId="164" fontId="246" fillId="51" borderId="47" xfId="2" applyNumberFormat="1" applyFont="1" applyFill="1" applyBorder="1" applyAlignment="1">
      <alignment horizontal="center" vertical="top" wrapText="1"/>
    </xf>
    <xf numFmtId="2" fontId="248" fillId="28" borderId="35" xfId="340" applyNumberFormat="1" applyFont="1" applyFill="1" applyBorder="1" applyAlignment="1">
      <alignment horizontal="right" wrapText="1"/>
    </xf>
    <xf numFmtId="164" fontId="246" fillId="51" borderId="45" xfId="2" applyNumberFormat="1" applyFont="1" applyFill="1" applyBorder="1" applyAlignment="1">
      <alignment vertical="top" wrapText="1"/>
    </xf>
    <xf numFmtId="164" fontId="246" fillId="51" borderId="46" xfId="2" applyNumberFormat="1" applyFont="1" applyFill="1" applyBorder="1" applyAlignment="1">
      <alignment vertical="top" wrapText="1"/>
    </xf>
    <xf numFmtId="164" fontId="246" fillId="51" borderId="114" xfId="2" applyNumberFormat="1" applyFont="1" applyFill="1" applyBorder="1" applyAlignment="1">
      <alignment vertical="top" wrapText="1"/>
    </xf>
    <xf numFmtId="0" fontId="202" fillId="52" borderId="0" xfId="340" applyFont="1" applyFill="1" applyAlignment="1">
      <alignment vertical="center"/>
    </xf>
    <xf numFmtId="0" fontId="202" fillId="51" borderId="55" xfId="0" applyFont="1" applyFill="1" applyBorder="1" applyAlignment="1">
      <alignment horizontal="centerContinuous" vertical="center" wrapText="1"/>
    </xf>
    <xf numFmtId="0" fontId="202" fillId="51" borderId="36" xfId="340" applyFont="1" applyFill="1" applyBorder="1" applyAlignment="1">
      <alignment vertical="center" wrapText="1"/>
    </xf>
    <xf numFmtId="0" fontId="202" fillId="51" borderId="56" xfId="340" applyFont="1" applyFill="1" applyBorder="1" applyAlignment="1">
      <alignment vertical="center" wrapText="1"/>
    </xf>
    <xf numFmtId="0" fontId="202" fillId="54" borderId="0" xfId="340" applyFont="1" applyFill="1" applyAlignment="1">
      <alignment vertical="center"/>
    </xf>
    <xf numFmtId="0" fontId="202" fillId="51" borderId="53" xfId="0" applyFont="1" applyFill="1" applyBorder="1" applyAlignment="1">
      <alignment horizontal="center" vertical="center" wrapText="1"/>
    </xf>
    <xf numFmtId="0" fontId="202" fillId="51" borderId="113" xfId="340" applyFont="1" applyFill="1" applyBorder="1" applyAlignment="1">
      <alignment horizontal="center" vertical="center" wrapText="1"/>
    </xf>
    <xf numFmtId="164" fontId="248" fillId="53" borderId="41" xfId="2" applyNumberFormat="1" applyFont="1" applyFill="1" applyBorder="1" applyAlignment="1">
      <alignment horizontal="center" wrapText="1"/>
    </xf>
    <xf numFmtId="2" fontId="248" fillId="53" borderId="37" xfId="340" applyNumberFormat="1" applyFont="1" applyFill="1" applyBorder="1" applyAlignment="1">
      <alignment horizontal="center" wrapText="1"/>
    </xf>
    <xf numFmtId="2" fontId="117" fillId="53" borderId="60" xfId="340" applyNumberFormat="1" applyFont="1" applyFill="1" applyBorder="1" applyAlignment="1">
      <alignment horizontal="center" wrapText="1"/>
    </xf>
    <xf numFmtId="0" fontId="117" fillId="53" borderId="37" xfId="340" applyFont="1" applyFill="1" applyBorder="1" applyAlignment="1">
      <alignment horizontal="center" wrapText="1"/>
    </xf>
    <xf numFmtId="2" fontId="248" fillId="54" borderId="35" xfId="340" applyNumberFormat="1" applyFont="1" applyFill="1" applyBorder="1" applyAlignment="1">
      <alignment horizontal="right" wrapText="1"/>
    </xf>
    <xf numFmtId="2" fontId="117" fillId="53" borderId="41" xfId="340" applyNumberFormat="1" applyFont="1" applyFill="1" applyBorder="1" applyAlignment="1">
      <alignment horizontal="center" wrapText="1"/>
    </xf>
    <xf numFmtId="2" fontId="117" fillId="53" borderId="74" xfId="340" applyNumberFormat="1" applyFont="1" applyFill="1" applyBorder="1" applyAlignment="1">
      <alignment horizontal="center" wrapText="1"/>
    </xf>
    <xf numFmtId="0" fontId="202" fillId="54" borderId="0" xfId="340" applyFont="1" applyFill="1" applyAlignment="1">
      <alignment horizontal="center"/>
    </xf>
    <xf numFmtId="0" fontId="248" fillId="28" borderId="43" xfId="0" quotePrefix="1" applyFont="1" applyFill="1" applyBorder="1" applyAlignment="1">
      <alignment horizontal="right"/>
    </xf>
    <xf numFmtId="164" fontId="117" fillId="52" borderId="38" xfId="340" applyNumberFormat="1" applyFont="1" applyFill="1" applyBorder="1" applyAlignment="1">
      <alignment horizontal="center" vertical="center" wrapText="1"/>
    </xf>
    <xf numFmtId="2" fontId="248" fillId="28" borderId="38" xfId="340" applyNumberFormat="1" applyFont="1" applyFill="1" applyBorder="1" applyAlignment="1">
      <alignment horizontal="right" vertical="center" wrapText="1"/>
    </xf>
    <xf numFmtId="164" fontId="248" fillId="52" borderId="62" xfId="340" applyNumberFormat="1" applyFont="1" applyFill="1" applyBorder="1" applyAlignment="1">
      <alignment horizontal="center" vertical="center" wrapText="1"/>
    </xf>
    <xf numFmtId="164" fontId="117" fillId="52" borderId="81" xfId="340" applyNumberFormat="1" applyFont="1" applyFill="1" applyBorder="1" applyAlignment="1">
      <alignment horizontal="center" vertical="center" wrapText="1"/>
    </xf>
    <xf numFmtId="0" fontId="202" fillId="54" borderId="0" xfId="340" applyFont="1" applyFill="1" applyAlignment="1">
      <alignment horizontal="right"/>
    </xf>
    <xf numFmtId="164" fontId="248" fillId="52" borderId="38" xfId="340" applyNumberFormat="1" applyFont="1" applyFill="1" applyBorder="1" applyAlignment="1">
      <alignment horizontal="center" vertical="center" wrapText="1"/>
    </xf>
    <xf numFmtId="164" fontId="248" fillId="28" borderId="38" xfId="340" applyNumberFormat="1" applyFont="1" applyFill="1" applyBorder="1" applyAlignment="1">
      <alignment horizontal="center" vertical="center"/>
    </xf>
    <xf numFmtId="164" fontId="248" fillId="28" borderId="36" xfId="2" applyNumberFormat="1" applyFont="1" applyFill="1" applyBorder="1" applyAlignment="1">
      <alignment horizontal="center" vertical="center"/>
    </xf>
    <xf numFmtId="2" fontId="250" fillId="54" borderId="43" xfId="340" applyNumberFormat="1" applyFont="1" applyFill="1" applyBorder="1" applyAlignment="1">
      <alignment horizontal="right" vertical="center"/>
    </xf>
    <xf numFmtId="164" fontId="248" fillId="52" borderId="59" xfId="340" applyNumberFormat="1" applyFont="1" applyFill="1" applyBorder="1" applyAlignment="1">
      <alignment horizontal="center" vertical="center" wrapText="1"/>
    </xf>
    <xf numFmtId="164" fontId="250" fillId="52" borderId="0" xfId="340" applyNumberFormat="1" applyFont="1" applyFill="1" applyBorder="1" applyAlignment="1">
      <alignment horizontal="center" vertical="center" wrapText="1"/>
    </xf>
    <xf numFmtId="164" fontId="248" fillId="54" borderId="79" xfId="340" applyNumberFormat="1" applyFont="1" applyFill="1" applyBorder="1" applyAlignment="1">
      <alignment horizontal="center" vertical="center"/>
    </xf>
    <xf numFmtId="164" fontId="248" fillId="54" borderId="38" xfId="340" applyNumberFormat="1" applyFont="1" applyFill="1" applyBorder="1" applyAlignment="1">
      <alignment horizontal="center" vertical="center"/>
    </xf>
    <xf numFmtId="2" fontId="248" fillId="54" borderId="109" xfId="340" applyNumberFormat="1" applyFont="1" applyFill="1" applyBorder="1" applyAlignment="1">
      <alignment horizontal="right" vertical="center"/>
    </xf>
    <xf numFmtId="164" fontId="248" fillId="54" borderId="121" xfId="340" applyNumberFormat="1" applyFont="1" applyFill="1" applyBorder="1" applyAlignment="1">
      <alignment horizontal="center" vertical="center"/>
    </xf>
    <xf numFmtId="164" fontId="248" fillId="54" borderId="122" xfId="340" applyNumberFormat="1" applyFont="1" applyFill="1" applyBorder="1" applyAlignment="1">
      <alignment horizontal="center" vertical="center"/>
    </xf>
    <xf numFmtId="164" fontId="117" fillId="52" borderId="143" xfId="340" applyNumberFormat="1" applyFont="1" applyFill="1" applyBorder="1" applyAlignment="1">
      <alignment horizontal="center" vertical="center" wrapText="1"/>
    </xf>
    <xf numFmtId="164" fontId="248" fillId="54" borderId="137" xfId="340" applyNumberFormat="1" applyFont="1" applyFill="1" applyBorder="1" applyAlignment="1">
      <alignment horizontal="center" vertical="center"/>
    </xf>
    <xf numFmtId="164" fontId="248" fillId="54" borderId="139" xfId="340" applyNumberFormat="1" applyFont="1" applyFill="1" applyBorder="1" applyAlignment="1">
      <alignment horizontal="center" vertical="center"/>
    </xf>
    <xf numFmtId="164" fontId="248" fillId="54" borderId="136" xfId="340" applyNumberFormat="1" applyFont="1" applyFill="1" applyBorder="1" applyAlignment="1">
      <alignment horizontal="center" vertical="center"/>
    </xf>
    <xf numFmtId="164" fontId="248" fillId="52" borderId="132" xfId="340" applyNumberFormat="1" applyFont="1" applyFill="1" applyBorder="1" applyAlignment="1">
      <alignment horizontal="center" vertical="center" wrapText="1"/>
    </xf>
    <xf numFmtId="164" fontId="248" fillId="52" borderId="143" xfId="340" applyNumberFormat="1" applyFont="1" applyFill="1" applyBorder="1" applyAlignment="1">
      <alignment horizontal="center" vertical="center" wrapText="1"/>
    </xf>
    <xf numFmtId="2" fontId="254" fillId="54" borderId="43" xfId="340" applyNumberFormat="1" applyFont="1" applyFill="1" applyBorder="1" applyAlignment="1">
      <alignment horizontal="right" vertical="center"/>
    </xf>
    <xf numFmtId="164" fontId="254" fillId="54" borderId="79" xfId="340" applyNumberFormat="1" applyFont="1" applyFill="1" applyBorder="1" applyAlignment="1">
      <alignment horizontal="center" vertical="center"/>
    </xf>
    <xf numFmtId="164" fontId="254" fillId="54" borderId="0" xfId="340" applyNumberFormat="1" applyFont="1" applyFill="1" applyBorder="1" applyAlignment="1">
      <alignment horizontal="center" vertical="center"/>
    </xf>
    <xf numFmtId="164" fontId="254" fillId="54" borderId="142" xfId="340" applyNumberFormat="1" applyFont="1" applyFill="1" applyBorder="1" applyAlignment="1">
      <alignment horizontal="center" vertical="center"/>
    </xf>
    <xf numFmtId="164" fontId="254" fillId="54" borderId="140" xfId="340" applyNumberFormat="1" applyFont="1" applyFill="1" applyBorder="1" applyAlignment="1">
      <alignment horizontal="center" vertical="center"/>
    </xf>
    <xf numFmtId="164" fontId="254" fillId="54" borderId="38" xfId="340" applyNumberFormat="1" applyFont="1" applyFill="1" applyBorder="1" applyAlignment="1">
      <alignment horizontal="center" vertical="center"/>
    </xf>
    <xf numFmtId="164" fontId="251" fillId="52" borderId="36" xfId="340" applyNumberFormat="1" applyFont="1" applyFill="1" applyBorder="1" applyAlignment="1">
      <alignment horizontal="center" vertical="center" wrapText="1"/>
    </xf>
    <xf numFmtId="164" fontId="251" fillId="52" borderId="0" xfId="340" applyNumberFormat="1" applyFont="1" applyFill="1" applyBorder="1" applyAlignment="1">
      <alignment horizontal="center" vertical="center" wrapText="1"/>
    </xf>
    <xf numFmtId="164" fontId="251" fillId="52" borderId="141" xfId="340" applyNumberFormat="1" applyFont="1" applyFill="1" applyBorder="1" applyAlignment="1">
      <alignment horizontal="center" vertical="center" wrapText="1"/>
    </xf>
    <xf numFmtId="165" fontId="248" fillId="54" borderId="38" xfId="340" applyNumberFormat="1" applyFont="1" applyFill="1" applyBorder="1" applyAlignment="1">
      <alignment horizontal="center" vertical="center"/>
    </xf>
    <xf numFmtId="164" fontId="251" fillId="52" borderId="38" xfId="340" applyNumberFormat="1" applyFont="1" applyFill="1" applyBorder="1" applyAlignment="1">
      <alignment horizontal="center" vertical="center" wrapText="1"/>
    </xf>
    <xf numFmtId="2" fontId="254" fillId="54" borderId="116" xfId="340" applyNumberFormat="1" applyFont="1" applyFill="1" applyBorder="1" applyAlignment="1">
      <alignment horizontal="right" vertical="center"/>
    </xf>
    <xf numFmtId="164" fontId="254" fillId="54" borderId="106" xfId="340" applyNumberFormat="1" applyFont="1" applyFill="1" applyBorder="1" applyAlignment="1">
      <alignment horizontal="center" vertical="center"/>
    </xf>
    <xf numFmtId="164" fontId="254" fillId="54" borderId="37" xfId="340" applyNumberFormat="1" applyFont="1" applyFill="1" applyBorder="1" applyAlignment="1">
      <alignment horizontal="center" vertical="center"/>
    </xf>
    <xf numFmtId="164" fontId="254" fillId="54" borderId="40" xfId="340" applyNumberFormat="1" applyFont="1" applyFill="1" applyBorder="1" applyAlignment="1">
      <alignment horizontal="center" vertical="center"/>
    </xf>
    <xf numFmtId="164" fontId="251" fillId="52" borderId="41" xfId="340" applyNumberFormat="1" applyFont="1" applyFill="1" applyBorder="1" applyAlignment="1">
      <alignment horizontal="center" vertical="center" wrapText="1"/>
    </xf>
    <xf numFmtId="164" fontId="251" fillId="52" borderId="37" xfId="340" applyNumberFormat="1" applyFont="1" applyFill="1" applyBorder="1" applyAlignment="1">
      <alignment horizontal="center" vertical="center" wrapText="1"/>
    </xf>
    <xf numFmtId="164" fontId="251" fillId="52" borderId="40" xfId="340" applyNumberFormat="1" applyFont="1" applyFill="1" applyBorder="1" applyAlignment="1">
      <alignment horizontal="center" vertical="center" wrapText="1"/>
    </xf>
    <xf numFmtId="2" fontId="248" fillId="28" borderId="36" xfId="2" applyNumberFormat="1" applyFont="1" applyFill="1" applyBorder="1" applyAlignment="1">
      <alignment vertical="center" wrapText="1"/>
    </xf>
    <xf numFmtId="0" fontId="249" fillId="28" borderId="0" xfId="0" applyFont="1" applyFill="1" applyBorder="1" applyAlignment="1">
      <alignment horizontal="left" vertical="center"/>
    </xf>
    <xf numFmtId="0" fontId="249" fillId="28" borderId="38" xfId="0" applyFont="1" applyFill="1" applyBorder="1" applyAlignment="1">
      <alignment horizontal="left" vertical="center"/>
    </xf>
    <xf numFmtId="0" fontId="144" fillId="28" borderId="0" xfId="0" applyFont="1" applyFill="1" applyBorder="1" applyAlignment="1">
      <alignment vertical="center" wrapText="1"/>
    </xf>
    <xf numFmtId="0" fontId="144" fillId="28" borderId="56" xfId="0" applyFont="1" applyFill="1" applyBorder="1" applyAlignment="1">
      <alignment vertical="center" wrapText="1"/>
    </xf>
    <xf numFmtId="0" fontId="249" fillId="28" borderId="0" xfId="0" applyFont="1" applyFill="1" applyBorder="1" applyAlignment="1">
      <alignment vertical="center"/>
    </xf>
    <xf numFmtId="0" fontId="144" fillId="28" borderId="38" xfId="0" applyFont="1" applyFill="1" applyBorder="1" applyAlignment="1">
      <alignment vertical="center" wrapText="1"/>
    </xf>
    <xf numFmtId="205" fontId="248" fillId="54" borderId="38" xfId="340" applyNumberFormat="1" applyFont="1" applyFill="1" applyBorder="1" applyAlignment="1">
      <alignment horizontal="center" vertical="center"/>
    </xf>
    <xf numFmtId="0" fontId="248" fillId="54" borderId="38" xfId="0" applyFont="1" applyFill="1" applyBorder="1" applyAlignment="1">
      <alignment vertical="center"/>
    </xf>
    <xf numFmtId="0" fontId="117" fillId="28" borderId="38" xfId="340" applyFont="1" applyFill="1" applyBorder="1" applyAlignment="1">
      <alignment horizontal="left" vertical="center"/>
    </xf>
    <xf numFmtId="0" fontId="117" fillId="28" borderId="45" xfId="340" applyFont="1" applyFill="1" applyBorder="1" applyAlignment="1">
      <alignment vertical="center"/>
    </xf>
    <xf numFmtId="0" fontId="144" fillId="52" borderId="46" xfId="0" applyFont="1" applyFill="1" applyBorder="1" applyAlignment="1">
      <alignment vertical="center" wrapText="1"/>
    </xf>
    <xf numFmtId="0" fontId="144" fillId="52" borderId="47" xfId="0" applyFont="1" applyFill="1" applyBorder="1" applyAlignment="1">
      <alignment vertical="center" wrapText="1"/>
    </xf>
    <xf numFmtId="164" fontId="246" fillId="51" borderId="46" xfId="2" applyNumberFormat="1" applyFont="1" applyFill="1" applyBorder="1" applyAlignment="1">
      <alignment horizontal="center" vertical="center" wrapText="1"/>
    </xf>
    <xf numFmtId="164" fontId="246" fillId="51" borderId="47" xfId="2" applyNumberFormat="1" applyFont="1" applyFill="1" applyBorder="1" applyAlignment="1">
      <alignment horizontal="center" vertical="center" wrapText="1"/>
    </xf>
    <xf numFmtId="0" fontId="202" fillId="54" borderId="35" xfId="340" applyFont="1" applyFill="1" applyBorder="1"/>
    <xf numFmtId="164" fontId="246" fillId="54" borderId="0" xfId="2" applyNumberFormat="1" applyFont="1" applyFill="1" applyBorder="1" applyAlignment="1">
      <alignment horizontal="centerContinuous" vertical="top" wrapText="1"/>
    </xf>
    <xf numFmtId="164" fontId="247" fillId="51" borderId="0" xfId="2" applyNumberFormat="1" applyFont="1" applyFill="1" applyBorder="1" applyAlignment="1">
      <alignment horizontal="centerContinuous" vertical="center" wrapText="1"/>
    </xf>
    <xf numFmtId="0" fontId="202" fillId="54" borderId="0" xfId="340" applyFont="1" applyFill="1" applyBorder="1" applyAlignment="1">
      <alignment vertical="center" wrapText="1"/>
    </xf>
    <xf numFmtId="0" fontId="202" fillId="54" borderId="0" xfId="340" applyFont="1" applyFill="1" applyBorder="1" applyAlignment="1">
      <alignment horizontal="centerContinuous" vertical="center" wrapText="1"/>
    </xf>
    <xf numFmtId="0" fontId="202" fillId="54" borderId="0" xfId="340" applyFont="1" applyFill="1" applyBorder="1" applyAlignment="1">
      <alignment vertical="center"/>
    </xf>
    <xf numFmtId="0" fontId="202" fillId="51" borderId="64" xfId="0" applyFont="1" applyFill="1" applyBorder="1" applyAlignment="1">
      <alignment horizontal="center" vertical="center"/>
    </xf>
    <xf numFmtId="0" fontId="202" fillId="51" borderId="144" xfId="0" applyFont="1" applyFill="1" applyBorder="1" applyAlignment="1">
      <alignment horizontal="center" vertical="center" wrapText="1"/>
    </xf>
    <xf numFmtId="0" fontId="44" fillId="0" borderId="144" xfId="0" applyFont="1" applyBorder="1" applyAlignment="1">
      <alignment horizontal="center" vertical="center" wrapText="1"/>
    </xf>
    <xf numFmtId="0" fontId="202" fillId="51" borderId="0" xfId="0" applyFont="1" applyFill="1" applyBorder="1" applyAlignment="1">
      <alignment horizontal="center" vertical="center" wrapText="1"/>
    </xf>
    <xf numFmtId="0" fontId="202" fillId="54" borderId="38" xfId="340" applyFont="1" applyFill="1" applyBorder="1"/>
    <xf numFmtId="0" fontId="202" fillId="51" borderId="39" xfId="0" applyFont="1" applyFill="1" applyBorder="1" applyAlignment="1">
      <alignment horizontal="centerContinuous" vertical="center" wrapText="1"/>
    </xf>
    <xf numFmtId="0" fontId="202" fillId="54" borderId="0" xfId="340" applyFont="1" applyFill="1" applyBorder="1" applyAlignment="1">
      <alignment horizontal="left" vertical="center"/>
    </xf>
    <xf numFmtId="0" fontId="223" fillId="54" borderId="0" xfId="340" applyFont="1" applyFill="1" applyAlignment="1">
      <alignment horizontal="center"/>
    </xf>
    <xf numFmtId="2" fontId="117" fillId="53" borderId="62" xfId="340" applyNumberFormat="1" applyFont="1" applyFill="1" applyBorder="1" applyAlignment="1">
      <alignment horizontal="center" wrapText="1"/>
    </xf>
    <xf numFmtId="2" fontId="117" fillId="53" borderId="52" xfId="340" applyNumberFormat="1" applyFont="1" applyFill="1" applyBorder="1" applyAlignment="1">
      <alignment horizontal="center"/>
    </xf>
    <xf numFmtId="0" fontId="202" fillId="54" borderId="36" xfId="340" applyFont="1" applyFill="1" applyBorder="1" applyAlignment="1">
      <alignment horizontal="center"/>
    </xf>
    <xf numFmtId="2" fontId="248" fillId="54" borderId="0" xfId="340" applyNumberFormat="1" applyFont="1" applyFill="1" applyBorder="1" applyAlignment="1">
      <alignment horizontal="center" wrapText="1"/>
    </xf>
    <xf numFmtId="0" fontId="117" fillId="54" borderId="0" xfId="340" applyFont="1" applyFill="1" applyBorder="1" applyAlignment="1">
      <alignment horizontal="center" wrapText="1"/>
    </xf>
    <xf numFmtId="0" fontId="202" fillId="54" borderId="0" xfId="340" applyFont="1" applyFill="1" applyBorder="1" applyAlignment="1">
      <alignment horizontal="center"/>
    </xf>
    <xf numFmtId="0" fontId="117" fillId="54" borderId="0" xfId="340" applyFont="1" applyFill="1" applyBorder="1" applyAlignment="1">
      <alignment horizontal="center"/>
    </xf>
    <xf numFmtId="164" fontId="117" fillId="52" borderId="117" xfId="340" applyNumberFormat="1" applyFont="1" applyFill="1" applyBorder="1" applyAlignment="1">
      <alignment horizontal="center" vertical="center" wrapText="1"/>
    </xf>
    <xf numFmtId="164" fontId="117" fillId="52" borderId="118" xfId="340" applyNumberFormat="1" applyFont="1" applyFill="1" applyBorder="1" applyAlignment="1">
      <alignment horizontal="center" vertical="center" wrapText="1"/>
    </xf>
    <xf numFmtId="164" fontId="117" fillId="52" borderId="144" xfId="340" applyNumberFormat="1" applyFont="1" applyFill="1" applyBorder="1" applyAlignment="1">
      <alignment horizontal="center" vertical="center" wrapText="1"/>
    </xf>
    <xf numFmtId="164" fontId="117" fillId="52" borderId="44" xfId="340" applyNumberFormat="1" applyFont="1" applyFill="1" applyBorder="1" applyAlignment="1">
      <alignment horizontal="center" vertical="center" wrapText="1"/>
    </xf>
    <xf numFmtId="0" fontId="202" fillId="54" borderId="38" xfId="340" applyFont="1" applyFill="1" applyBorder="1" applyAlignment="1">
      <alignment vertical="center"/>
    </xf>
    <xf numFmtId="164" fontId="248" fillId="28" borderId="38" xfId="340" applyNumberFormat="1" applyFont="1" applyFill="1" applyBorder="1" applyAlignment="1">
      <alignment horizontal="center" vertical="center" wrapText="1"/>
    </xf>
    <xf numFmtId="0" fontId="117" fillId="54" borderId="0" xfId="340" applyFont="1" applyFill="1" applyBorder="1" applyAlignment="1">
      <alignment horizontal="right" wrapText="1"/>
    </xf>
    <xf numFmtId="0" fontId="202" fillId="54" borderId="0" xfId="340" applyFont="1" applyFill="1" applyBorder="1" applyAlignment="1">
      <alignment horizontal="right"/>
    </xf>
    <xf numFmtId="0" fontId="44" fillId="54" borderId="0" xfId="340" applyFont="1" applyFill="1" applyBorder="1" applyAlignment="1">
      <alignment horizontal="right" wrapText="1"/>
    </xf>
    <xf numFmtId="164" fontId="117" fillId="54" borderId="0" xfId="340" applyNumberFormat="1" applyFont="1" applyFill="1" applyBorder="1" applyAlignment="1">
      <alignment horizontal="left" wrapText="1" indent="1"/>
    </xf>
    <xf numFmtId="164" fontId="254" fillId="54" borderId="0" xfId="340" applyNumberFormat="1" applyFont="1" applyFill="1" applyBorder="1"/>
    <xf numFmtId="0" fontId="248" fillId="54" borderId="38" xfId="340" applyFont="1" applyFill="1" applyBorder="1" applyAlignment="1">
      <alignment vertical="center"/>
    </xf>
    <xf numFmtId="164" fontId="248" fillId="28" borderId="35" xfId="2" applyNumberFormat="1" applyFont="1" applyFill="1" applyBorder="1" applyAlignment="1">
      <alignment horizontal="center" vertical="center"/>
    </xf>
    <xf numFmtId="164" fontId="248" fillId="28" borderId="35" xfId="340" applyNumberFormat="1" applyFont="1" applyFill="1" applyBorder="1" applyAlignment="1">
      <alignment horizontal="center" vertical="center" wrapText="1"/>
    </xf>
    <xf numFmtId="0" fontId="210" fillId="54" borderId="0" xfId="340" applyFont="1" applyFill="1" applyBorder="1" applyAlignment="1">
      <alignment vertical="center"/>
    </xf>
    <xf numFmtId="164" fontId="250" fillId="28" borderId="59" xfId="340" applyNumberFormat="1" applyFont="1" applyFill="1" applyBorder="1" applyAlignment="1">
      <alignment horizontal="center" vertical="center" wrapText="1"/>
    </xf>
    <xf numFmtId="2" fontId="250" fillId="28" borderId="36" xfId="340" applyNumberFormat="1" applyFont="1" applyFill="1" applyBorder="1" applyAlignment="1">
      <alignment horizontal="right" vertical="center"/>
    </xf>
    <xf numFmtId="164" fontId="250" fillId="28" borderId="79" xfId="340" applyNumberFormat="1" applyFont="1" applyFill="1" applyBorder="1" applyAlignment="1">
      <alignment horizontal="center" vertical="center"/>
    </xf>
    <xf numFmtId="164" fontId="250" fillId="28" borderId="0" xfId="340" applyNumberFormat="1" applyFont="1" applyFill="1" applyBorder="1" applyAlignment="1">
      <alignment horizontal="center" vertical="center"/>
    </xf>
    <xf numFmtId="164" fontId="250" fillId="28" borderId="38" xfId="340" applyNumberFormat="1" applyFont="1" applyFill="1" applyBorder="1" applyAlignment="1">
      <alignment horizontal="center" vertical="center"/>
    </xf>
    <xf numFmtId="0" fontId="210" fillId="54" borderId="35" xfId="340" applyFont="1" applyFill="1" applyBorder="1" applyAlignment="1">
      <alignment vertical="center"/>
    </xf>
    <xf numFmtId="164" fontId="250" fillId="28" borderId="35" xfId="340" applyNumberFormat="1" applyFont="1" applyFill="1" applyBorder="1" applyAlignment="1">
      <alignment horizontal="center" vertical="center" wrapText="1"/>
    </xf>
    <xf numFmtId="2" fontId="248" fillId="28" borderId="125" xfId="340" applyNumberFormat="1" applyFont="1" applyFill="1" applyBorder="1" applyAlignment="1">
      <alignment horizontal="right" vertical="center"/>
    </xf>
    <xf numFmtId="164" fontId="248" fillId="28" borderId="121" xfId="340" applyNumberFormat="1" applyFont="1" applyFill="1" applyBorder="1" applyAlignment="1">
      <alignment horizontal="center" vertical="center"/>
    </xf>
    <xf numFmtId="164" fontId="248" fillId="28" borderId="122" xfId="340" applyNumberFormat="1" applyFont="1" applyFill="1" applyBorder="1" applyAlignment="1">
      <alignment horizontal="center" vertical="center"/>
    </xf>
    <xf numFmtId="164" fontId="117" fillId="52" borderId="138" xfId="340" applyNumberFormat="1" applyFont="1" applyFill="1" applyBorder="1" applyAlignment="1">
      <alignment horizontal="center" vertical="center" wrapText="1"/>
    </xf>
    <xf numFmtId="164" fontId="248" fillId="28" borderId="108" xfId="340" applyNumberFormat="1" applyFont="1" applyFill="1" applyBorder="1" applyAlignment="1">
      <alignment horizontal="center" vertical="center"/>
    </xf>
    <xf numFmtId="164" fontId="248" fillId="28" borderId="133" xfId="340" applyNumberFormat="1" applyFont="1" applyFill="1" applyBorder="1" applyAlignment="1">
      <alignment horizontal="center" vertical="center" wrapText="1"/>
    </xf>
    <xf numFmtId="2" fontId="254" fillId="28" borderId="36" xfId="340" applyNumberFormat="1" applyFont="1" applyFill="1" applyBorder="1" applyAlignment="1">
      <alignment horizontal="right" vertical="center"/>
    </xf>
    <xf numFmtId="164" fontId="254" fillId="28" borderId="79" xfId="340" applyNumberFormat="1" applyFont="1" applyFill="1" applyBorder="1" applyAlignment="1">
      <alignment horizontal="center" vertical="center"/>
    </xf>
    <xf numFmtId="164" fontId="254" fillId="28" borderId="0" xfId="340" applyNumberFormat="1" applyFont="1" applyFill="1" applyBorder="1" applyAlignment="1">
      <alignment horizontal="center" vertical="center"/>
    </xf>
    <xf numFmtId="164" fontId="254" fillId="28" borderId="142" xfId="340" applyNumberFormat="1" applyFont="1" applyFill="1" applyBorder="1" applyAlignment="1">
      <alignment horizontal="center" vertical="center"/>
    </xf>
    <xf numFmtId="164" fontId="254" fillId="28" borderId="38" xfId="340" applyNumberFormat="1" applyFont="1" applyFill="1" applyBorder="1" applyAlignment="1">
      <alignment horizontal="center" vertical="center"/>
    </xf>
    <xf numFmtId="164" fontId="251" fillId="28" borderId="38" xfId="340" applyNumberFormat="1" applyFont="1" applyFill="1" applyBorder="1" applyAlignment="1">
      <alignment horizontal="center" vertical="center" wrapText="1"/>
    </xf>
    <xf numFmtId="164" fontId="251" fillId="28" borderId="35" xfId="340" applyNumberFormat="1" applyFont="1" applyFill="1" applyBorder="1" applyAlignment="1">
      <alignment horizontal="center" vertical="center" wrapText="1"/>
    </xf>
    <xf numFmtId="2" fontId="254" fillId="28" borderId="43" xfId="340" applyNumberFormat="1" applyFont="1" applyFill="1" applyBorder="1" applyAlignment="1">
      <alignment horizontal="right" vertical="center"/>
    </xf>
    <xf numFmtId="2" fontId="254" fillId="28" borderId="116" xfId="340" applyNumberFormat="1" applyFont="1" applyFill="1" applyBorder="1" applyAlignment="1">
      <alignment horizontal="right" vertical="center"/>
    </xf>
    <xf numFmtId="164" fontId="254" fillId="28" borderId="106" xfId="340" applyNumberFormat="1" applyFont="1" applyFill="1" applyBorder="1" applyAlignment="1">
      <alignment horizontal="center" vertical="center"/>
    </xf>
    <xf numFmtId="164" fontId="254" fillId="28" borderId="37" xfId="340" applyNumberFormat="1" applyFont="1" applyFill="1" applyBorder="1" applyAlignment="1">
      <alignment horizontal="center" vertical="center"/>
    </xf>
    <xf numFmtId="164" fontId="254" fillId="28" borderId="55" xfId="340" applyNumberFormat="1" applyFont="1" applyFill="1" applyBorder="1" applyAlignment="1">
      <alignment horizontal="center" vertical="center"/>
    </xf>
    <xf numFmtId="164" fontId="254" fillId="28" borderId="40" xfId="340" applyNumberFormat="1" applyFont="1" applyFill="1" applyBorder="1" applyAlignment="1">
      <alignment horizontal="center" vertical="center"/>
    </xf>
    <xf numFmtId="164" fontId="251" fillId="28" borderId="107" xfId="340" applyNumberFormat="1" applyFont="1" applyFill="1" applyBorder="1" applyAlignment="1">
      <alignment horizontal="center" vertical="center" wrapText="1"/>
    </xf>
    <xf numFmtId="2" fontId="248" fillId="28" borderId="36" xfId="2" applyNumberFormat="1" applyFont="1" applyFill="1" applyBorder="1" applyAlignment="1">
      <alignment horizontal="left" vertical="top" wrapText="1"/>
    </xf>
    <xf numFmtId="0" fontId="144" fillId="52" borderId="38" xfId="0" applyFont="1" applyFill="1" applyBorder="1" applyAlignment="1">
      <alignment wrapText="1"/>
    </xf>
    <xf numFmtId="0" fontId="202" fillId="28" borderId="36" xfId="340" applyFont="1" applyFill="1" applyBorder="1"/>
    <xf numFmtId="16" fontId="202" fillId="28" borderId="36" xfId="340" applyNumberFormat="1" applyFont="1" applyFill="1" applyBorder="1"/>
    <xf numFmtId="16" fontId="202" fillId="28" borderId="45" xfId="340" applyNumberFormat="1" applyFont="1" applyFill="1" applyBorder="1"/>
    <xf numFmtId="0" fontId="164" fillId="55" borderId="0" xfId="528" applyFont="1" applyFill="1" applyAlignment="1">
      <alignment vertical="top"/>
    </xf>
    <xf numFmtId="164" fontId="10" fillId="55" borderId="0" xfId="0" applyNumberFormat="1" applyFont="1" applyFill="1" applyBorder="1" applyAlignment="1">
      <alignment horizontal="center" vertical="center"/>
    </xf>
    <xf numFmtId="0" fontId="10" fillId="55" borderId="0" xfId="0" applyFont="1" applyFill="1" applyBorder="1" applyAlignment="1">
      <alignment horizontal="center"/>
    </xf>
    <xf numFmtId="0" fontId="10" fillId="55" borderId="120" xfId="0" applyFont="1" applyFill="1" applyBorder="1" applyAlignment="1">
      <alignment horizontal="center"/>
    </xf>
  </cellXfs>
  <cellStyles count="2168">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18" xfId="1531" xr:uid="{A283F550-A51C-485A-AECB-4128700ED2DB}"/>
    <cellStyle name="20% - Accent1 19" xfId="1623" xr:uid="{30A7B4DB-7E13-4844-8AA0-65A22521E37D}"/>
    <cellStyle name="20% - Accent1 2" xfId="43" xr:uid="{00000000-0005-0000-0000-00003F000000}"/>
    <cellStyle name="20% - Accent1 2 10" xfId="1735" xr:uid="{1C786C7B-FEF9-4AC1-9AD0-1B5A8096635B}"/>
    <cellStyle name="20% - Accent1 2 11" xfId="1820" xr:uid="{22F12D9D-CEBB-448C-8C28-542383194FE7}"/>
    <cellStyle name="20% - Accent1 2 12" xfId="1941" xr:uid="{21084AF1-863F-4099-BEA0-78D7E0B4DF13}"/>
    <cellStyle name="20% - Accent1 2 13" xfId="2029" xr:uid="{16BDBEB7-09CD-4CAB-A3CD-D47780887130}"/>
    <cellStyle name="20% - Accent1 2 14" xfId="2094" xr:uid="{A2E81409-267F-405B-A08F-8F43E8D8FEF3}"/>
    <cellStyle name="20% - Accent1 2 2" xfId="990" xr:uid="{9F2D39F2-7C61-4347-8E3A-B7827B1BC9AE}"/>
    <cellStyle name="20% - Accent1 2 2 10" xfId="1962" xr:uid="{9A139A93-148E-4C8F-937D-DF7F924862B9}"/>
    <cellStyle name="20% - Accent1 2 2 11" xfId="2050" xr:uid="{28E486D1-AA25-472A-B222-FD18F4C76BCD}"/>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2 6" xfId="1575" xr:uid="{6648695D-F592-4C34-B0A9-CDB725643F42}"/>
    <cellStyle name="20% - Accent1 2 2 7" xfId="1666" xr:uid="{B0965AB9-1D5E-4483-8AB0-639ABFFE2529}"/>
    <cellStyle name="20% - Accent1 2 2 8" xfId="1756" xr:uid="{E0FEE490-71B4-4A03-BEAF-F19F2DE88AB0}"/>
    <cellStyle name="20% - Accent1 2 2 9" xfId="1821" xr:uid="{76376C54-76C3-4C97-AB51-9C9B4ECF415A}"/>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2 8" xfId="1554" xr:uid="{E20E28EF-870F-415E-8735-8DD714367EDC}"/>
    <cellStyle name="20% - Accent1 2 9" xfId="1645" xr:uid="{3464A036-5021-4620-AE5C-97E5D769DC21}"/>
    <cellStyle name="20% - Accent1 20" xfId="1713" xr:uid="{C2142B67-621A-4F2D-9E13-BC7C19E15E1E}"/>
    <cellStyle name="20% - Accent1 21" xfId="1802" xr:uid="{E47222F4-2A2A-4A8C-BDC1-94776B175302}"/>
    <cellStyle name="20% - Accent1 22" xfId="1819" xr:uid="{C0C79DCE-1611-4460-A4B3-DF604154CF64}"/>
    <cellStyle name="20% - Accent1 23" xfId="1919" xr:uid="{2EBE0F7D-895B-4E47-ABFB-1ED8CC8DA64A}"/>
    <cellStyle name="20% - Accent1 24" xfId="2007" xr:uid="{E64E3248-1230-40B6-B08F-0DD375CC2F08}"/>
    <cellStyle name="20% - Accent1 25" xfId="2093" xr:uid="{184DB829-C48E-4DC5-AA80-808CA0F69608}"/>
    <cellStyle name="20% - Accent1 26" xfId="2150" xr:uid="{EE91F6C3-79F3-4138-A3E1-C93F8613BA05}"/>
    <cellStyle name="20% - Accent1 3" xfId="717" xr:uid="{00000000-0005-0000-0000-000040000000}"/>
    <cellStyle name="20% - Accent1 3 10" xfId="1961" xr:uid="{7889DC83-10CC-49D5-BE20-FFB5E138E18E}"/>
    <cellStyle name="20% - Accent1 3 11" xfId="2049" xr:uid="{14E48EBF-E581-4F1F-99CF-DB44903B2813}"/>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3 6" xfId="1574" xr:uid="{58AF36C7-83B3-4D31-A8C5-31AB86B46A73}"/>
    <cellStyle name="20% - Accent1 3 7" xfId="1665" xr:uid="{5E43B51C-D6EF-4BEF-A63E-A45EB1CB48C7}"/>
    <cellStyle name="20% - Accent1 3 8" xfId="1755" xr:uid="{1449E479-35B0-47F9-866C-24D98D1793A2}"/>
    <cellStyle name="20% - Accent1 3 9" xfId="1822" xr:uid="{DD8AEF08-9B1E-4956-8878-305E06326059}"/>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18" xfId="1534" xr:uid="{2B7651A1-C502-4A18-91C0-F0753D7A9B6A}"/>
    <cellStyle name="20% - Accent2 19" xfId="1626" xr:uid="{8CB5C4F4-6648-4589-877E-14716B93E861}"/>
    <cellStyle name="20% - Accent2 2" xfId="45" xr:uid="{00000000-0005-0000-0000-000047000000}"/>
    <cellStyle name="20% - Accent2 2 10" xfId="1738" xr:uid="{F1973A01-AE98-4629-B8E6-8F75648FB23F}"/>
    <cellStyle name="20% - Accent2 2 11" xfId="1824" xr:uid="{75853489-814C-41BD-BA4E-0D12FF55F143}"/>
    <cellStyle name="20% - Accent2 2 12" xfId="1944" xr:uid="{23C611B7-3F0C-4407-AD3B-0979668B346F}"/>
    <cellStyle name="20% - Accent2 2 13" xfId="2032" xr:uid="{F901D975-4EF3-4D0C-81B1-F92C2B28626C}"/>
    <cellStyle name="20% - Accent2 2 14" xfId="2096" xr:uid="{B006652D-F0B2-4641-95B2-6777859BD85D}"/>
    <cellStyle name="20% - Accent2 2 2" xfId="992" xr:uid="{8712E92F-F0A0-44DC-B46F-8E38E1E4A46B}"/>
    <cellStyle name="20% - Accent2 2 2 10" xfId="1964" xr:uid="{200D0F6D-88EA-493A-A0D0-AF8C7D1F0114}"/>
    <cellStyle name="20% - Accent2 2 2 11" xfId="2052" xr:uid="{C12DF936-3CF1-4A39-8909-0B097B667E4E}"/>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2 6" xfId="1577" xr:uid="{E54E8948-4B04-40A3-9FEF-4173904A301D}"/>
    <cellStyle name="20% - Accent2 2 2 7" xfId="1668" xr:uid="{D4BD3CB8-C1A8-4A57-BEFA-D5ED7C5540F3}"/>
    <cellStyle name="20% - Accent2 2 2 8" xfId="1758" xr:uid="{42D8FBBA-D412-4433-95BD-0B410D0DD3A3}"/>
    <cellStyle name="20% - Accent2 2 2 9" xfId="1825" xr:uid="{ED06AFF0-370A-42E7-A5CE-26A4688560BD}"/>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2 8" xfId="1557" xr:uid="{92DFFB58-BAE2-4D9F-A226-B5669CBC2101}"/>
    <cellStyle name="20% - Accent2 2 9" xfId="1648" xr:uid="{BF006E6D-2605-45A3-9135-5463F34B579F}"/>
    <cellStyle name="20% - Accent2 20" xfId="1716" xr:uid="{04AF89CB-1923-4D26-9671-DA62C8E95D0C}"/>
    <cellStyle name="20% - Accent2 21" xfId="1803" xr:uid="{BDB2ADF1-0DFB-4929-9451-29EF0D630842}"/>
    <cellStyle name="20% - Accent2 22" xfId="1823" xr:uid="{BEC5B90C-9A48-4390-91A0-735541A1C3AA}"/>
    <cellStyle name="20% - Accent2 23" xfId="1922" xr:uid="{E317CA72-1576-4EBB-9840-CA64B7F1B822}"/>
    <cellStyle name="20% - Accent2 24" xfId="2010" xr:uid="{A7FF8365-AE69-45BB-898D-41B61F1AF123}"/>
    <cellStyle name="20% - Accent2 25" xfId="2095" xr:uid="{F2C6B1F3-0698-49D0-BA41-7460F6D83CFC}"/>
    <cellStyle name="20% - Accent2 26" xfId="2151" xr:uid="{765C579F-7078-40FF-8E3A-50684B35C1C4}"/>
    <cellStyle name="20% - Accent2 3" xfId="718" xr:uid="{00000000-0005-0000-0000-000048000000}"/>
    <cellStyle name="20% - Accent2 3 10" xfId="1963" xr:uid="{4277C36A-F6C1-464A-AC98-1089F7C8F297}"/>
    <cellStyle name="20% - Accent2 3 11" xfId="2051" xr:uid="{DE604E3F-0153-4420-BB8A-E59EFB01EEC5}"/>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3 6" xfId="1576" xr:uid="{E7BABF03-B67A-49AC-86B5-385CFA6755A7}"/>
    <cellStyle name="20% - Accent2 3 7" xfId="1667" xr:uid="{15A1A0EE-D99A-454D-A506-52254999E303}"/>
    <cellStyle name="20% - Accent2 3 8" xfId="1757" xr:uid="{51E0B1F7-D161-4BAF-9085-9BA435F86DAA}"/>
    <cellStyle name="20% - Accent2 3 9" xfId="1826" xr:uid="{CE327E3C-B81B-43DF-812F-845F3A6726AE}"/>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18" xfId="1537" xr:uid="{F4BB78FC-39C7-484A-9C35-466EBDE75052}"/>
    <cellStyle name="20% - Accent3 19" xfId="1629" xr:uid="{4F09347D-2BF4-43A5-884D-BFEAECFB4580}"/>
    <cellStyle name="20% - Accent3 2" xfId="47" xr:uid="{00000000-0005-0000-0000-00004F000000}"/>
    <cellStyle name="20% - Accent3 2 10" xfId="1741" xr:uid="{E443B0FF-409A-49DB-9844-2985F5685C81}"/>
    <cellStyle name="20% - Accent3 2 11" xfId="1828" xr:uid="{6856C01B-A49D-4DA5-93A7-2682B00B80CD}"/>
    <cellStyle name="20% - Accent3 2 12" xfId="1947" xr:uid="{CE66F362-C387-40D5-849C-CE6BD3CFEA53}"/>
    <cellStyle name="20% - Accent3 2 13" xfId="2035" xr:uid="{C36D33A1-CCCC-4D4A-9CA5-CB74E7796FCF}"/>
    <cellStyle name="20% - Accent3 2 14" xfId="2098" xr:uid="{3C43E553-5F46-4068-A6E9-1047E7B75A03}"/>
    <cellStyle name="20% - Accent3 2 2" xfId="994" xr:uid="{0A994866-E1D4-493A-B97A-8DBE2A2820EA}"/>
    <cellStyle name="20% - Accent3 2 2 10" xfId="1966" xr:uid="{8B8A2F36-3D7D-43BF-B27E-6EC336E5D57A}"/>
    <cellStyle name="20% - Accent3 2 2 11" xfId="2054" xr:uid="{BE41E3EF-9490-44A2-88C8-6F4068D5FD70}"/>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2 6" xfId="1579" xr:uid="{14444183-66E2-4ADD-BE54-FEF94869D3DC}"/>
    <cellStyle name="20% - Accent3 2 2 7" xfId="1670" xr:uid="{ECADC8B8-C3D7-4E57-A2EA-6AAD6B25A1ED}"/>
    <cellStyle name="20% - Accent3 2 2 8" xfId="1760" xr:uid="{D8A91912-2962-45D6-A937-B216C6C54B66}"/>
    <cellStyle name="20% - Accent3 2 2 9" xfId="1829" xr:uid="{3627E3E7-F883-4E77-B7AD-4004CF9B4F67}"/>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2 8" xfId="1560" xr:uid="{E7560A26-5A4E-4DD1-BE09-11A27C6DC185}"/>
    <cellStyle name="20% - Accent3 2 9" xfId="1651" xr:uid="{0AC9F9FC-D943-4A93-9FB7-04B8A84DC681}"/>
    <cellStyle name="20% - Accent3 20" xfId="1719" xr:uid="{C6B33FD3-ABAA-43C9-ACD6-1C26A22BA10C}"/>
    <cellStyle name="20% - Accent3 21" xfId="1804" xr:uid="{C84A755C-BD6E-4B8F-A16D-FF04169F6F6E}"/>
    <cellStyle name="20% - Accent3 22" xfId="1827" xr:uid="{A088FB16-6F6E-414C-9D89-D508D06B5C0B}"/>
    <cellStyle name="20% - Accent3 23" xfId="1925" xr:uid="{3A0BC3CB-D38F-4EE8-9C83-197A73540651}"/>
    <cellStyle name="20% - Accent3 24" xfId="2013" xr:uid="{EDC962FB-5D78-48E6-A75B-93A975540789}"/>
    <cellStyle name="20% - Accent3 25" xfId="2097" xr:uid="{7717CA01-2DE6-4BE7-A448-BED70D4E5524}"/>
    <cellStyle name="20% - Accent3 26" xfId="2152" xr:uid="{2D0DCCD2-9A82-494D-A565-B1644E6AC411}"/>
    <cellStyle name="20% - Accent3 3" xfId="719" xr:uid="{00000000-0005-0000-0000-000050000000}"/>
    <cellStyle name="20% - Accent3 3 10" xfId="1965" xr:uid="{8339902B-294E-43F2-93C0-D635E876E12B}"/>
    <cellStyle name="20% - Accent3 3 11" xfId="2053" xr:uid="{635002E8-6C99-4896-BB21-123A03931019}"/>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3 6" xfId="1578" xr:uid="{7BA1E683-6CA3-49D3-B4B0-81C990BFE5A0}"/>
    <cellStyle name="20% - Accent3 3 7" xfId="1669" xr:uid="{8567E74A-3787-4F97-9894-0D7B3EA85A3D}"/>
    <cellStyle name="20% - Accent3 3 8" xfId="1759" xr:uid="{8A9C757D-0C8F-46ED-A71A-31E8B4B251CA}"/>
    <cellStyle name="20% - Accent3 3 9" xfId="1830" xr:uid="{872D917D-3E73-4C7C-9D43-B21F9FA97A80}"/>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18" xfId="1541" xr:uid="{9B8793DF-B1A5-4934-8BE7-1961C771C31B}"/>
    <cellStyle name="20% - Accent4 19" xfId="1632" xr:uid="{112680DA-427F-499E-994D-C123CE78616C}"/>
    <cellStyle name="20% - Accent4 2" xfId="49" xr:uid="{00000000-0005-0000-0000-000057000000}"/>
    <cellStyle name="20% - Accent4 2 10" xfId="1744" xr:uid="{9D95DEC8-43D4-4777-99BA-3B8AA0B60C8F}"/>
    <cellStyle name="20% - Accent4 2 11" xfId="1832" xr:uid="{99B8F09E-0913-44B7-9379-03DF84AE3872}"/>
    <cellStyle name="20% - Accent4 2 12" xfId="1950" xr:uid="{F1D03E95-13E6-43CA-B405-8731FA1C67DF}"/>
    <cellStyle name="20% - Accent4 2 13" xfId="2038" xr:uid="{42081167-952E-438E-9844-66BDF7359368}"/>
    <cellStyle name="20% - Accent4 2 14" xfId="2100" xr:uid="{725C9C07-B81D-4605-BBFE-4D34717C824C}"/>
    <cellStyle name="20% - Accent4 2 2" xfId="996" xr:uid="{BE7A9687-F70B-426C-809E-44EAA9ECE410}"/>
    <cellStyle name="20% - Accent4 2 2 10" xfId="1968" xr:uid="{A92D7837-9113-48B7-B4CE-39E709D6C94A}"/>
    <cellStyle name="20% - Accent4 2 2 11" xfId="2056" xr:uid="{588FA506-B41E-4C5E-A1F0-348FCE2C2E5E}"/>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2 6" xfId="1581" xr:uid="{8F66D6CF-2CFD-45C1-B08D-6D7233E4E872}"/>
    <cellStyle name="20% - Accent4 2 2 7" xfId="1672" xr:uid="{04A650BF-BF01-43A5-9251-08E3BCB33606}"/>
    <cellStyle name="20% - Accent4 2 2 8" xfId="1762" xr:uid="{FAAB2247-EBCB-45CC-9247-763412B16367}"/>
    <cellStyle name="20% - Accent4 2 2 9" xfId="1833" xr:uid="{B99195E8-5350-46B9-BC43-E770EF949F13}"/>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2 8" xfId="1563" xr:uid="{32153197-CB57-4C6C-B767-50B76D9D4531}"/>
    <cellStyle name="20% - Accent4 2 9" xfId="1654" xr:uid="{FCC0C3FA-1E40-44A5-8CEA-23522F282005}"/>
    <cellStyle name="20% - Accent4 20" xfId="1722" xr:uid="{8676EFB9-E8B7-4B2A-ACEB-E0B3904714A0}"/>
    <cellStyle name="20% - Accent4 21" xfId="1805" xr:uid="{3D6CAFB3-36B0-4AA7-A084-9729FD2D3D93}"/>
    <cellStyle name="20% - Accent4 22" xfId="1831" xr:uid="{6F9F7809-6AFC-449B-BA9B-A98CD56206CE}"/>
    <cellStyle name="20% - Accent4 23" xfId="1928" xr:uid="{BA2EE065-FB1B-4D12-B1F1-300C78991562}"/>
    <cellStyle name="20% - Accent4 24" xfId="2016" xr:uid="{CFDD72A7-E65C-47D5-BB32-903711258435}"/>
    <cellStyle name="20% - Accent4 25" xfId="2099" xr:uid="{A6BFC70F-6EA5-4045-9D31-7002A71DEEFB}"/>
    <cellStyle name="20% - Accent4 26" xfId="2153" xr:uid="{1126337A-8720-4D8E-824D-2BA497890913}"/>
    <cellStyle name="20% - Accent4 3" xfId="720" xr:uid="{00000000-0005-0000-0000-000058000000}"/>
    <cellStyle name="20% - Accent4 3 10" xfId="1967" xr:uid="{9B513C20-0A96-4170-84BF-63D6056CC28B}"/>
    <cellStyle name="20% - Accent4 3 11" xfId="2055" xr:uid="{E1A05C7E-E282-4E92-BE18-42B685F2D56A}"/>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3 6" xfId="1580" xr:uid="{E62EF85A-8703-4856-BB27-7258C43AF942}"/>
    <cellStyle name="20% - Accent4 3 7" xfId="1671" xr:uid="{9E262425-3040-437D-8E8F-FE16DCAA70EF}"/>
    <cellStyle name="20% - Accent4 3 8" xfId="1761" xr:uid="{223C0CDF-01BE-4CD4-9D41-718AFC3C1641}"/>
    <cellStyle name="20% - Accent4 3 9" xfId="1834" xr:uid="{BAA71749-D212-44F3-8131-7AB62C26C654}"/>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18" xfId="1544" xr:uid="{5C660BF5-4CB9-467E-82EB-3B522FBFA704}"/>
    <cellStyle name="20% - Accent5 19" xfId="1635" xr:uid="{8E5E7C18-F4AC-43BF-B935-E45418D53F6A}"/>
    <cellStyle name="20% - Accent5 2" xfId="51" xr:uid="{00000000-0005-0000-0000-00005F000000}"/>
    <cellStyle name="20% - Accent5 2 10" xfId="1747" xr:uid="{4B4A3DDC-B188-499F-96D8-AE2FDA11B3B4}"/>
    <cellStyle name="20% - Accent5 2 11" xfId="1836" xr:uid="{745073AC-F7EE-4525-8BAD-44D39695B18E}"/>
    <cellStyle name="20% - Accent5 2 12" xfId="1953" xr:uid="{742C604B-CD99-4FF0-A6D5-A7C653AFC3FD}"/>
    <cellStyle name="20% - Accent5 2 13" xfId="2041" xr:uid="{3CD41223-73DD-493A-B20C-ADB004BCD6EF}"/>
    <cellStyle name="20% - Accent5 2 14" xfId="2102" xr:uid="{41096510-4EED-4F05-8F68-EA4CD0D18E85}"/>
    <cellStyle name="20% - Accent5 2 2" xfId="998" xr:uid="{E535CEA2-5DB0-424A-A75A-6CC418DF7ACC}"/>
    <cellStyle name="20% - Accent5 2 2 10" xfId="1970" xr:uid="{C16900D2-D938-49F1-B1A6-23385A937B12}"/>
    <cellStyle name="20% - Accent5 2 2 11" xfId="2058" xr:uid="{58905D2C-30AD-4179-9FCE-DA852E0E31CD}"/>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2 6" xfId="1583" xr:uid="{A7557DE4-4CCE-4395-88C2-6AF9C0BC73AE}"/>
    <cellStyle name="20% - Accent5 2 2 7" xfId="1674" xr:uid="{179D7DFF-7E80-40BB-B914-6904D27CCC4C}"/>
    <cellStyle name="20% - Accent5 2 2 8" xfId="1764" xr:uid="{A401A738-0BE3-4E61-A194-277050500539}"/>
    <cellStyle name="20% - Accent5 2 2 9" xfId="1837" xr:uid="{9BF888CF-5164-4A36-BE4E-A503A9F3F921}"/>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2 8" xfId="1566" xr:uid="{63BA445C-DE95-4563-8910-DCBEB039AF8B}"/>
    <cellStyle name="20% - Accent5 2 9" xfId="1657" xr:uid="{EADA7EFE-F767-4A51-A098-F97AB6A9640F}"/>
    <cellStyle name="20% - Accent5 20" xfId="1725" xr:uid="{DDAB75FD-86D1-4670-827C-6A87BD890C50}"/>
    <cellStyle name="20% - Accent5 21" xfId="1806" xr:uid="{6EE08A5E-9FFF-4A7D-8614-6A8A6AE5FAAA}"/>
    <cellStyle name="20% - Accent5 22" xfId="1835" xr:uid="{380281F6-8745-495F-BD3E-22C79D5EBD7E}"/>
    <cellStyle name="20% - Accent5 23" xfId="1931" xr:uid="{B9D23EAC-9AB4-4C71-B7AE-375D7BD388A5}"/>
    <cellStyle name="20% - Accent5 24" xfId="2019" xr:uid="{20726547-B760-4F02-9E7D-5CDD37760C48}"/>
    <cellStyle name="20% - Accent5 25" xfId="2101" xr:uid="{D178B9F1-6AE3-4F69-8AA6-0064DA4128D4}"/>
    <cellStyle name="20% - Accent5 26" xfId="2154" xr:uid="{F3B0521D-EA69-4868-A8A3-60997758CAA7}"/>
    <cellStyle name="20% - Accent5 3" xfId="721" xr:uid="{00000000-0005-0000-0000-000060000000}"/>
    <cellStyle name="20% - Accent5 3 10" xfId="1969" xr:uid="{371C12B9-6399-4DAF-A99D-DD2DC1194B4D}"/>
    <cellStyle name="20% - Accent5 3 11" xfId="2057" xr:uid="{3E7F149E-5C02-49B8-BADD-19B4DA584C54}"/>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3 6" xfId="1582" xr:uid="{6F695B7F-12B1-47C4-A63B-97EA9CEC00B1}"/>
    <cellStyle name="20% - Accent5 3 7" xfId="1673" xr:uid="{C3DADF7A-A593-426F-A3A6-588C2988CAA1}"/>
    <cellStyle name="20% - Accent5 3 8" xfId="1763" xr:uid="{ACD6288D-4A4B-4377-978D-1EFE9D4832A6}"/>
    <cellStyle name="20% - Accent5 3 9" xfId="1838" xr:uid="{739D80CC-C0CF-4040-BC9E-D96B1D30EBF3}"/>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18" xfId="1547" xr:uid="{611F91D6-D4DF-483C-AF54-28945F4131ED}"/>
    <cellStyle name="20% - Accent6 19" xfId="1638" xr:uid="{0D637154-5F0D-418B-8208-73DBDE056F71}"/>
    <cellStyle name="20% - Accent6 2" xfId="53" xr:uid="{00000000-0005-0000-0000-000067000000}"/>
    <cellStyle name="20% - Accent6 2 10" xfId="1750" xr:uid="{753A6911-4C75-490B-BED2-73DD40C76094}"/>
    <cellStyle name="20% - Accent6 2 11" xfId="1840" xr:uid="{8D8865C6-D3FA-4FE4-91BC-78E0F4C4E0D5}"/>
    <cellStyle name="20% - Accent6 2 12" xfId="1956" xr:uid="{7F264366-6B65-4521-8107-72A75808376B}"/>
    <cellStyle name="20% - Accent6 2 13" xfId="2044" xr:uid="{F2A72C7E-4A56-4816-A965-8E4816204F3E}"/>
    <cellStyle name="20% - Accent6 2 14" xfId="2104" xr:uid="{B52E56E8-208B-4ABB-8CD8-45320795857E}"/>
    <cellStyle name="20% - Accent6 2 2" xfId="1000" xr:uid="{4B8946F0-10C1-4715-BC01-71667FBCDA44}"/>
    <cellStyle name="20% - Accent6 2 2 10" xfId="1972" xr:uid="{5D7D9A47-19E2-46C7-814D-9BA1EFC3F315}"/>
    <cellStyle name="20% - Accent6 2 2 11" xfId="2060" xr:uid="{530FDA66-3378-410D-B403-9AA7FD45D696}"/>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2 6" xfId="1585" xr:uid="{A1843A5C-4001-4023-BFEF-15514CDD0DDC}"/>
    <cellStyle name="20% - Accent6 2 2 7" xfId="1676" xr:uid="{16E997CE-835F-4EB9-877F-0F2AB019E31C}"/>
    <cellStyle name="20% - Accent6 2 2 8" xfId="1766" xr:uid="{C63C5606-F520-4949-950B-F4B3E9EB7C0F}"/>
    <cellStyle name="20% - Accent6 2 2 9" xfId="1841" xr:uid="{C7165BD7-1A49-4F40-8A6A-EB33664A1CDB}"/>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2 8" xfId="1569" xr:uid="{2CE60CA1-72B6-434F-8758-1AD672FFB86D}"/>
    <cellStyle name="20% - Accent6 2 9" xfId="1660" xr:uid="{BA0ED718-8A01-4949-A527-0B6BA3CFAEFD}"/>
    <cellStyle name="20% - Accent6 20" xfId="1728" xr:uid="{9CFA4E07-22BD-4802-9C9A-FBA6E45BCADF}"/>
    <cellStyle name="20% - Accent6 21" xfId="1807" xr:uid="{DE87F8D7-4755-440B-B235-39A4EB64659F}"/>
    <cellStyle name="20% - Accent6 22" xfId="1839" xr:uid="{7F99BA0A-34C6-4092-9F44-EF41D5CA090A}"/>
    <cellStyle name="20% - Accent6 23" xfId="1934" xr:uid="{07D741D5-729F-45C8-8EDE-1078F4B3CEB3}"/>
    <cellStyle name="20% - Accent6 24" xfId="2022" xr:uid="{8FEBD008-C24F-45B6-994B-28CAEE69E806}"/>
    <cellStyle name="20% - Accent6 25" xfId="2103" xr:uid="{004AFDBA-C832-4B91-9A9C-5536940D9123}"/>
    <cellStyle name="20% - Accent6 26" xfId="2155" xr:uid="{B5FF98C1-6BE9-4A09-BB68-F38424AE4A0C}"/>
    <cellStyle name="20% - Accent6 3" xfId="722" xr:uid="{00000000-0005-0000-0000-000068000000}"/>
    <cellStyle name="20% - Accent6 3 10" xfId="1971" xr:uid="{B9453003-B9C1-488D-8611-5B355DF5D43C}"/>
    <cellStyle name="20% - Accent6 3 11" xfId="2059" xr:uid="{1A50101E-F497-4557-9B77-B822AEB04120}"/>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3 6" xfId="1584" xr:uid="{3C99AD0D-7579-4E66-AFA4-96E5955E3393}"/>
    <cellStyle name="20% - Accent6 3 7" xfId="1675" xr:uid="{05AABB20-1533-4337-BE3B-600F998414C0}"/>
    <cellStyle name="20% - Accent6 3 8" xfId="1765" xr:uid="{77FEEADD-7282-45DD-904C-9742B7FA0E42}"/>
    <cellStyle name="20% - Accent6 3 9" xfId="1842" xr:uid="{C0FBD31B-237F-4A71-ACCD-FA666C9D5E27}"/>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18" xfId="1532" xr:uid="{46489264-BC51-487B-A73F-AA96989F82E3}"/>
    <cellStyle name="40% - Accent1 19" xfId="1624" xr:uid="{AAF43689-61B8-4615-A098-CB4A815D38BC}"/>
    <cellStyle name="40% - Accent1 2" xfId="57" xr:uid="{00000000-0005-0000-0000-000073000000}"/>
    <cellStyle name="40% - Accent1 2 10" xfId="1736" xr:uid="{40135A45-A2BE-494A-9C2A-DE969377D5D2}"/>
    <cellStyle name="40% - Accent1 2 11" xfId="1844" xr:uid="{7525F16D-86CA-4794-9E69-A2ED4BAD4148}"/>
    <cellStyle name="40% - Accent1 2 12" xfId="1942" xr:uid="{CF0697FC-9F38-4345-8A3F-70A34564101D}"/>
    <cellStyle name="40% - Accent1 2 13" xfId="2030" xr:uid="{EAFD6C81-BE7F-4EC3-B3D4-1BC074ACF7C2}"/>
    <cellStyle name="40% - Accent1 2 14" xfId="2106" xr:uid="{7521FE63-612E-4DCD-BF52-552A7EA72DEC}"/>
    <cellStyle name="40% - Accent1 2 2" xfId="1002" xr:uid="{DEF2CA37-DE95-4685-B6C8-AF1AE346D48A}"/>
    <cellStyle name="40% - Accent1 2 2 10" xfId="1974" xr:uid="{FFEA8B54-65B5-43BB-8292-73CE441580D0}"/>
    <cellStyle name="40% - Accent1 2 2 11" xfId="2062" xr:uid="{C173D924-EEBD-4197-AF15-549E1E2C40CB}"/>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2 6" xfId="1587" xr:uid="{C6BEC1CF-CFCA-4BFC-B6FF-E1DEDBC4D934}"/>
    <cellStyle name="40% - Accent1 2 2 7" xfId="1678" xr:uid="{9BDE7AC6-FC5D-44A2-A148-1C9DDCADEFD5}"/>
    <cellStyle name="40% - Accent1 2 2 8" xfId="1768" xr:uid="{E48AE593-E0C6-4DF5-9524-97FF24128048}"/>
    <cellStyle name="40% - Accent1 2 2 9" xfId="1845" xr:uid="{7168A691-C114-4036-B567-CA12E5644CBB}"/>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2 8" xfId="1555" xr:uid="{068265EA-F631-4956-AE80-56213C49BC19}"/>
    <cellStyle name="40% - Accent1 2 9" xfId="1646" xr:uid="{F2867EAA-F2B5-4B49-9358-C0934BE3FBAF}"/>
    <cellStyle name="40% - Accent1 20" xfId="1714" xr:uid="{9878FFF4-E387-41AB-AC49-5E25BFF71296}"/>
    <cellStyle name="40% - Accent1 21" xfId="1808" xr:uid="{A54A22F4-3BAD-4A6A-9BE4-59C6BB0519B8}"/>
    <cellStyle name="40% - Accent1 22" xfId="1843" xr:uid="{0B6DBA9E-F4E4-4883-B867-42DE8A3DB492}"/>
    <cellStyle name="40% - Accent1 23" xfId="1920" xr:uid="{9A30AF54-FA73-450E-B79B-32E955C9306D}"/>
    <cellStyle name="40% - Accent1 24" xfId="2008" xr:uid="{CD27EC0E-8E42-4B1E-9231-77857355FB41}"/>
    <cellStyle name="40% - Accent1 25" xfId="2105" xr:uid="{43922847-C82F-40B9-80EF-357E0A626663}"/>
    <cellStyle name="40% - Accent1 26" xfId="2156" xr:uid="{6EB0519E-E98C-4E4B-BF91-5B17E785ED40}"/>
    <cellStyle name="40% - Accent1 3" xfId="723" xr:uid="{00000000-0005-0000-0000-000074000000}"/>
    <cellStyle name="40% - Accent1 3 10" xfId="1973" xr:uid="{0ECB086A-912F-4214-9434-DE2901FCDD4A}"/>
    <cellStyle name="40% - Accent1 3 11" xfId="2061" xr:uid="{50046162-6703-4417-BC0B-1C6B2D0A9F15}"/>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3 6" xfId="1586" xr:uid="{80843F70-FC24-4765-842B-9EB62B175C12}"/>
    <cellStyle name="40% - Accent1 3 7" xfId="1677" xr:uid="{E43EAA72-F2CE-4BE7-A4C6-59C1F6F6A2CD}"/>
    <cellStyle name="40% - Accent1 3 8" xfId="1767" xr:uid="{8398A42C-46E5-46D9-ACE4-4CBA03F8142C}"/>
    <cellStyle name="40% - Accent1 3 9" xfId="1846" xr:uid="{A5CDB945-519F-4DA0-A9AE-07F634FCEFDC}"/>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18" xfId="1535" xr:uid="{D62D668E-98D4-4916-8D54-6A77BF4B5B0C}"/>
    <cellStyle name="40% - Accent2 19" xfId="1627" xr:uid="{91C41984-1662-4D10-A939-596F91656FB7}"/>
    <cellStyle name="40% - Accent2 2" xfId="59" xr:uid="{00000000-0005-0000-0000-00007B000000}"/>
    <cellStyle name="40% - Accent2 2 10" xfId="1739" xr:uid="{CEA63B48-F3CC-4B20-9755-4DB9448B8934}"/>
    <cellStyle name="40% - Accent2 2 11" xfId="1848" xr:uid="{E785A440-6EE4-4FB6-9C4C-14B5AEDB5888}"/>
    <cellStyle name="40% - Accent2 2 12" xfId="1945" xr:uid="{71DCCD6C-7852-4030-821A-63725E1F4732}"/>
    <cellStyle name="40% - Accent2 2 13" xfId="2033" xr:uid="{505C8785-EB43-42E8-AB05-339875EC4A53}"/>
    <cellStyle name="40% - Accent2 2 14" xfId="2108" xr:uid="{4602645B-7AC9-4BB1-A9E8-4703B3AA3507}"/>
    <cellStyle name="40% - Accent2 2 2" xfId="1004" xr:uid="{6875B2D1-3962-4591-9578-65878FD71B63}"/>
    <cellStyle name="40% - Accent2 2 2 10" xfId="1976" xr:uid="{EE55A0DF-E02D-4935-B650-BD70F7B31E81}"/>
    <cellStyle name="40% - Accent2 2 2 11" xfId="2064" xr:uid="{1DDF04F7-38C9-4F77-9614-87B1EDF4EE68}"/>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2 6" xfId="1589" xr:uid="{14DA084D-DCB0-49B3-94A1-7BECE78FCB5C}"/>
    <cellStyle name="40% - Accent2 2 2 7" xfId="1680" xr:uid="{CCD045F6-2B1A-4E04-9882-0408F004C309}"/>
    <cellStyle name="40% - Accent2 2 2 8" xfId="1770" xr:uid="{9BE3D946-86A5-48D3-8DCB-DE7739F7B7BA}"/>
    <cellStyle name="40% - Accent2 2 2 9" xfId="1849" xr:uid="{1C88B727-41F5-4BB8-A13B-312EAA048AD0}"/>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2 8" xfId="1558" xr:uid="{D8E69C37-6D22-4E2B-8D11-5DDC4A8FC36E}"/>
    <cellStyle name="40% - Accent2 2 9" xfId="1649" xr:uid="{98334416-4E3A-4445-9E31-469AD5049E35}"/>
    <cellStyle name="40% - Accent2 20" xfId="1717" xr:uid="{AE1CC131-731B-4419-AC87-0F657B73ED23}"/>
    <cellStyle name="40% - Accent2 21" xfId="1809" xr:uid="{3B7B26C2-F998-4959-B690-929DFCBB36C8}"/>
    <cellStyle name="40% - Accent2 22" xfId="1847" xr:uid="{AFF8484D-2D15-4478-B488-4A9F160D7AF3}"/>
    <cellStyle name="40% - Accent2 23" xfId="1923" xr:uid="{855D178E-E01F-4B2A-B78C-7D5A8CF0D43B}"/>
    <cellStyle name="40% - Accent2 24" xfId="2011" xr:uid="{8A79E8F3-56C8-41E9-836E-4B3E2158A62E}"/>
    <cellStyle name="40% - Accent2 25" xfId="2107" xr:uid="{DD771A31-17A7-4B62-9E15-9210F1D585D4}"/>
    <cellStyle name="40% - Accent2 26" xfId="2157" xr:uid="{21AF9772-1F7F-47A0-BC95-FFA785AA233D}"/>
    <cellStyle name="40% - Accent2 3" xfId="724" xr:uid="{00000000-0005-0000-0000-00007C000000}"/>
    <cellStyle name="40% - Accent2 3 10" xfId="1975" xr:uid="{CC88953D-EAD7-457C-8FBC-A4F91F4FD282}"/>
    <cellStyle name="40% - Accent2 3 11" xfId="2063" xr:uid="{13A221F6-8989-465A-A680-EEB5985EA2C1}"/>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3 6" xfId="1588" xr:uid="{C6C59C59-ED77-4308-BCFA-935B7C225178}"/>
    <cellStyle name="40% - Accent2 3 7" xfId="1679" xr:uid="{925F9CDC-E698-40B5-9600-55BD8326AD6E}"/>
    <cellStyle name="40% - Accent2 3 8" xfId="1769" xr:uid="{14009DA3-6E79-41ED-A71F-1EF07F531016}"/>
    <cellStyle name="40% - Accent2 3 9" xfId="1850" xr:uid="{19FA9240-0FD6-42D7-BE68-17C1E73076D8}"/>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18" xfId="1538" xr:uid="{11ECB41B-3920-4EB0-AB01-33DEACDD7B1E}"/>
    <cellStyle name="40% - Accent3 19" xfId="1630" xr:uid="{825AC5A1-CE76-452C-B01D-4FF7EC1AAAB9}"/>
    <cellStyle name="40% - Accent3 2" xfId="61" xr:uid="{00000000-0005-0000-0000-000083000000}"/>
    <cellStyle name="40% - Accent3 2 10" xfId="1742" xr:uid="{E5E90742-51AF-4495-ABE0-28126C9DA865}"/>
    <cellStyle name="40% - Accent3 2 11" xfId="1852" xr:uid="{FBFD98B3-5015-48AA-87E9-C66C4B1917F1}"/>
    <cellStyle name="40% - Accent3 2 12" xfId="1948" xr:uid="{AEE435A5-5CC7-4E0C-BAD0-C43DA841B38B}"/>
    <cellStyle name="40% - Accent3 2 13" xfId="2036" xr:uid="{31BECEBD-76A4-408F-9CD7-D5B3D7CD334D}"/>
    <cellStyle name="40% - Accent3 2 14" xfId="2110" xr:uid="{1FFCDE71-58DA-494A-9714-4154BDA3E3AB}"/>
    <cellStyle name="40% - Accent3 2 2" xfId="1006" xr:uid="{9B490E2D-3CC0-4110-A373-C3CDA4D0ECC5}"/>
    <cellStyle name="40% - Accent3 2 2 10" xfId="1978" xr:uid="{9D05191A-00AF-4FD2-ACCD-B00639118435}"/>
    <cellStyle name="40% - Accent3 2 2 11" xfId="2066" xr:uid="{7E1AD40D-E80D-46D5-8313-E748A1C1F2D7}"/>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2 6" xfId="1591" xr:uid="{39B2D939-8D3A-4D3A-BF87-4306C0735DD7}"/>
    <cellStyle name="40% - Accent3 2 2 7" xfId="1682" xr:uid="{92C7F520-6A6F-4E09-81EC-44F4962BEEF7}"/>
    <cellStyle name="40% - Accent3 2 2 8" xfId="1772" xr:uid="{5F1B51EB-98A0-4D8B-86C7-5BC66CE376C2}"/>
    <cellStyle name="40% - Accent3 2 2 9" xfId="1853" xr:uid="{E959AEA3-7963-43A9-BA9B-EA3E03280760}"/>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2 8" xfId="1561" xr:uid="{FD25BB55-4459-4FF9-ACB3-749C7C27AED8}"/>
    <cellStyle name="40% - Accent3 2 9" xfId="1652" xr:uid="{E44791A8-E27A-418A-9CDE-715905AC9B11}"/>
    <cellStyle name="40% - Accent3 20" xfId="1720" xr:uid="{4890077B-FF35-4148-AA83-6C0ABB3DF75E}"/>
    <cellStyle name="40% - Accent3 21" xfId="1810" xr:uid="{5C2BE99F-028F-4B77-BDBC-3C75F3BD9CA3}"/>
    <cellStyle name="40% - Accent3 22" xfId="1851" xr:uid="{D5797196-A82F-4EBE-AB16-1A3FD002C0C4}"/>
    <cellStyle name="40% - Accent3 23" xfId="1926" xr:uid="{AD283F12-B20B-4E43-8F1F-3BB26029702E}"/>
    <cellStyle name="40% - Accent3 24" xfId="2014" xr:uid="{50C72890-7BC1-4731-AD2E-52FC1D51F45B}"/>
    <cellStyle name="40% - Accent3 25" xfId="2109" xr:uid="{7F157265-109B-464F-83DE-8ACEF6FE6374}"/>
    <cellStyle name="40% - Accent3 26" xfId="2158" xr:uid="{1193F519-9AC5-4122-B876-FA593D03BE5B}"/>
    <cellStyle name="40% - Accent3 3" xfId="725" xr:uid="{00000000-0005-0000-0000-000084000000}"/>
    <cellStyle name="40% - Accent3 3 10" xfId="1977" xr:uid="{A0BE0AEE-CF26-44E6-B2D7-FD8E84BA191F}"/>
    <cellStyle name="40% - Accent3 3 11" xfId="2065" xr:uid="{37F8F24D-77AD-4657-9B93-1F3EAF5666C3}"/>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3 6" xfId="1590" xr:uid="{A8784FD9-C0D2-45E7-A95B-2898977233FE}"/>
    <cellStyle name="40% - Accent3 3 7" xfId="1681" xr:uid="{EDFE80BE-1A38-4EE7-AC42-08BD84EF11E7}"/>
    <cellStyle name="40% - Accent3 3 8" xfId="1771" xr:uid="{22E40126-1838-436C-8E2B-A06A5B6C9BF3}"/>
    <cellStyle name="40% - Accent3 3 9" xfId="1854" xr:uid="{437A2945-6019-4A0E-92C7-93B93632EB90}"/>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18" xfId="1542" xr:uid="{8FE44B16-9F97-4FE1-B493-B89C81D0FB03}"/>
    <cellStyle name="40% - Accent4 19" xfId="1633" xr:uid="{0E5F4981-6E90-4813-BE8E-2615112AE2AD}"/>
    <cellStyle name="40% - Accent4 2" xfId="63" xr:uid="{00000000-0005-0000-0000-00008B000000}"/>
    <cellStyle name="40% - Accent4 2 10" xfId="1745" xr:uid="{6939FD29-01FC-471F-8A8A-45C774C12E3C}"/>
    <cellStyle name="40% - Accent4 2 11" xfId="1856" xr:uid="{CF8EB482-063F-4302-B538-3B6ED5A3B68F}"/>
    <cellStyle name="40% - Accent4 2 12" xfId="1951" xr:uid="{303B05CD-9C61-449D-B02C-76A6366B1801}"/>
    <cellStyle name="40% - Accent4 2 13" xfId="2039" xr:uid="{9708913E-4CB9-422A-A213-AB9EECFB31A6}"/>
    <cellStyle name="40% - Accent4 2 14" xfId="2112" xr:uid="{CB0E2576-A621-43F5-A1BA-5EA17D5F2BE6}"/>
    <cellStyle name="40% - Accent4 2 2" xfId="1008" xr:uid="{7AA25175-F4B9-41C2-809A-6E7E0B531B9C}"/>
    <cellStyle name="40% - Accent4 2 2 10" xfId="1980" xr:uid="{8A072D38-5F1A-4E94-9E78-87CE3F9D3C36}"/>
    <cellStyle name="40% - Accent4 2 2 11" xfId="2068" xr:uid="{6105ED9F-AE56-4E26-865D-DD0422CB2B41}"/>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2 6" xfId="1593" xr:uid="{B508B8D2-24FF-400C-B271-8B33BDB626F8}"/>
    <cellStyle name="40% - Accent4 2 2 7" xfId="1684" xr:uid="{6B44429F-38CB-4469-A71F-39064D4ED080}"/>
    <cellStyle name="40% - Accent4 2 2 8" xfId="1774" xr:uid="{119B5447-BA44-4AAE-863B-41678150EA62}"/>
    <cellStyle name="40% - Accent4 2 2 9" xfId="1857" xr:uid="{D528DB75-3465-4A52-9246-7616EEBDD7E0}"/>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2 8" xfId="1564" xr:uid="{2E8C4097-8BEF-4511-9723-1D58D120F992}"/>
    <cellStyle name="40% - Accent4 2 9" xfId="1655" xr:uid="{41A9470A-F54D-42E9-818C-2715076843EE}"/>
    <cellStyle name="40% - Accent4 20" xfId="1723" xr:uid="{03C4F269-E36D-401A-BF0A-44E8D99C1C10}"/>
    <cellStyle name="40% - Accent4 21" xfId="1811" xr:uid="{02CD60A3-32D6-4316-AA1B-17D18084A2D7}"/>
    <cellStyle name="40% - Accent4 22" xfId="1855" xr:uid="{2F63C622-EF2F-457B-988C-6D01FAD81916}"/>
    <cellStyle name="40% - Accent4 23" xfId="1929" xr:uid="{1507E12D-CACB-42EB-8EC4-CE8847AE25F4}"/>
    <cellStyle name="40% - Accent4 24" xfId="2017" xr:uid="{0E91127A-9C44-4F27-A952-5D710A83B83C}"/>
    <cellStyle name="40% - Accent4 25" xfId="2111" xr:uid="{233012C3-9329-40C3-8D03-06378D5FE08A}"/>
    <cellStyle name="40% - Accent4 26" xfId="2159" xr:uid="{BA31A18A-7A0F-4F09-A744-9F9AB61ECDD8}"/>
    <cellStyle name="40% - Accent4 3" xfId="726" xr:uid="{00000000-0005-0000-0000-00008C000000}"/>
    <cellStyle name="40% - Accent4 3 10" xfId="1979" xr:uid="{3A4E6714-9FCA-4303-8522-C1B74D97787E}"/>
    <cellStyle name="40% - Accent4 3 11" xfId="2067" xr:uid="{76804A9D-E859-4DCD-AF11-34D51F733A52}"/>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3 6" xfId="1592" xr:uid="{78C382EF-9E43-4BC5-8412-9938D6EC4520}"/>
    <cellStyle name="40% - Accent4 3 7" xfId="1683" xr:uid="{2928CC9E-0337-4158-9F58-775FC9ED4333}"/>
    <cellStyle name="40% - Accent4 3 8" xfId="1773" xr:uid="{7BAFD31E-94AD-4EED-A874-362F2AC8759B}"/>
    <cellStyle name="40% - Accent4 3 9" xfId="1858" xr:uid="{CDE5EB44-E2E4-41FF-998E-789505EEDA91}"/>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18" xfId="1545" xr:uid="{6A88DAB0-D60E-45BA-BE9F-FDA02F9CA9D0}"/>
    <cellStyle name="40% - Accent5 19" xfId="1636" xr:uid="{4CA05ECC-CD95-4776-B8A4-B15E37F51920}"/>
    <cellStyle name="40% - Accent5 2" xfId="65" xr:uid="{00000000-0005-0000-0000-000093000000}"/>
    <cellStyle name="40% - Accent5 2 10" xfId="1748" xr:uid="{11A04C48-0D04-4BBC-BCCA-F8320A99B3D2}"/>
    <cellStyle name="40% - Accent5 2 11" xfId="1860" xr:uid="{3B35CF15-BB4B-42C4-827C-C3BCFAB88E36}"/>
    <cellStyle name="40% - Accent5 2 12" xfId="1954" xr:uid="{E8DE1AE5-FE64-426E-A876-F7DE21EA5AC2}"/>
    <cellStyle name="40% - Accent5 2 13" xfId="2042" xr:uid="{97EFEE9F-7F8C-4486-AED8-53EA7214AB1D}"/>
    <cellStyle name="40% - Accent5 2 14" xfId="2114" xr:uid="{E52DAC6F-0E9C-487A-89CA-A097356A3E53}"/>
    <cellStyle name="40% - Accent5 2 2" xfId="1010" xr:uid="{1E624747-1A50-413D-82F2-FFB35D2C13B0}"/>
    <cellStyle name="40% - Accent5 2 2 10" xfId="1982" xr:uid="{3303F5EF-8E44-4342-8082-9E59C74BBEFE}"/>
    <cellStyle name="40% - Accent5 2 2 11" xfId="2070" xr:uid="{A39040BC-DDAB-44F2-82F5-DF2AAC2EA84F}"/>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2 6" xfId="1595" xr:uid="{E0F05E13-C710-445B-986F-09929099D973}"/>
    <cellStyle name="40% - Accent5 2 2 7" xfId="1686" xr:uid="{9FD4A94B-0DB2-4210-B1F0-F89BFF2492F8}"/>
    <cellStyle name="40% - Accent5 2 2 8" xfId="1776" xr:uid="{48F88F37-81F9-4E2E-AC31-5246475C8390}"/>
    <cellStyle name="40% - Accent5 2 2 9" xfId="1861" xr:uid="{436B3A88-DE53-4A4D-9B9B-89BF130D482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2 8" xfId="1567" xr:uid="{AE230F05-4708-4118-A1A2-8B65216E131F}"/>
    <cellStyle name="40% - Accent5 2 9" xfId="1658" xr:uid="{40270420-BA74-43F2-9428-F9825C2BB212}"/>
    <cellStyle name="40% - Accent5 20" xfId="1726" xr:uid="{2CAE3AA4-415B-431B-BFB4-1C51FFCF6BB7}"/>
    <cellStyle name="40% - Accent5 21" xfId="1812" xr:uid="{A201DEB0-0DC0-438E-BC0E-A5046AE36403}"/>
    <cellStyle name="40% - Accent5 22" xfId="1859" xr:uid="{C0EDE9D2-6AB0-44B7-ADB8-C61B35FA1DDC}"/>
    <cellStyle name="40% - Accent5 23" xfId="1932" xr:uid="{B049B291-AEF4-402B-B75B-C3A45DDE52F6}"/>
    <cellStyle name="40% - Accent5 24" xfId="2020" xr:uid="{8E37E967-6B6E-41F0-BAD7-D251D44F1593}"/>
    <cellStyle name="40% - Accent5 25" xfId="2113" xr:uid="{86E904C1-8B15-4D68-B756-9C0CCD83DAB9}"/>
    <cellStyle name="40% - Accent5 26" xfId="2160" xr:uid="{1E6216C6-048E-44F7-8BE9-0156CEB38686}"/>
    <cellStyle name="40% - Accent5 3" xfId="727" xr:uid="{00000000-0005-0000-0000-000094000000}"/>
    <cellStyle name="40% - Accent5 3 10" xfId="1981" xr:uid="{063A10C4-C3BD-442C-8A45-F3616C873824}"/>
    <cellStyle name="40% - Accent5 3 11" xfId="2069" xr:uid="{3CCF2CED-4465-459B-949E-2CAEC54A79E2}"/>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3 6" xfId="1594" xr:uid="{8BB26C60-16BA-4312-B3E9-0AD6847DFAA8}"/>
    <cellStyle name="40% - Accent5 3 7" xfId="1685" xr:uid="{3A170BBF-753A-45DB-A79F-B5B4238F8000}"/>
    <cellStyle name="40% - Accent5 3 8" xfId="1775" xr:uid="{EDE24FC5-BD34-4572-AE08-288AA9033514}"/>
    <cellStyle name="40% - Accent5 3 9" xfId="1862" xr:uid="{8C8FCF90-C132-4D10-921F-7AA34FDB223B}"/>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18" xfId="1548" xr:uid="{F6EC12B9-9E7B-40F0-BC2E-794527570FAA}"/>
    <cellStyle name="40% - Accent6 19" xfId="1639" xr:uid="{C63208C9-1184-4A2D-8434-DC85C5F53930}"/>
    <cellStyle name="40% - Accent6 2" xfId="67" xr:uid="{00000000-0005-0000-0000-00009B000000}"/>
    <cellStyle name="40% - Accent6 2 10" xfId="1751" xr:uid="{82F06955-FB85-4565-A49A-989C2F268118}"/>
    <cellStyle name="40% - Accent6 2 11" xfId="1864" xr:uid="{870E12B4-186E-4924-B80B-C9F466D72B6D}"/>
    <cellStyle name="40% - Accent6 2 12" xfId="1957" xr:uid="{639CF738-4919-4E2C-AD3E-B81FA80DC907}"/>
    <cellStyle name="40% - Accent6 2 13" xfId="2045" xr:uid="{5B71AFEA-3954-4AB8-AD47-D40BED90F716}"/>
    <cellStyle name="40% - Accent6 2 14" xfId="2116" xr:uid="{0C56DE79-32F0-4F3E-B321-22820737FB0C}"/>
    <cellStyle name="40% - Accent6 2 2" xfId="1012" xr:uid="{201D2325-5A32-4711-92A8-24B8AB32BCBE}"/>
    <cellStyle name="40% - Accent6 2 2 10" xfId="1984" xr:uid="{1F664AB6-A1E1-498C-A56F-6432C1D786EE}"/>
    <cellStyle name="40% - Accent6 2 2 11" xfId="2072" xr:uid="{B4CDBFAE-BBC4-450F-8F08-B16494740F23}"/>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2 6" xfId="1597" xr:uid="{EC06FEDC-EBC4-4C67-BE7A-42DCA39C0C60}"/>
    <cellStyle name="40% - Accent6 2 2 7" xfId="1688" xr:uid="{D8B32465-4ACE-45D4-94E0-B7769AC46382}"/>
    <cellStyle name="40% - Accent6 2 2 8" xfId="1778" xr:uid="{98C02C3C-5CC8-40BA-BFD9-504685468723}"/>
    <cellStyle name="40% - Accent6 2 2 9" xfId="1865" xr:uid="{37561484-AB41-4A2B-B644-BE7AFC0EA1EF}"/>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2 8" xfId="1570" xr:uid="{2518138B-77FE-4028-81F4-E1A85CE1ACBA}"/>
    <cellStyle name="40% - Accent6 2 9" xfId="1661" xr:uid="{1BCB1183-D8BD-4905-BEE1-CA178A3ED2C8}"/>
    <cellStyle name="40% - Accent6 20" xfId="1729" xr:uid="{FE4BFB19-4885-44DD-AEEF-E83313D0649D}"/>
    <cellStyle name="40% - Accent6 21" xfId="1813" xr:uid="{D786CDDC-CFEC-4510-9B58-B79EF11A066E}"/>
    <cellStyle name="40% - Accent6 22" xfId="1863" xr:uid="{BCEE498A-ABC9-4B71-84BB-4821B91ACB4A}"/>
    <cellStyle name="40% - Accent6 23" xfId="1935" xr:uid="{DFA976AC-F74C-4A17-9272-0C451E194345}"/>
    <cellStyle name="40% - Accent6 24" xfId="2023" xr:uid="{E038D47E-6A19-4AB3-8FF3-83546CE6B038}"/>
    <cellStyle name="40% - Accent6 25" xfId="2115" xr:uid="{3E18B015-F7C5-4DC2-B090-7E20EB2612B9}"/>
    <cellStyle name="40% - Accent6 26" xfId="2161" xr:uid="{322C245D-1B84-4DAB-8D4F-229A10228C1A}"/>
    <cellStyle name="40% - Accent6 3" xfId="728" xr:uid="{00000000-0005-0000-0000-00009C000000}"/>
    <cellStyle name="40% - Accent6 3 10" xfId="1983" xr:uid="{F822CF8B-775F-478F-9F77-40F9835C5B68}"/>
    <cellStyle name="40% - Accent6 3 11" xfId="2071" xr:uid="{F0EFDF5B-7C9A-4346-B6FB-B8116DF06BAB}"/>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3 6" xfId="1596" xr:uid="{3ED96CB3-9BBC-41A4-A9F7-5CAE6F2CE976}"/>
    <cellStyle name="40% - Accent6 3 7" xfId="1687" xr:uid="{FD0ACF10-AA58-45EB-B83A-DF5FC8339642}"/>
    <cellStyle name="40% - Accent6 3 8" xfId="1777" xr:uid="{98A7F81D-5101-44C0-BF54-9B80EB424FE8}"/>
    <cellStyle name="40% - Accent6 3 9" xfId="1866" xr:uid="{643CA00E-FE4B-4E12-AE02-F7FBD527F43C}"/>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1" xfId="1625" xr:uid="{B0C45388-5DDE-4657-BB21-6C255BFE7640}"/>
    <cellStyle name="60% - Accent1 12" xfId="1715" xr:uid="{1A80E55A-DB5B-4FB4-AEB5-32A331CEF539}"/>
    <cellStyle name="60% - Accent1 13" xfId="1921" xr:uid="{87F333E9-E253-42E6-9392-ADD845593842}"/>
    <cellStyle name="60% - Accent1 14" xfId="2009" xr:uid="{9FF337A2-1B8E-4C77-AAAA-E363A9B33EDA}"/>
    <cellStyle name="60% - Accent1 2" xfId="71" xr:uid="{00000000-0005-0000-0000-0000A7000000}"/>
    <cellStyle name="60% - Accent1 2 10" xfId="1737" xr:uid="{C8E05C36-7E86-4DC8-87C3-7930959EB529}"/>
    <cellStyle name="60% - Accent1 2 11" xfId="1867" xr:uid="{426B5421-51D8-4ABD-859E-44D8746C824B}"/>
    <cellStyle name="60% - Accent1 2 12" xfId="1943" xr:uid="{6BA16EB1-B772-47DC-882C-38F241E21B46}"/>
    <cellStyle name="60% - Accent1 2 13" xfId="2031" xr:uid="{B5F5D499-9A1F-45FA-8C7E-60E2369B116E}"/>
    <cellStyle name="60% - Accent1 2 14" xfId="2117" xr:uid="{9621DDEA-1D9A-4AEC-9BA3-024030F4DB78}"/>
    <cellStyle name="60% - Accent1 2 2" xfId="1014" xr:uid="{3376BDEC-5994-4DA9-AFE9-C56CFC078243}"/>
    <cellStyle name="60% - Accent1 2 2 10" xfId="1986" xr:uid="{4A0036E1-B890-4F54-A77F-DCA2649E57B2}"/>
    <cellStyle name="60% - Accent1 2 2 11" xfId="2074" xr:uid="{591B1618-4A45-4FD0-84A7-11A594F73670}"/>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2 6" xfId="1599" xr:uid="{7D5D1B13-8EF3-45FD-8835-9DE01A19E456}"/>
    <cellStyle name="60% - Accent1 2 2 7" xfId="1690" xr:uid="{DE6C1BEA-2775-4373-A293-DB79ADB129FA}"/>
    <cellStyle name="60% - Accent1 2 2 8" xfId="1780" xr:uid="{81828D1A-5B99-4121-BCB5-6AFA6F7D347A}"/>
    <cellStyle name="60% - Accent1 2 2 9" xfId="1868" xr:uid="{D9D6DCA1-A4CF-4A3E-BC94-9DFCDF16A115}"/>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2 8" xfId="1556" xr:uid="{5C407F1B-C514-4408-8B03-5B88BEB03052}"/>
    <cellStyle name="60% - Accent1 2 9" xfId="1647" xr:uid="{A1B19F45-990A-4534-AF3B-0CFB47C379BD}"/>
    <cellStyle name="60% - Accent1 3" xfId="729" xr:uid="{00000000-0005-0000-0000-0000A8000000}"/>
    <cellStyle name="60% - Accent1 3 10" xfId="1985" xr:uid="{3E15085D-D3F9-4CD6-A3C1-BD3FF0CE02DD}"/>
    <cellStyle name="60% - Accent1 3 11" xfId="2073" xr:uid="{D59E9760-A394-4152-A9AC-2D717557D203}"/>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3 6" xfId="1598" xr:uid="{D6E79D37-6507-4D67-A2B8-4806F1E8171C}"/>
    <cellStyle name="60% - Accent1 3 7" xfId="1689" xr:uid="{D86B8BBD-1E20-4A2D-8F41-10BFB3990A09}"/>
    <cellStyle name="60% - Accent1 3 8" xfId="1779" xr:uid="{0BAAC75E-B167-48C2-8D98-DD5E65103A92}"/>
    <cellStyle name="60% - Accent1 3 9" xfId="1869" xr:uid="{E13712E8-17D2-4936-B281-947FF9951ED3}"/>
    <cellStyle name="60% - Accent1 4" xfId="1013" xr:uid="{808B8CDF-10F7-4AC5-8527-D3FCC0CAC9FB}"/>
    <cellStyle name="60% - Accent1 4 2" xfId="1870" xr:uid="{31DC5FF7-A483-432E-909B-7A0B3A6F627C}"/>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10" xfId="1536" xr:uid="{A5E0FAF2-99F7-4FF4-A75F-9AB13B2436D6}"/>
    <cellStyle name="60% - Accent2 11" xfId="1628" xr:uid="{0C4A5A89-465B-4F25-9D6F-DCC9315618C8}"/>
    <cellStyle name="60% - Accent2 12" xfId="1718" xr:uid="{6D5E98C5-A3E1-47D5-A53E-A759A196FC85}"/>
    <cellStyle name="60% - Accent2 13" xfId="1924" xr:uid="{C5C66D9E-1C74-4417-BBE5-CA75D2ADE80E}"/>
    <cellStyle name="60% - Accent2 14" xfId="2012" xr:uid="{AC8ED113-9043-4EE7-A724-C3BEB121A913}"/>
    <cellStyle name="60% - Accent2 2" xfId="73" xr:uid="{00000000-0005-0000-0000-0000AA000000}"/>
    <cellStyle name="60% - Accent2 2 10" xfId="1740" xr:uid="{AF08DB1A-BECA-4922-9C4F-8F74A346230A}"/>
    <cellStyle name="60% - Accent2 2 11" xfId="1871" xr:uid="{91F9155B-AD7E-4548-92F6-2FBC0F426D35}"/>
    <cellStyle name="60% - Accent2 2 12" xfId="1946" xr:uid="{948A8EF7-E711-4977-8C6E-6969120EBD5E}"/>
    <cellStyle name="60% - Accent2 2 13" xfId="2034" xr:uid="{0503D849-7583-4854-9432-6B4C1841D835}"/>
    <cellStyle name="60% - Accent2 2 14" xfId="2118" xr:uid="{48296955-773B-4547-A022-0AE7F944B415}"/>
    <cellStyle name="60% - Accent2 2 2" xfId="1016" xr:uid="{23D623F9-83DD-4C69-B8A7-F21BFF86C9DE}"/>
    <cellStyle name="60% - Accent2 2 2 10" xfId="1988" xr:uid="{3A34AFE0-2B1C-4CC9-B4CA-256F2EA5EDA5}"/>
    <cellStyle name="60% - Accent2 2 2 11" xfId="2076" xr:uid="{907CD119-008D-47D6-849B-62ADF23E3F58}"/>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2 6" xfId="1601" xr:uid="{2557CCE6-7B98-43CA-B0D7-D98663C3B18E}"/>
    <cellStyle name="60% - Accent2 2 2 7" xfId="1692" xr:uid="{AD70009C-2277-4ADC-9661-420C20A4F30F}"/>
    <cellStyle name="60% - Accent2 2 2 8" xfId="1782" xr:uid="{23F1C6E7-9020-4F49-8916-F7F2862687F6}"/>
    <cellStyle name="60% - Accent2 2 2 9" xfId="1872" xr:uid="{EDBBCFF4-C9B8-4193-B35C-09AE52D367D5}"/>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2 8" xfId="1559" xr:uid="{F79C1533-77B1-4204-8A51-1E6D3536868F}"/>
    <cellStyle name="60% - Accent2 2 9" xfId="1650" xr:uid="{ECF8420D-661A-45F1-BE72-A7CFA31655BF}"/>
    <cellStyle name="60% - Accent2 3" xfId="730" xr:uid="{00000000-0005-0000-0000-0000AB000000}"/>
    <cellStyle name="60% - Accent2 3 10" xfId="1987" xr:uid="{AF033E44-E825-4EED-9199-993CFE19CE63}"/>
    <cellStyle name="60% - Accent2 3 11" xfId="2075" xr:uid="{FA9E9BE9-ABF3-4DB3-A97C-0959B5CD3D2C}"/>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3 6" xfId="1600" xr:uid="{BEF65960-03C8-4C7A-B2E2-20B36885C35B}"/>
    <cellStyle name="60% - Accent2 3 7" xfId="1691" xr:uid="{CD412713-9159-477D-9A8A-F01C41AF71DC}"/>
    <cellStyle name="60% - Accent2 3 8" xfId="1781" xr:uid="{53C09EE0-DF75-4153-BFF7-43E7D6A34999}"/>
    <cellStyle name="60% - Accent2 3 9" xfId="1873" xr:uid="{947E3C6C-670D-4C06-A9A8-A3513E92AAAF}"/>
    <cellStyle name="60% - Accent2 4" xfId="1015" xr:uid="{82DB1594-6B3B-4197-B9F3-07F031C7B8EA}"/>
    <cellStyle name="60% - Accent2 4 2" xfId="1874" xr:uid="{CAE0EE18-5F23-4A68-AD7F-96A02C0125AD}"/>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10" xfId="1539" xr:uid="{41A0512A-7DA7-4579-B007-12036BD01FFF}"/>
    <cellStyle name="60% - Accent3 11" xfId="1631" xr:uid="{64122759-7D12-44A7-825F-B735538290B7}"/>
    <cellStyle name="60% - Accent3 12" xfId="1721" xr:uid="{FA686BC7-FA86-4816-B0CF-5FCBBF0BD187}"/>
    <cellStyle name="60% - Accent3 13" xfId="1927" xr:uid="{62703A11-8F37-48FF-9F61-10692C00D313}"/>
    <cellStyle name="60% - Accent3 14" xfId="2015" xr:uid="{CF1F206A-7C91-46E0-B1A0-6DA9A256202A}"/>
    <cellStyle name="60% - Accent3 2" xfId="75" xr:uid="{00000000-0005-0000-0000-0000AD000000}"/>
    <cellStyle name="60% - Accent3 2 10" xfId="1743" xr:uid="{A61F48D4-9128-4D3B-96E7-B1902156037E}"/>
    <cellStyle name="60% - Accent3 2 11" xfId="1875" xr:uid="{0614913B-1DA4-4662-92B4-4CBD0C7CC043}"/>
    <cellStyle name="60% - Accent3 2 12" xfId="1949" xr:uid="{5E4BDFBD-9B7C-4EA3-BCBD-7DF485789DFD}"/>
    <cellStyle name="60% - Accent3 2 13" xfId="2037" xr:uid="{8DA5946C-C97F-4C36-B9F5-6399CD7A606B}"/>
    <cellStyle name="60% - Accent3 2 14" xfId="2119" xr:uid="{5FE0F16C-2E1E-43DF-BED7-43601E69E4AB}"/>
    <cellStyle name="60% - Accent3 2 2" xfId="1018" xr:uid="{2E423C15-CA62-400E-BE03-20C155F898B4}"/>
    <cellStyle name="60% - Accent3 2 2 10" xfId="1990" xr:uid="{5C6EB901-8E95-4C15-8912-6FA8C6D35C15}"/>
    <cellStyle name="60% - Accent3 2 2 11" xfId="2078" xr:uid="{F2041C53-95F2-4435-BF63-8FD45D2AF779}"/>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2 6" xfId="1603" xr:uid="{4EFE3E57-B549-4EF8-9C4C-47EF820C351C}"/>
    <cellStyle name="60% - Accent3 2 2 7" xfId="1694" xr:uid="{CCAAA981-45FA-49DE-90D2-020ABE50F7E5}"/>
    <cellStyle name="60% - Accent3 2 2 8" xfId="1784" xr:uid="{28504E23-8E2A-4D5D-A38F-98F585B38E96}"/>
    <cellStyle name="60% - Accent3 2 2 9" xfId="1876" xr:uid="{D84845BA-275E-44C7-BC6C-8258B6775DF2}"/>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2 8" xfId="1562" xr:uid="{00AFBF3F-91AA-46E8-98C4-F3936EC168B3}"/>
    <cellStyle name="60% - Accent3 2 9" xfId="1653" xr:uid="{2A3E994B-C411-4FA5-9680-1C2649BD38C2}"/>
    <cellStyle name="60% - Accent3 3" xfId="731" xr:uid="{00000000-0005-0000-0000-0000AE000000}"/>
    <cellStyle name="60% - Accent3 3 10" xfId="1989" xr:uid="{8E937F56-6440-480D-AD97-8C8CBC30AF2C}"/>
    <cellStyle name="60% - Accent3 3 11" xfId="2077" xr:uid="{7F3920CB-0BDE-4A20-82F0-401A1198967D}"/>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3 6" xfId="1602" xr:uid="{B41036EE-159B-4EB1-A311-3E48F7E2A15D}"/>
    <cellStyle name="60% - Accent3 3 7" xfId="1693" xr:uid="{71BBCE31-4A85-42AB-8E98-A38D0A5639F0}"/>
    <cellStyle name="60% - Accent3 3 8" xfId="1783" xr:uid="{197616A5-5A74-4376-B7C0-556CC697A36C}"/>
    <cellStyle name="60% - Accent3 3 9" xfId="1877" xr:uid="{8944E4BC-B257-4853-B4EB-79E83A45BD95}"/>
    <cellStyle name="60% - Accent3 4" xfId="1017" xr:uid="{8609399C-7C3B-4FA0-9FF8-AA0C8709DCF2}"/>
    <cellStyle name="60% - Accent3 4 2" xfId="1878" xr:uid="{46A354AF-B6DB-4E7C-BFCE-D09E5D8B916E}"/>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10" xfId="1543" xr:uid="{9CDDE66C-D54E-41ED-82F7-1F22315B651C}"/>
    <cellStyle name="60% - Accent4 11" xfId="1634" xr:uid="{57D8D761-E6CA-44BF-96E4-2D91FEE1B3E1}"/>
    <cellStyle name="60% - Accent4 12" xfId="1724" xr:uid="{68CF3CA8-125B-412C-86A6-5AB2E3824A32}"/>
    <cellStyle name="60% - Accent4 13" xfId="1930" xr:uid="{D063845A-8ADF-46CD-9BB8-BC45AD7FC62F}"/>
    <cellStyle name="60% - Accent4 14" xfId="2018" xr:uid="{D5DBD6C0-9EC7-47AF-857F-F9B69934B3C5}"/>
    <cellStyle name="60% - Accent4 2" xfId="77" xr:uid="{00000000-0005-0000-0000-0000B0000000}"/>
    <cellStyle name="60% - Accent4 2 10" xfId="1746" xr:uid="{592BFD12-F449-4624-BAAA-A3F211BE1EA1}"/>
    <cellStyle name="60% - Accent4 2 11" xfId="1879" xr:uid="{4BC9D706-E796-4143-8D6A-70BDEC8748A0}"/>
    <cellStyle name="60% - Accent4 2 12" xfId="1952" xr:uid="{11F52542-E7A5-49C0-9EE0-0D359C814105}"/>
    <cellStyle name="60% - Accent4 2 13" xfId="2040" xr:uid="{C94A4E22-17FD-4090-8B15-D25B2B0280B9}"/>
    <cellStyle name="60% - Accent4 2 14" xfId="2120" xr:uid="{6A71F77D-58DA-417E-9C80-4D70956A7AE4}"/>
    <cellStyle name="60% - Accent4 2 2" xfId="1020" xr:uid="{9494CDF5-F128-43DE-A789-94150060136F}"/>
    <cellStyle name="60% - Accent4 2 2 10" xfId="1992" xr:uid="{4FF0B6EC-2C86-41F9-9094-051FB56F48F4}"/>
    <cellStyle name="60% - Accent4 2 2 11" xfId="2080" xr:uid="{CE1D64EC-A18A-4610-8869-0C40F2C69F26}"/>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2 6" xfId="1605" xr:uid="{FE0D805B-FB13-4AF3-A089-FC516B00C0E7}"/>
    <cellStyle name="60% - Accent4 2 2 7" xfId="1696" xr:uid="{53F2664E-C5F0-4E7A-A0F8-4C058CDA509C}"/>
    <cellStyle name="60% - Accent4 2 2 8" xfId="1786" xr:uid="{C4C30853-69E2-4D90-8B19-328BA03C5763}"/>
    <cellStyle name="60% - Accent4 2 2 9" xfId="1880" xr:uid="{880F6EBA-0F23-4FB1-8BCE-6C7D8998ACEF}"/>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2 8" xfId="1565" xr:uid="{DEC20EF9-617C-4A91-89E1-20E7F48D187A}"/>
    <cellStyle name="60% - Accent4 2 9" xfId="1656" xr:uid="{B2CA9069-0F70-4F11-A89C-77B6A6D61AAA}"/>
    <cellStyle name="60% - Accent4 3" xfId="732" xr:uid="{00000000-0005-0000-0000-0000B1000000}"/>
    <cellStyle name="60% - Accent4 3 10" xfId="1991" xr:uid="{57D04088-9CC8-4E98-AFBB-EF5FFA701CAC}"/>
    <cellStyle name="60% - Accent4 3 11" xfId="2079" xr:uid="{2BDB5B43-D04F-4A6F-9C32-3B9FC88A5DFB}"/>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3 6" xfId="1604" xr:uid="{F8EBECEE-C357-4FBB-AF94-B2CCF342E9C3}"/>
    <cellStyle name="60% - Accent4 3 7" xfId="1695" xr:uid="{F20905B0-8015-4283-80FF-725D09940DCD}"/>
    <cellStyle name="60% - Accent4 3 8" xfId="1785" xr:uid="{A9C31103-189F-4C91-989B-0FD464AF6DC4}"/>
    <cellStyle name="60% - Accent4 3 9" xfId="1881" xr:uid="{31242B1D-9231-4ABD-A2CC-16AA172C1AD3}"/>
    <cellStyle name="60% - Accent4 4" xfId="1019" xr:uid="{4E7C3B95-BD53-4ED6-982D-716EDABC1DED}"/>
    <cellStyle name="60% - Accent4 4 2" xfId="1882" xr:uid="{5D3334FB-89E6-4F9A-9092-E5CFB506B6F1}"/>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10" xfId="1546" xr:uid="{EB86F78A-8B7F-4520-A43D-98EB859367A8}"/>
    <cellStyle name="60% - Accent5 11" xfId="1637" xr:uid="{927C0E46-F303-483D-816B-BE06C717F4B9}"/>
    <cellStyle name="60% - Accent5 12" xfId="1727" xr:uid="{EBE5CF19-5E97-48E7-AA0B-F9E46BF39BCC}"/>
    <cellStyle name="60% - Accent5 13" xfId="1933" xr:uid="{12AE04AE-6E1A-4E50-9380-DED7F374CFB7}"/>
    <cellStyle name="60% - Accent5 14" xfId="2021" xr:uid="{172D5F5B-0C30-42DC-9051-B72671BB7D99}"/>
    <cellStyle name="60% - Accent5 2" xfId="79" xr:uid="{00000000-0005-0000-0000-0000B3000000}"/>
    <cellStyle name="60% - Accent5 2 10" xfId="1749" xr:uid="{E151DF84-D3B2-43AC-9E16-1E75918E417A}"/>
    <cellStyle name="60% - Accent5 2 11" xfId="1883" xr:uid="{462B5011-9CD5-4AE0-9850-FF950BC46DB7}"/>
    <cellStyle name="60% - Accent5 2 12" xfId="1955" xr:uid="{FF2C4DAC-9ADA-403B-9CD1-E9673ED7DE35}"/>
    <cellStyle name="60% - Accent5 2 13" xfId="2043" xr:uid="{5101F2FD-6102-482C-A8FD-1602770BD627}"/>
    <cellStyle name="60% - Accent5 2 14" xfId="2121" xr:uid="{D369FB99-0DBA-441C-B0C5-86C9CF670EF5}"/>
    <cellStyle name="60% - Accent5 2 2" xfId="1022" xr:uid="{8B026352-7AC9-490C-9B97-5D2F5C63CD23}"/>
    <cellStyle name="60% - Accent5 2 2 10" xfId="1994" xr:uid="{597392C0-5706-43E8-8FDA-0C2E9A13781D}"/>
    <cellStyle name="60% - Accent5 2 2 11" xfId="2082" xr:uid="{3E0483BA-0EB6-4984-9530-6E1B67241D59}"/>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2 6" xfId="1607" xr:uid="{69A06444-4C71-4821-85A4-0D04FBF2C91E}"/>
    <cellStyle name="60% - Accent5 2 2 7" xfId="1698" xr:uid="{606737A2-09FE-486B-8A0F-459A5FE47584}"/>
    <cellStyle name="60% - Accent5 2 2 8" xfId="1788" xr:uid="{ED6CF10E-BD2A-431B-B007-ADE968B85442}"/>
    <cellStyle name="60% - Accent5 2 2 9" xfId="1884" xr:uid="{20B6263D-7BC4-4D54-A59C-30158B0246AB}"/>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2 8" xfId="1568" xr:uid="{6F84DE56-1EDE-4CC1-B9AC-F2FDE2173606}"/>
    <cellStyle name="60% - Accent5 2 9" xfId="1659" xr:uid="{092DD71E-23DB-401E-B72D-C5228D6970FC}"/>
    <cellStyle name="60% - Accent5 3" xfId="733" xr:uid="{00000000-0005-0000-0000-0000B4000000}"/>
    <cellStyle name="60% - Accent5 3 10" xfId="1993" xr:uid="{5C84A2FE-AC71-4CB9-9953-BA8C912049D8}"/>
    <cellStyle name="60% - Accent5 3 11" xfId="2081" xr:uid="{C48673F1-E0E0-4B87-B26D-69C678B0B185}"/>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3 6" xfId="1606" xr:uid="{B3241BC7-461F-49B9-9679-73BF021E87C1}"/>
    <cellStyle name="60% - Accent5 3 7" xfId="1697" xr:uid="{BF6B2471-1429-441A-A482-722C1C8E2FC3}"/>
    <cellStyle name="60% - Accent5 3 8" xfId="1787" xr:uid="{F7C2C840-9A11-44B2-95A2-048D04CCDCF0}"/>
    <cellStyle name="60% - Accent5 3 9" xfId="1885" xr:uid="{203DE625-1C63-4BB1-A241-D9233C7459C8}"/>
    <cellStyle name="60% - Accent5 4" xfId="1021" xr:uid="{0364D665-A543-46F6-A73D-E38281030C7F}"/>
    <cellStyle name="60% - Accent5 4 2" xfId="1886" xr:uid="{EE2F98D1-6959-4368-8F3D-E59E5227DFBC}"/>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10" xfId="1549" xr:uid="{1EB05815-147C-4D84-A6EA-EC10983DFCA8}"/>
    <cellStyle name="60% - Accent6 11" xfId="1640" xr:uid="{9DEAE9F5-B68A-4C1C-9C74-385E3CE21B1A}"/>
    <cellStyle name="60% - Accent6 12" xfId="1730" xr:uid="{E4DEA297-FBA1-41FE-9EC4-71880DA6A49F}"/>
    <cellStyle name="60% - Accent6 13" xfId="1936" xr:uid="{EB878F77-D984-4467-BEB5-5844E3340C41}"/>
    <cellStyle name="60% - Accent6 14" xfId="2024" xr:uid="{3F5E63E8-6EC8-4236-837D-F2C4DBBBA008}"/>
    <cellStyle name="60% - Accent6 2" xfId="81" xr:uid="{00000000-0005-0000-0000-0000B6000000}"/>
    <cellStyle name="60% - Accent6 2 10" xfId="1752" xr:uid="{AA80F8CC-D0F5-4BB5-AF5F-EE67E0017582}"/>
    <cellStyle name="60% - Accent6 2 11" xfId="1887" xr:uid="{1833EA71-E697-4A3D-B319-D628C0D15E9E}"/>
    <cellStyle name="60% - Accent6 2 12" xfId="1958" xr:uid="{3A271778-848E-4CFF-A2F1-7A83EFDAE62A}"/>
    <cellStyle name="60% - Accent6 2 13" xfId="2046" xr:uid="{A34B7DD3-FA5D-4122-ABBD-EA1D7458356D}"/>
    <cellStyle name="60% - Accent6 2 14" xfId="2122" xr:uid="{7E583C0C-48E5-42E4-8E26-58C69C4B163C}"/>
    <cellStyle name="60% - Accent6 2 2" xfId="1024" xr:uid="{62328171-5980-42E9-A9AA-93F4DF8BA4A4}"/>
    <cellStyle name="60% - Accent6 2 2 10" xfId="1996" xr:uid="{1B4D34F9-DD41-44FC-A9F7-A635EBA22DF5}"/>
    <cellStyle name="60% - Accent6 2 2 11" xfId="2084" xr:uid="{31A38F5D-86E2-42A3-8A8A-03FCB712B6FB}"/>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2 6" xfId="1609" xr:uid="{02016ACB-F0FA-41E2-9A0A-346B111BBC62}"/>
    <cellStyle name="60% - Accent6 2 2 7" xfId="1700" xr:uid="{B9BFF479-3185-4E02-B7D3-00A1A6794F10}"/>
    <cellStyle name="60% - Accent6 2 2 8" xfId="1790" xr:uid="{DBD2A1EF-4D34-4470-9751-AC676E293633}"/>
    <cellStyle name="60% - Accent6 2 2 9" xfId="1888" xr:uid="{CDE068CB-B964-4C39-A5FF-03D96ABD38C5}"/>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2 8" xfId="1571" xr:uid="{59146DF0-D260-46F5-BED4-1D5059F6534C}"/>
    <cellStyle name="60% - Accent6 2 9" xfId="1662" xr:uid="{E6BDB13D-DB16-4D79-9C27-613BD83FA08E}"/>
    <cellStyle name="60% - Accent6 3" xfId="734" xr:uid="{00000000-0005-0000-0000-0000B7000000}"/>
    <cellStyle name="60% - Accent6 3 10" xfId="1995" xr:uid="{0EEACA1C-A01B-4F5E-AEBC-FBEC3C5ACA8A}"/>
    <cellStyle name="60% - Accent6 3 11" xfId="2083" xr:uid="{8EDF26F1-70F9-4979-997A-463E84670B6C}"/>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3 6" xfId="1608" xr:uid="{BE6AC38F-9757-44F7-B0DA-06E80EC45018}"/>
    <cellStyle name="60% - Accent6 3 7" xfId="1699" xr:uid="{09E982C8-4298-4C71-B47D-7CCE5C47A45E}"/>
    <cellStyle name="60% - Accent6 3 8" xfId="1789" xr:uid="{C9A4702E-3122-4DE2-A309-55E034D6CE10}"/>
    <cellStyle name="60% - Accent6 3 9" xfId="1889" xr:uid="{33BACB7E-C46E-429C-ADFF-8824C1C11F82}"/>
    <cellStyle name="60% - Accent6 4" xfId="1023" xr:uid="{27AB51D4-5CB8-4DB7-B5BE-5DFDCB9F74AD}"/>
    <cellStyle name="60% - Accent6 4 2" xfId="1890" xr:uid="{04EFD26F-1FDB-426D-A13D-E6EC7190CC47}"/>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2 2" xfId="2123" xr:uid="{D9547112-3162-47EF-ADE5-1B5B269D7256}"/>
    <cellStyle name="Accent1 3" xfId="735" xr:uid="{00000000-0005-0000-0000-0000BA000000}"/>
    <cellStyle name="Accent2" xfId="84" builtinId="33" customBuiltin="1"/>
    <cellStyle name="Accent2 2" xfId="85" xr:uid="{00000000-0005-0000-0000-0000BC000000}"/>
    <cellStyle name="Accent2 2 2" xfId="2124" xr:uid="{B63DF8E6-31C0-48EB-8404-9DCED424957B}"/>
    <cellStyle name="Accent2 3" xfId="736" xr:uid="{00000000-0005-0000-0000-0000BD000000}"/>
    <cellStyle name="Accent3" xfId="86" builtinId="37" customBuiltin="1"/>
    <cellStyle name="Accent3 2" xfId="87" xr:uid="{00000000-0005-0000-0000-0000BF000000}"/>
    <cellStyle name="Accent3 2 2" xfId="2125" xr:uid="{5A464319-E2AF-4EDD-A465-01D167CEA834}"/>
    <cellStyle name="Accent3 3" xfId="737" xr:uid="{00000000-0005-0000-0000-0000C0000000}"/>
    <cellStyle name="Accent4" xfId="88" builtinId="41" customBuiltin="1"/>
    <cellStyle name="Accent4 2" xfId="89" xr:uid="{00000000-0005-0000-0000-0000C2000000}"/>
    <cellStyle name="Accent4 2 2" xfId="2126" xr:uid="{E4EB85D3-839E-4F05-820B-884FF31092F6}"/>
    <cellStyle name="Accent4 3" xfId="738" xr:uid="{00000000-0005-0000-0000-0000C3000000}"/>
    <cellStyle name="Accent5" xfId="90" builtinId="45" customBuiltin="1"/>
    <cellStyle name="Accent5 2" xfId="91" xr:uid="{00000000-0005-0000-0000-0000C5000000}"/>
    <cellStyle name="Accent5 2 2" xfId="2127" xr:uid="{E51531AC-6F02-4458-8DA8-889024A8DBE1}"/>
    <cellStyle name="Accent5 3" xfId="739" xr:uid="{00000000-0005-0000-0000-0000C6000000}"/>
    <cellStyle name="Accent6" xfId="92" builtinId="49" customBuiltin="1"/>
    <cellStyle name="Accent6 2" xfId="93" xr:uid="{00000000-0005-0000-0000-0000C8000000}"/>
    <cellStyle name="Accent6 2 2" xfId="2128" xr:uid="{7BD9E977-A7F1-4D5D-B3FB-86E20B2DC759}"/>
    <cellStyle name="Accent6 3" xfId="740" xr:uid="{00000000-0005-0000-0000-0000C9000000}"/>
    <cellStyle name="Adjustable" xfId="94" xr:uid="{00000000-0005-0000-0000-0000CA000000}"/>
    <cellStyle name="Bad" xfId="95" builtinId="27" customBuiltin="1"/>
    <cellStyle name="Bad 2" xfId="96" xr:uid="{00000000-0005-0000-0000-0000CC000000}"/>
    <cellStyle name="Bad 2 2" xfId="2129" xr:uid="{B9457AB4-6723-4906-A8E3-3F539FD77B82}"/>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2 2" xfId="2130" xr:uid="{FA2E6C52-A334-4D98-9294-8E8A6831FE0D}"/>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2 2" xfId="2131" xr:uid="{F093A6B8-E72B-41BB-9984-C260F357B4D6}"/>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2 2" xfId="2132" xr:uid="{C96CFB81-D83B-4EB3-8D51-4A6ED87D8EE8}"/>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2 2" xfId="2133" xr:uid="{2B6D8E84-3A30-4C97-A302-4FAB6EE4270A}"/>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 3" xfId="2134" xr:uid="{55D037BC-0158-4C05-BAEF-4CB6BC21D042}"/>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2 2" xfId="2135" xr:uid="{A62DDB5C-6141-4389-8834-3C99A952F393}"/>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2 2" xfId="2136" xr:uid="{EE725C86-1A92-4EF6-B44D-2D7D012EE0EF}"/>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2 2" xfId="2137" xr:uid="{E571F59B-1576-45CD-987E-3517D47788F4}"/>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 2" xfId="2139" xr:uid="{841275DC-9F1C-48C4-BA13-6709AC4FF3B2}"/>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81" xfId="2138" xr:uid="{152D0D28-5BE7-42C2-B6B5-3BEF588F5E35}"/>
    <cellStyle name="Input 82" xfId="2162" xr:uid="{5E577637-EAAE-41C6-B151-35289FD486A7}"/>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2 2" xfId="2140" xr:uid="{E95C82BD-F367-402E-AD9B-CAE010485FA7}"/>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2 3" xfId="2141" xr:uid="{03EE92D9-8F57-427D-B0E1-F7E47DDF7767}"/>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198" xfId="1524" xr:uid="{333925C3-334E-4114-A6F9-9FB9C9191FD3}"/>
    <cellStyle name="Normal 199" xfId="1529" xr:uid="{87DE7C60-3492-400F-854D-51D4563E419C}"/>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1" xfId="1527" xr:uid="{C8A7EB00-EE93-46AC-9165-D5BBC2E8CA4F}"/>
    <cellStyle name="Normal 202" xfId="1530" xr:uid="{A5CD9BFB-79A6-4CC9-88A0-1C1EE30CC04B}"/>
    <cellStyle name="Normal 203" xfId="1620" xr:uid="{D42AED61-EE17-4FA0-8811-D98DFDA58A73}"/>
    <cellStyle name="Normal 204" xfId="1708" xr:uid="{F41AFF4B-EA7D-45BB-B748-0AE54E66F203}"/>
    <cellStyle name="Normal 205" xfId="1712" xr:uid="{A906D312-1BCA-46C4-AB2B-CF44383318E3}"/>
    <cellStyle name="Normal 206" xfId="1799" xr:uid="{F1D6BDB1-41E6-4370-9855-4143126CD268}"/>
    <cellStyle name="Normal 207" xfId="1800" xr:uid="{332BF81D-C6EE-4BBC-BAC4-F484CB3CEDCB}"/>
    <cellStyle name="Normal 208" xfId="1801" xr:uid="{57B595D2-1E61-4209-B19A-F0E492E3C18D}"/>
    <cellStyle name="Normal 209" xfId="1817" xr:uid="{3D4B8781-46EF-417A-A1FD-C2A3D9695AB5}"/>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1" xfId="1914" xr:uid="{6E740A57-E29D-4BC1-8043-541EE39554D5}"/>
    <cellStyle name="Normal 212" xfId="1893" xr:uid="{21F2D7C4-6886-411F-AE0C-02762A238DDF}"/>
    <cellStyle name="Normal 213" xfId="1915" xr:uid="{8237D361-D437-48A5-85AB-9CFEFEEE4315}"/>
    <cellStyle name="Normal 214" xfId="1916" xr:uid="{2BE5CD35-13B3-4522-ADA7-CD3780E4CBE7}"/>
    <cellStyle name="Normal 215" xfId="2004" xr:uid="{595000DD-E886-445C-9E55-662B76424E84}"/>
    <cellStyle name="Normal 216" xfId="2092" xr:uid="{C59B1786-3696-417F-97BB-3EA25CD62C40}"/>
    <cellStyle name="Normal 217" xfId="2149" xr:uid="{0FCF5C8E-F360-4C18-B8E4-5FE5DB035A3F}"/>
    <cellStyle name="Normal 218" xfId="2164" xr:uid="{67CF3696-316B-4EE2-A5AB-B17F13243D2E}"/>
    <cellStyle name="Normal 219" xfId="2166" xr:uid="{B0F88E49-6A96-40FC-AB16-3147AD1F0091}"/>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20" xfId="2167" xr:uid="{117666CF-FB30-4B6B-9027-6DA0C1872E88}"/>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10" xfId="1663" xr:uid="{F378CE38-F404-416B-A828-33C8967A272A}"/>
    <cellStyle name="Normal 4 2 11" xfId="1753" xr:uid="{65790E59-504D-40C7-B411-7360EF751939}"/>
    <cellStyle name="Normal 4 2 12" xfId="1895" xr:uid="{809A760A-2363-4788-96EB-6AA94F48FBDB}"/>
    <cellStyle name="Normal 4 2 13" xfId="1959" xr:uid="{3197A252-BEAA-48F2-8EC2-7647C7726CAD}"/>
    <cellStyle name="Normal 4 2 14" xfId="2047" xr:uid="{07904B54-7B58-4E47-AE99-81F7AEACE8A0}"/>
    <cellStyle name="Normal 4 2 2" xfId="629" xr:uid="{00000000-0005-0000-0000-00007E020000}"/>
    <cellStyle name="Normal 4 2 2 10" xfId="1998" xr:uid="{AA8A6773-CF4B-4ABD-9C3A-1F8E07C6DD3B}"/>
    <cellStyle name="Normal 4 2 2 11" xfId="2086" xr:uid="{A1438C8E-BDDF-489A-8F78-DB1CF74D0AFD}"/>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2 6" xfId="1611" xr:uid="{B2C6E572-7441-4C3A-8B69-9240FF39AE6D}"/>
    <cellStyle name="Normal 4 2 2 7" xfId="1702" xr:uid="{EC936F25-E101-4DFF-8D1F-59F1439D20DA}"/>
    <cellStyle name="Normal 4 2 2 8" xfId="1792" xr:uid="{CEDBC10D-8E74-4EA6-85BB-A08D0990F5B7}"/>
    <cellStyle name="Normal 4 2 2 9" xfId="1896" xr:uid="{A1BB976F-9D36-4C9E-BAC5-F3F8B98D47AC}"/>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 9" xfId="1572" xr:uid="{CCB48516-5247-46AD-B33D-8400EC974CF8}"/>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27" xfId="1525" xr:uid="{19FBDF05-E13B-4202-90B1-60335D62ABA1}"/>
    <cellStyle name="Normal 4 28" xfId="1621" xr:uid="{FB90D948-E183-4060-BBC6-D31D0E846B61}"/>
    <cellStyle name="Normal 4 29" xfId="1709" xr:uid="{259C08AC-05EB-4A78-BF57-580104928F53}"/>
    <cellStyle name="Normal 4 3" xfId="333" xr:uid="{00000000-0005-0000-0000-00007F020000}"/>
    <cellStyle name="Normal 4 3 10" xfId="1897" xr:uid="{FE9B3E25-A1C5-4C86-ABE3-AC351C38E182}"/>
    <cellStyle name="Normal 4 3 11" xfId="1997" xr:uid="{77104FD0-8F0E-4A69-812B-DCDC72E4AEE9}"/>
    <cellStyle name="Normal 4 3 12" xfId="2085" xr:uid="{13B9E040-4F10-4FE8-A07E-FB82C5328ADC}"/>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3 7" xfId="1610" xr:uid="{9D432A93-349A-4869-9028-E9FCA1023174}"/>
    <cellStyle name="Normal 4 3 8" xfId="1701" xr:uid="{C60355B4-5845-4C7A-B61B-4B4A82A2DE7F}"/>
    <cellStyle name="Normal 4 3 9" xfId="1791" xr:uid="{D0D2DA97-7578-4EA3-846B-7C49B3147632}"/>
    <cellStyle name="Normal 4 30" xfId="1815" xr:uid="{EBF0E890-8861-4870-BD49-632773BEAF43}"/>
    <cellStyle name="Normal 4 31" xfId="1894" xr:uid="{94303EFD-0E0E-4D14-953F-BCD43E33D3CB}"/>
    <cellStyle name="Normal 4 32" xfId="1917" xr:uid="{F3CEB2AB-5939-412A-97DF-04C9220F2972}"/>
    <cellStyle name="Normal 4 33" xfId="2005" xr:uid="{06C077A8-56B6-4D59-900A-0D3551930048}"/>
    <cellStyle name="Normal 4 34" xfId="2142" xr:uid="{D920B6A2-0B75-4593-9266-69B5C9235F5E}"/>
    <cellStyle name="Normal 4 35" xfId="2163" xr:uid="{082CD984-C640-4682-B85D-6E306BB4CC31}"/>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10" xfId="1641" xr:uid="{9E8E471A-E1EA-4427-ADD8-D29A80D255A8}"/>
    <cellStyle name="Normal 5 11" xfId="1731" xr:uid="{47145A61-9892-4239-A286-C915243206EA}"/>
    <cellStyle name="Normal 5 12" xfId="1898" xr:uid="{3A442377-DC7B-4269-9367-307B9BB0C1FB}"/>
    <cellStyle name="Normal 5 13" xfId="1937" xr:uid="{075E4F0B-C6A7-4DC8-9E37-730F7A46B74F}"/>
    <cellStyle name="Normal 5 14" xfId="2025" xr:uid="{DA6E4A6F-BA7B-4E62-B5FD-040071CC81FF}"/>
    <cellStyle name="Normal 5 2" xfId="529" xr:uid="{00000000-0005-0000-0000-000093020000}"/>
    <cellStyle name="Normal 5 2 10" xfId="1999" xr:uid="{D3A9A99C-C23F-44E8-985D-BAC104B5949D}"/>
    <cellStyle name="Normal 5 2 11" xfId="2087" xr:uid="{254C6A29-0ECA-4B1B-90B6-2967B5F462FF}"/>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2 6" xfId="1612" xr:uid="{DFDBC493-3353-4761-BD22-4E231A9CCAF4}"/>
    <cellStyle name="Normal 5 2 7" xfId="1703" xr:uid="{E2DDEA7A-16EA-4E6A-B61B-BC88C299909D}"/>
    <cellStyle name="Normal 5 2 8" xfId="1793" xr:uid="{252AC988-D5D1-42E8-ACDF-BB132288F6DC}"/>
    <cellStyle name="Normal 5 2 9" xfId="1899" xr:uid="{304C06C5-5B17-452D-A148-9FC121A79D5D}"/>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 9" xfId="1550" xr:uid="{8CBEBE8A-1491-4747-83E8-81D578F0213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10" xfId="1552" xr:uid="{89CCB93A-C3EB-494D-B30A-BC827B67DC4A}"/>
    <cellStyle name="Normal 6 11" xfId="1643" xr:uid="{8403D6EA-CD2C-402C-A0E2-E092054D82C1}"/>
    <cellStyle name="Normal 6 12" xfId="1733" xr:uid="{3911DA26-AB69-47F8-AA79-FC3AA47DEFB6}"/>
    <cellStyle name="Normal 6 13" xfId="1900" xr:uid="{5A8EA936-56D0-41CF-8243-86C2E842DBD0}"/>
    <cellStyle name="Normal 6 14" xfId="1939" xr:uid="{F3D7C56E-44F2-461F-BD4F-F216BD7886AE}"/>
    <cellStyle name="Normal 6 15" xfId="2027" xr:uid="{ECCD5BDB-1457-4AB7-8382-B8652FCBB757}"/>
    <cellStyle name="Normal 6 2" xfId="631" xr:uid="{00000000-0005-0000-0000-00009F020000}"/>
    <cellStyle name="Normal 6 2 10" xfId="2000" xr:uid="{E8C81AEF-0D00-4D73-8F17-533CE3F23D66}"/>
    <cellStyle name="Normal 6 2 11" xfId="2088" xr:uid="{F7A4BDB9-F600-4BA6-8D23-F2B779637CCF}"/>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2 6" xfId="1613" xr:uid="{8CBA3536-1E1E-45F8-B328-BAB4B3E2E14B}"/>
    <cellStyle name="Normal 6 2 7" xfId="1704" xr:uid="{D6070ABE-4124-4678-B174-80AB1A325E6F}"/>
    <cellStyle name="Normal 6 2 8" xfId="1794" xr:uid="{81D78E8A-8C21-4324-87F5-24EF627A3D22}"/>
    <cellStyle name="Normal 6 2 9" xfId="1901" xr:uid="{97BA6DB4-E2A6-442F-ABF4-59AAC54E8EDE}"/>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10" xfId="1664" xr:uid="{A5B54CE5-634D-42A1-871C-7854D6BB5F71}"/>
    <cellStyle name="Normal 7 11" xfId="1754" xr:uid="{0EC0F11A-A2D5-4773-8213-F2958B1A31CF}"/>
    <cellStyle name="Normal 7 12" xfId="1902" xr:uid="{599B97EA-C83D-4B1E-824D-37C826E4FBF7}"/>
    <cellStyle name="Normal 7 13" xfId="1960" xr:uid="{D9E3471D-0DA8-407B-BB53-EB0D37F852BC}"/>
    <cellStyle name="Normal 7 14" xfId="2048" xr:uid="{6933211C-7DE0-491F-A157-FD549BACE14A}"/>
    <cellStyle name="Normal 7 15" xfId="2143" xr:uid="{9F533C05-F36C-4A0E-85C7-910592C87D0E}"/>
    <cellStyle name="Normal 7 2" xfId="632" xr:uid="{00000000-0005-0000-0000-0000AB020000}"/>
    <cellStyle name="Normal 7 2 10" xfId="2001" xr:uid="{06AB66A6-CC51-4B19-9FB4-4E7D85ADAE54}"/>
    <cellStyle name="Normal 7 2 11" xfId="2089" xr:uid="{6E445075-1AAC-4D76-ABC6-1ED3FC0C406F}"/>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2 6" xfId="1614" xr:uid="{61913DE7-56DB-4B1B-BCC8-6493E5B52DAE}"/>
    <cellStyle name="Normal 7 2 7" xfId="1705" xr:uid="{6762A2A1-B9C3-4CDF-9D90-5233465B5983}"/>
    <cellStyle name="Normal 7 2 8" xfId="1795" xr:uid="{05374A32-BD4A-43F9-B065-1D44DBE9E5E3}"/>
    <cellStyle name="Normal 7 2 9" xfId="1903" xr:uid="{AB0C0741-9A78-47C4-BD31-0B0FBDB88FFF}"/>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 9" xfId="1573" xr:uid="{E570595D-9BDA-4ED9-A085-3053AA122717}"/>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 3" xfId="1904" xr:uid="{89009CEE-5366-42D5-9674-8A67EB195DB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18" xfId="1551" xr:uid="{D556ECDF-273F-4F44-8DF0-300288A1FF7D}"/>
    <cellStyle name="Note 2 19" xfId="1642" xr:uid="{F66176F7-848D-422A-8DE5-193FFC706A37}"/>
    <cellStyle name="Note 2 2" xfId="635" xr:uid="{00000000-0005-0000-0000-0000D1020000}"/>
    <cellStyle name="Note 2 2 10" xfId="2002" xr:uid="{85D51544-0C8E-4833-9E78-4FBC0D1F8EAF}"/>
    <cellStyle name="Note 2 2 11" xfId="2090" xr:uid="{B60CABF9-DE6B-45CE-9610-5DE5895A8522}"/>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2 6" xfId="1615" xr:uid="{48CA59E7-1737-4A95-AE06-ABE73ADC0E58}"/>
    <cellStyle name="Note 2 2 7" xfId="1706" xr:uid="{DC347703-0830-4859-BF22-206080AC8DDC}"/>
    <cellStyle name="Note 2 2 8" xfId="1796" xr:uid="{8FCFA399-A446-42A3-8D40-E2E3BA301E37}"/>
    <cellStyle name="Note 2 2 9" xfId="1906" xr:uid="{61F210F6-22C2-42E0-A996-3F75668A444E}"/>
    <cellStyle name="Note 2 20" xfId="1732" xr:uid="{71B66A48-DC74-4CD3-9B6B-FA6ECEEE2DCA}"/>
    <cellStyle name="Note 2 21" xfId="1816" xr:uid="{BC1FDD7F-8F72-4D6D-B01F-6328E876858A}"/>
    <cellStyle name="Note 2 22" xfId="1905" xr:uid="{34AF0A18-AE9E-4A9D-85CF-DDA0E5DC9BB9}"/>
    <cellStyle name="Note 2 23" xfId="1938" xr:uid="{6DBB32F9-90BA-4207-8E36-8BF6FBF3E2B2}"/>
    <cellStyle name="Note 2 24" xfId="2026" xr:uid="{87549D90-BD6F-4BC7-8AB4-A284BF19561B}"/>
    <cellStyle name="Note 2 25" xfId="2144" xr:uid="{D72E2A1B-14B3-454A-A771-D7064B4DDE18}"/>
    <cellStyle name="Note 2 26" xfId="2165" xr:uid="{D9A7EE8B-340C-4C54-8E70-EB745C369D7E}"/>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10" xfId="1907" xr:uid="{13C9C4E1-9A9F-454A-A032-4CC718CDCFF0}"/>
    <cellStyle name="Note 3 11" xfId="1940" xr:uid="{B8048E6B-567C-4D26-A7FE-5FD1A1314761}"/>
    <cellStyle name="Note 3 12" xfId="2028" xr:uid="{1E9BAFD6-ACE9-4925-BD45-0B381E0F7B7D}"/>
    <cellStyle name="Note 3 13" xfId="2145" xr:uid="{2E2270A3-9987-4155-9C5E-939024268AF1}"/>
    <cellStyle name="Note 3 2" xfId="1085" xr:uid="{0B4A6660-EC35-4B3F-A796-1229916C2EF4}"/>
    <cellStyle name="Note 3 2 10" xfId="2003" xr:uid="{6BD666CC-BE4D-4123-818B-0E9F6CD5618A}"/>
    <cellStyle name="Note 3 2 11" xfId="2091" xr:uid="{B09C448C-1568-4C41-B4A7-884D8817CD54}"/>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2 6" xfId="1616" xr:uid="{538E5431-9CD0-4908-BA05-7FED9260994C}"/>
    <cellStyle name="Note 3 2 7" xfId="1707" xr:uid="{168385EA-D150-4AB3-9D68-B04B246FA751}"/>
    <cellStyle name="Note 3 2 8" xfId="1797" xr:uid="{E55DD6B9-5DB8-47BD-8D98-25EB28CEE11F}"/>
    <cellStyle name="Note 3 2 9" xfId="1908" xr:uid="{3BC388EE-1EA5-436C-89B0-181299514BCC}"/>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Note 3 7" xfId="1553" xr:uid="{95844914-3EF5-4E60-9798-CB0B0A01DE3C}"/>
    <cellStyle name="Note 3 8" xfId="1644" xr:uid="{C8B47F1A-AB19-42A6-B361-149952E0992D}"/>
    <cellStyle name="Note 3 9" xfId="1734" xr:uid="{F2552F5E-8C47-4E29-9490-4A186A7845E3}"/>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2 2" xfId="2146" xr:uid="{2681E363-10CE-4D54-B59B-B23274528304}"/>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 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2 2" xfId="2147" xr:uid="{36E9AA55-ED2C-4A5E-90CE-F773099419EA}"/>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2 2" xfId="2148" xr:uid="{9F1E6133-30C7-4A94-9186-FA2670EE8BE8}"/>
    <cellStyle name="Warning Text 3" xfId="761" xr:uid="{00000000-0005-0000-0000-0000CF030000}"/>
    <cellStyle name="whole number" xfId="524" xr:uid="{00000000-0005-0000-0000-0000D0030000}"/>
    <cellStyle name="whole number 2" xfId="698" xr:uid="{00000000-0005-0000-0000-0000D1030000}"/>
  </cellStyles>
  <dxfs count="3">
    <dxf>
      <font>
        <color auto="1"/>
      </font>
      <fill>
        <patternFill>
          <bgColor rgb="FFFFC000"/>
        </patternFill>
      </fill>
    </dxf>
    <dxf>
      <font>
        <color auto="1"/>
      </font>
      <fill>
        <patternFill>
          <bgColor rgb="FFFFC00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D7E3EA"/>
      <color rgb="FFFFFF99"/>
      <color rgb="FFD7E3EC"/>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calcChain" Target="calcChain.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sharedStrings" Target="sharedStrings.xml"/><Relationship Id="rId5" Type="http://schemas.openxmlformats.org/officeDocument/2006/relationships/worksheet" Target="worksheets/sheet4.xml"/><Relationship Id="rId10" Type="http://schemas.openxmlformats.org/officeDocument/2006/relationships/styles" Target="styles.xml"/><Relationship Id="rId4" Type="http://schemas.openxmlformats.org/officeDocument/2006/relationships/worksheet" Target="worksheets/sheet3.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35.966077449678139</c:v>
                </c:pt>
                <c:pt idx="8">
                  <c:v>35.573197240336455</c:v>
                </c:pt>
                <c:pt idx="9">
                  <c:v>35.168154960238127</c:v>
                </c:pt>
                <c:pt idx="10">
                  <c:v>35.65031069209342</c:v>
                </c:pt>
                <c:pt idx="11">
                  <c:v>33.658987657299079</c:v>
                </c:pt>
                <c:pt idx="12">
                  <c:v>33.458463155523859</c:v>
                </c:pt>
                <c:pt idx="13">
                  <c:v>35.464269215735051</c:v>
                </c:pt>
                <c:pt idx="14">
                  <c:v>35.480475382003398</c:v>
                </c:pt>
                <c:pt idx="15">
                  <c:v>34.635506406440896</c:v>
                </c:pt>
                <c:pt idx="16">
                  <c:v>35.165686415148471</c:v>
                </c:pt>
                <c:pt idx="17">
                  <c:v>36.961106217132489</c:v>
                </c:pt>
                <c:pt idx="18">
                  <c:v>37.640491626824208</c:v>
                </c:pt>
                <c:pt idx="19">
                  <c:v>39.090438546960286</c:v>
                </c:pt>
                <c:pt idx="20">
                  <c:v>40.807903684536917</c:v>
                </c:pt>
                <c:pt idx="21">
                  <c:v>41.85236905768739</c:v>
                </c:pt>
                <c:pt idx="22">
                  <c:v>40.048161044990735</c:v>
                </c:pt>
                <c:pt idx="23">
                  <c:v>38.373983739837399</c:v>
                </c:pt>
                <c:pt idx="24">
                  <c:v>35.879607710517419</c:v>
                </c:pt>
                <c:pt idx="25">
                  <c:v>36.176452839297568</c:v>
                </c:pt>
                <c:pt idx="26">
                  <c:v>39.012242569921163</c:v>
                </c:pt>
                <c:pt idx="27">
                  <c:v>40.119492899937107</c:v>
                </c:pt>
                <c:pt idx="28">
                  <c:v>40.209182344784871</c:v>
                </c:pt>
                <c:pt idx="29">
                  <c:v>38.385912101143894</c:v>
                </c:pt>
                <c:pt idx="30">
                  <c:v>36.902026429885936</c:v>
                </c:pt>
                <c:pt idx="31">
                  <c:v>37.265684116392656</c:v>
                </c:pt>
                <c:pt idx="32">
                  <c:v>38.496101196928805</c:v>
                </c:pt>
                <c:pt idx="33">
                  <c:v>40.877620607454539</c:v>
                </c:pt>
                <c:pt idx="34">
                  <c:v>40.580059795571216</c:v>
                </c:pt>
                <c:pt idx="35">
                  <c:v>39.479475621540402</c:v>
                </c:pt>
                <c:pt idx="36">
                  <c:v>39.215864075506701</c:v>
                </c:pt>
                <c:pt idx="37">
                  <c:v>38.290254977296541</c:v>
                </c:pt>
                <c:pt idx="38">
                  <c:v>37.404077041541534</c:v>
                </c:pt>
                <c:pt idx="39">
                  <c:v>36.18057836375295</c:v>
                </c:pt>
                <c:pt idx="40">
                  <c:v>35.538197184086407</c:v>
                </c:pt>
                <c:pt idx="41">
                  <c:v>34.727483841863908</c:v>
                </c:pt>
                <c:pt idx="42">
                  <c:v>33.915379745903692</c:v>
                </c:pt>
                <c:pt idx="43">
                  <c:v>33.544990432035256</c:v>
                </c:pt>
                <c:pt idx="44">
                  <c:v>32.065884595029551</c:v>
                </c:pt>
                <c:pt idx="45">
                  <c:v>31.347099815535973</c:v>
                </c:pt>
                <c:pt idx="46">
                  <c:v>32.227896335892368</c:v>
                </c:pt>
                <c:pt idx="47">
                  <c:v>33.288454363649429</c:v>
                </c:pt>
                <c:pt idx="48">
                  <c:v>32.449729144095343</c:v>
                </c:pt>
                <c:pt idx="49">
                  <c:v>34.629717741475694</c:v>
                </c:pt>
                <c:pt idx="50">
                  <c:v>35.157740496710545</c:v>
                </c:pt>
                <c:pt idx="51">
                  <c:v>35.824532285840121</c:v>
                </c:pt>
                <c:pt idx="52">
                  <c:v>36.510664867658029</c:v>
                </c:pt>
                <c:pt idx="53">
                  <c:v>35.83028958756919</c:v>
                </c:pt>
                <c:pt idx="54">
                  <c:v>34.638250984602884</c:v>
                </c:pt>
                <c:pt idx="55">
                  <c:v>35.466155168701604</c:v>
                </c:pt>
                <c:pt idx="56">
                  <c:v>36.044027767326078</c:v>
                </c:pt>
                <c:pt idx="57">
                  <c:v>36.698234722229081</c:v>
                </c:pt>
                <c:pt idx="58">
                  <c:v>37.168949587351825</c:v>
                </c:pt>
                <c:pt idx="59">
                  <c:v>37.398096719744181</c:v>
                </c:pt>
                <c:pt idx="60">
                  <c:v>36.095993692904329</c:v>
                </c:pt>
                <c:pt idx="61">
                  <c:v>36.138183681871048</c:v>
                </c:pt>
                <c:pt idx="62">
                  <c:v>37.025585705571181</c:v>
                </c:pt>
                <c:pt idx="63">
                  <c:v>37.342095559341949</c:v>
                </c:pt>
                <c:pt idx="64">
                  <c:v>36.870493276973392</c:v>
                </c:pt>
                <c:pt idx="65">
                  <c:v>36.758795334877433</c:v>
                </c:pt>
                <c:pt idx="66">
                  <c:v>36.783420301354056</c:v>
                </c:pt>
                <c:pt idx="67">
                  <c:v>36.971067750116454</c:v>
                </c:pt>
                <c:pt idx="68">
                  <c:v>37.522981159174137</c:v>
                </c:pt>
                <c:pt idx="69">
                  <c:v>37.188472128716803</c:v>
                </c:pt>
                <c:pt idx="70">
                  <c:v>37.390013001077442</c:v>
                </c:pt>
                <c:pt idx="71">
                  <c:v>36.930704022296332</c:v>
                </c:pt>
                <c:pt idx="72">
                  <c:v>37.970441697805882</c:v>
                </c:pt>
                <c:pt idx="73">
                  <c:v>39.097273814610226</c:v>
                </c:pt>
                <c:pt idx="74">
                  <c:v>40.063895612921648</c:v>
                </c:pt>
                <c:pt idx="75">
                  <c:v>39.926774939060891</c:v>
                </c:pt>
                <c:pt idx="76">
                  <c:v>39.674182300428996</c:v>
                </c:pt>
                <c:pt idx="77">
                  <c:v>41.067447936937896</c:v>
                </c:pt>
                <c:pt idx="78">
                  <c:v>41.669876704561418</c:v>
                </c:pt>
                <c:pt idx="79">
                  <c:v>41.949114720405319</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35.771942372534994</c:v>
                </c:pt>
                <c:pt idx="8">
                  <c:v>35.960684245345433</c:v>
                </c:pt>
                <c:pt idx="9">
                  <c:v>35.194810964503084</c:v>
                </c:pt>
                <c:pt idx="10">
                  <c:v>35.95457467323763</c:v>
                </c:pt>
                <c:pt idx="11">
                  <c:v>35.94660877256463</c:v>
                </c:pt>
                <c:pt idx="12">
                  <c:v>35.943541424227632</c:v>
                </c:pt>
                <c:pt idx="13">
                  <c:v>37.631924949362144</c:v>
                </c:pt>
                <c:pt idx="14">
                  <c:v>37.307300509337857</c:v>
                </c:pt>
                <c:pt idx="15">
                  <c:v>37.339055793991413</c:v>
                </c:pt>
                <c:pt idx="16">
                  <c:v>37.03342418591307</c:v>
                </c:pt>
                <c:pt idx="17">
                  <c:v>38.485358105763332</c:v>
                </c:pt>
                <c:pt idx="18">
                  <c:v>40.036045958597214</c:v>
                </c:pt>
                <c:pt idx="19">
                  <c:v>42.941840767927722</c:v>
                </c:pt>
                <c:pt idx="20">
                  <c:v>41.385283236747007</c:v>
                </c:pt>
                <c:pt idx="21">
                  <c:v>40.137285368683983</c:v>
                </c:pt>
                <c:pt idx="22">
                  <c:v>39.488592069019283</c:v>
                </c:pt>
                <c:pt idx="23">
                  <c:v>39.355787843592722</c:v>
                </c:pt>
                <c:pt idx="24">
                  <c:v>38.4673655732161</c:v>
                </c:pt>
                <c:pt idx="25">
                  <c:v>40.259489469555241</c:v>
                </c:pt>
                <c:pt idx="26">
                  <c:v>44.707787578171157</c:v>
                </c:pt>
                <c:pt idx="27">
                  <c:v>46.450796067657478</c:v>
                </c:pt>
                <c:pt idx="28">
                  <c:v>45.138903552299112</c:v>
                </c:pt>
                <c:pt idx="29">
                  <c:v>42.25346177001807</c:v>
                </c:pt>
                <c:pt idx="30">
                  <c:v>41.417045300949269</c:v>
                </c:pt>
                <c:pt idx="31">
                  <c:v>40.939929146316295</c:v>
                </c:pt>
                <c:pt idx="32">
                  <c:v>42.808708199074459</c:v>
                </c:pt>
                <c:pt idx="33">
                  <c:v>42.888946258478313</c:v>
                </c:pt>
                <c:pt idx="34">
                  <c:v>43.188710302978471</c:v>
                </c:pt>
                <c:pt idx="35">
                  <c:v>42.775552837218136</c:v>
                </c:pt>
                <c:pt idx="36">
                  <c:v>42.463450084071937</c:v>
                </c:pt>
                <c:pt idx="37">
                  <c:v>40.422303197364322</c:v>
                </c:pt>
                <c:pt idx="38">
                  <c:v>39.324183899662337</c:v>
                </c:pt>
                <c:pt idx="39">
                  <c:v>37.172539451664868</c:v>
                </c:pt>
                <c:pt idx="40">
                  <c:v>34.56858310101169</c:v>
                </c:pt>
                <c:pt idx="41">
                  <c:v>34.747180168975426</c:v>
                </c:pt>
                <c:pt idx="42">
                  <c:v>34.992271114578891</c:v>
                </c:pt>
                <c:pt idx="43">
                  <c:v>36.871590493908556</c:v>
                </c:pt>
                <c:pt idx="44">
                  <c:v>38.339106153569205</c:v>
                </c:pt>
                <c:pt idx="45">
                  <c:v>37.924011067841775</c:v>
                </c:pt>
                <c:pt idx="46">
                  <c:v>37.57872629683682</c:v>
                </c:pt>
                <c:pt idx="47">
                  <c:v>37.405771543643446</c:v>
                </c:pt>
                <c:pt idx="48">
                  <c:v>35.583423618634882</c:v>
                </c:pt>
                <c:pt idx="49">
                  <c:v>35.697322332828499</c:v>
                </c:pt>
                <c:pt idx="50">
                  <c:v>35.153582266136659</c:v>
                </c:pt>
                <c:pt idx="51">
                  <c:v>34.75375655234599</c:v>
                </c:pt>
                <c:pt idx="52">
                  <c:v>35.055818309697415</c:v>
                </c:pt>
                <c:pt idx="53">
                  <c:v>36.332822209668301</c:v>
                </c:pt>
                <c:pt idx="54">
                  <c:v>37.556861282047677</c:v>
                </c:pt>
                <c:pt idx="55">
                  <c:v>38.91915932868249</c:v>
                </c:pt>
                <c:pt idx="56">
                  <c:v>39.930693445531176</c:v>
                </c:pt>
                <c:pt idx="57">
                  <c:v>39.937620600993924</c:v>
                </c:pt>
                <c:pt idx="58">
                  <c:v>39.968067369372939</c:v>
                </c:pt>
                <c:pt idx="59">
                  <c:v>40.31611491209415</c:v>
                </c:pt>
                <c:pt idx="60">
                  <c:v>43.485352616806665</c:v>
                </c:pt>
                <c:pt idx="61">
                  <c:v>46.440881961736096</c:v>
                </c:pt>
                <c:pt idx="62">
                  <c:v>45.717501227099014</c:v>
                </c:pt>
                <c:pt idx="63">
                  <c:v>44.553421110980295</c:v>
                </c:pt>
                <c:pt idx="64">
                  <c:v>44.046416385417601</c:v>
                </c:pt>
                <c:pt idx="65">
                  <c:v>42.495235201962025</c:v>
                </c:pt>
                <c:pt idx="66">
                  <c:v>42.028909001909994</c:v>
                </c:pt>
                <c:pt idx="67">
                  <c:v>41.195486776046792</c:v>
                </c:pt>
                <c:pt idx="68">
                  <c:v>40.386550298320529</c:v>
                </c:pt>
                <c:pt idx="69">
                  <c:v>40.035563026459286</c:v>
                </c:pt>
                <c:pt idx="70">
                  <c:v>39.455095677072741</c:v>
                </c:pt>
                <c:pt idx="71">
                  <c:v>39.641734959880523</c:v>
                </c:pt>
                <c:pt idx="72">
                  <c:v>53.030660151384488</c:v>
                </c:pt>
                <c:pt idx="73">
                  <c:v>44.282002967478654</c:v>
                </c:pt>
                <c:pt idx="74">
                  <c:v>44.832776948369357</c:v>
                </c:pt>
                <c:pt idx="75">
                  <c:v>44.700287150688148</c:v>
                </c:pt>
                <c:pt idx="76">
                  <c:v>44.44834977447001</c:v>
                </c:pt>
                <c:pt idx="77">
                  <c:v>44.998420923426444</c:v>
                </c:pt>
                <c:pt idx="78">
                  <c:v>44.802800066288391</c:v>
                </c:pt>
                <c:pt idx="79">
                  <c:v>44.438891902709287</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5"/>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200"/>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C000"/>
    <pageSetUpPr fitToPage="1"/>
  </sheetPr>
  <dimension ref="A1:CL167"/>
  <sheetViews>
    <sheetView zoomScale="25" zoomScaleNormal="25" workbookViewId="0">
      <selection activeCell="H21" sqref="H21"/>
    </sheetView>
  </sheetViews>
  <sheetFormatPr defaultColWidth="9.140625" defaultRowHeight="15.75"/>
  <cols>
    <col min="1" max="1" width="9.140625" style="11"/>
    <col min="2" max="2" width="10.42578125" style="11" bestFit="1" customWidth="1"/>
    <col min="3" max="3" width="12.85546875" style="11" customWidth="1"/>
    <col min="4" max="4" width="13.42578125" style="11" customWidth="1"/>
    <col min="5" max="5" width="13.5703125" style="11" customWidth="1"/>
    <col min="6" max="6" width="12.85546875" style="11" customWidth="1"/>
    <col min="7" max="7" width="13.5703125" style="11" bestFit="1" customWidth="1"/>
    <col min="8" max="9" width="12.85546875" style="11" customWidth="1"/>
    <col min="10" max="10" width="4" style="11" customWidth="1"/>
    <col min="11" max="15" width="12.85546875" style="11" customWidth="1"/>
    <col min="16" max="16" width="3.5703125" style="11" customWidth="1"/>
    <col min="17" max="18" width="12.85546875" style="11" customWidth="1"/>
    <col min="19" max="19" width="3.5703125" style="11" customWidth="1"/>
    <col min="20" max="20" width="15.85546875" style="11" customWidth="1"/>
    <col min="21" max="21" width="15.85546875" style="11" bestFit="1" customWidth="1"/>
    <col min="22" max="22" width="15.85546875" style="11" customWidth="1"/>
    <col min="23" max="23" width="3.85546875" style="11" customWidth="1"/>
    <col min="24" max="25" width="15.85546875" style="11" bestFit="1" customWidth="1"/>
    <col min="26" max="26" width="15.85546875" style="11" customWidth="1"/>
    <col min="27" max="27" width="13" style="11" customWidth="1"/>
    <col min="28" max="29" width="13.140625" style="11" customWidth="1"/>
    <col min="30" max="30" width="11.85546875" style="11" bestFit="1" customWidth="1"/>
    <col min="31" max="31" width="13.140625" style="11" customWidth="1"/>
    <col min="32" max="50" width="9" style="11" customWidth="1"/>
    <col min="51" max="16384" width="9.140625" style="11"/>
  </cols>
  <sheetData>
    <row r="1" spans="2:90" ht="29.25" customHeight="1" thickBot="1">
      <c r="B1" s="63"/>
      <c r="C1" s="157" t="s">
        <v>88</v>
      </c>
      <c r="D1" s="157"/>
      <c r="E1" s="157"/>
      <c r="F1" s="157"/>
      <c r="G1" s="157"/>
      <c r="H1" s="157"/>
      <c r="I1" s="157"/>
      <c r="J1" s="157"/>
      <c r="K1" s="157"/>
      <c r="L1" s="157"/>
      <c r="M1" s="157"/>
      <c r="N1" s="157"/>
      <c r="O1" s="157"/>
      <c r="P1" s="157"/>
      <c r="Q1" s="157"/>
      <c r="R1" s="157"/>
      <c r="S1" s="157"/>
      <c r="T1" s="157"/>
      <c r="U1" s="157"/>
      <c r="V1" s="157"/>
      <c r="W1" s="157"/>
      <c r="X1" s="157"/>
      <c r="Y1" s="157"/>
      <c r="Z1" s="158"/>
      <c r="AA1" s="10"/>
      <c r="AB1" s="113"/>
      <c r="AC1" s="113"/>
      <c r="AD1" s="113"/>
      <c r="AE1" s="64"/>
      <c r="AG1" s="115"/>
      <c r="AH1" s="115"/>
      <c r="AI1" s="115"/>
      <c r="AJ1" s="115"/>
      <c r="AK1" s="115"/>
      <c r="AL1" s="12"/>
      <c r="AM1" s="12"/>
      <c r="AN1" s="12"/>
      <c r="AO1" s="12"/>
      <c r="AP1" s="12"/>
      <c r="AQ1" s="12"/>
      <c r="AR1" s="12"/>
      <c r="AS1" s="12"/>
      <c r="AT1" s="12"/>
      <c r="AU1" s="12"/>
      <c r="AV1" s="12"/>
      <c r="AW1" s="12"/>
      <c r="AX1" s="12"/>
      <c r="AY1" s="12"/>
      <c r="AZ1" s="12"/>
    </row>
    <row r="2" spans="2:90" s="18" customFormat="1" ht="15.75" customHeight="1">
      <c r="B2" s="13"/>
      <c r="C2" s="16"/>
      <c r="D2" s="16"/>
      <c r="E2" s="16"/>
      <c r="F2" s="16"/>
      <c r="G2" s="16"/>
      <c r="H2" s="16"/>
      <c r="I2" s="16"/>
      <c r="J2" s="15"/>
      <c r="K2" s="14"/>
      <c r="L2" s="14"/>
      <c r="M2" s="65"/>
      <c r="N2" s="14"/>
      <c r="O2" s="14"/>
      <c r="P2" s="15"/>
      <c r="Q2" s="14"/>
      <c r="R2" s="14"/>
      <c r="S2" s="15"/>
      <c r="T2" s="14"/>
      <c r="U2" s="14"/>
      <c r="V2" s="85"/>
      <c r="W2" s="15"/>
      <c r="X2" s="14"/>
      <c r="Y2" s="14"/>
      <c r="Z2" s="14"/>
      <c r="AA2" s="14"/>
      <c r="AB2" s="15"/>
      <c r="AC2" s="15"/>
      <c r="AD2" s="16"/>
      <c r="AE2" s="17"/>
      <c r="AG2" s="19"/>
      <c r="AH2" s="116"/>
      <c r="AI2" s="116"/>
      <c r="AJ2" s="116"/>
      <c r="AK2" s="116"/>
      <c r="AL2" s="20"/>
      <c r="AM2" s="20"/>
      <c r="AN2" s="20"/>
      <c r="AO2" s="20"/>
      <c r="AP2" s="20"/>
      <c r="AQ2" s="159"/>
      <c r="AR2" s="159"/>
      <c r="AS2" s="159"/>
      <c r="AT2" s="159"/>
      <c r="AU2" s="20"/>
      <c r="AV2" s="20"/>
      <c r="AW2" s="20"/>
      <c r="AX2" s="20"/>
      <c r="AY2" s="20"/>
      <c r="AZ2" s="20"/>
    </row>
    <row r="3" spans="2:90" s="18" customFormat="1" ht="15.75" customHeight="1" thickBot="1">
      <c r="B3" s="13"/>
      <c r="C3" s="160" t="s">
        <v>71</v>
      </c>
      <c r="D3" s="160"/>
      <c r="E3" s="160"/>
      <c r="F3" s="160"/>
      <c r="G3" s="160"/>
      <c r="H3" s="160"/>
      <c r="I3" s="160"/>
      <c r="J3" s="15"/>
      <c r="K3" s="161" t="s">
        <v>68</v>
      </c>
      <c r="L3" s="161"/>
      <c r="M3" s="161"/>
      <c r="N3" s="161"/>
      <c r="O3" s="161"/>
      <c r="P3" s="15"/>
      <c r="Q3" s="161" t="s">
        <v>112</v>
      </c>
      <c r="R3" s="161"/>
      <c r="S3" s="15"/>
      <c r="T3" s="162" t="s">
        <v>74</v>
      </c>
      <c r="U3" s="162"/>
      <c r="V3" s="162"/>
      <c r="W3" s="15"/>
      <c r="X3" s="166" t="s">
        <v>317</v>
      </c>
      <c r="Y3" s="166"/>
      <c r="Z3" s="166"/>
      <c r="AA3" s="167"/>
      <c r="AB3" s="163" t="s">
        <v>85</v>
      </c>
      <c r="AC3" s="164"/>
      <c r="AD3" s="164"/>
      <c r="AE3" s="165"/>
      <c r="AG3" s="19"/>
      <c r="AH3" s="19"/>
      <c r="AI3" s="19"/>
      <c r="AJ3" s="19"/>
      <c r="AK3" s="19"/>
      <c r="AL3" s="20"/>
      <c r="AM3" s="20"/>
      <c r="AN3" s="20"/>
      <c r="AO3" s="20"/>
      <c r="AP3" s="20"/>
      <c r="AQ3" s="66"/>
      <c r="AR3" s="66"/>
      <c r="AS3" s="66"/>
      <c r="AT3" s="66"/>
      <c r="AU3" s="20"/>
      <c r="AV3" s="20"/>
      <c r="AW3" s="20"/>
      <c r="AX3" s="20"/>
      <c r="AY3" s="20"/>
      <c r="AZ3" s="20"/>
    </row>
    <row r="4" spans="2:90" s="9" customFormat="1" ht="55.5" customHeight="1" thickBot="1">
      <c r="B4" s="22"/>
      <c r="C4" s="8" t="s">
        <v>3</v>
      </c>
      <c r="D4" s="8" t="s">
        <v>8</v>
      </c>
      <c r="E4" s="8" t="s">
        <v>5</v>
      </c>
      <c r="F4" s="8" t="s">
        <v>6</v>
      </c>
      <c r="G4" s="8" t="s">
        <v>62</v>
      </c>
      <c r="H4" s="8" t="s">
        <v>7</v>
      </c>
      <c r="I4" s="73" t="s">
        <v>189</v>
      </c>
      <c r="J4" s="73"/>
      <c r="K4" s="73" t="s">
        <v>178</v>
      </c>
      <c r="L4" s="89" t="s">
        <v>0</v>
      </c>
      <c r="M4" s="73" t="s">
        <v>177</v>
      </c>
      <c r="N4" s="73" t="s">
        <v>70</v>
      </c>
      <c r="O4" s="73" t="s">
        <v>76</v>
      </c>
      <c r="P4" s="73"/>
      <c r="Q4" s="89" t="s">
        <v>1</v>
      </c>
      <c r="R4" s="73" t="s">
        <v>4</v>
      </c>
      <c r="S4" s="73"/>
      <c r="T4" s="86" t="s">
        <v>72</v>
      </c>
      <c r="U4" s="86" t="s">
        <v>2</v>
      </c>
      <c r="V4" s="86" t="s">
        <v>187</v>
      </c>
      <c r="W4" s="87"/>
      <c r="X4" s="86" t="s">
        <v>324</v>
      </c>
      <c r="Y4" s="67" t="s">
        <v>325</v>
      </c>
      <c r="Z4" s="67" t="s">
        <v>326</v>
      </c>
      <c r="AA4" s="67" t="s">
        <v>319</v>
      </c>
      <c r="AB4" s="67" t="s">
        <v>115</v>
      </c>
      <c r="AC4" s="67" t="s">
        <v>228</v>
      </c>
      <c r="AD4" s="67" t="s">
        <v>168</v>
      </c>
      <c r="AE4" s="68" t="s">
        <v>315</v>
      </c>
      <c r="AG4" s="63"/>
      <c r="AH4" s="177" t="s">
        <v>172</v>
      </c>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8"/>
      <c r="BG4" s="111"/>
      <c r="BH4" s="112"/>
      <c r="BI4" s="120"/>
      <c r="BK4" s="63"/>
      <c r="BL4" s="157" t="s">
        <v>329</v>
      </c>
      <c r="BM4" s="157"/>
      <c r="BN4" s="157"/>
      <c r="BO4" s="157"/>
      <c r="BP4" s="157"/>
      <c r="BQ4" s="157"/>
      <c r="BR4" s="157"/>
      <c r="BS4" s="157"/>
      <c r="BT4" s="157"/>
      <c r="BU4" s="157"/>
      <c r="BV4" s="157"/>
      <c r="BW4" s="157"/>
      <c r="BX4" s="157"/>
      <c r="BY4" s="157"/>
      <c r="BZ4" s="157"/>
      <c r="CA4" s="157"/>
      <c r="CB4" s="157"/>
      <c r="CC4" s="157"/>
      <c r="CD4" s="157"/>
      <c r="CE4" s="157"/>
      <c r="CF4" s="157"/>
      <c r="CG4" s="157"/>
      <c r="CH4" s="157"/>
      <c r="CI4" s="158"/>
      <c r="CJ4" s="74"/>
      <c r="CK4" s="64"/>
    </row>
    <row r="5" spans="2:90" s="9" customFormat="1" ht="40.5" customHeight="1">
      <c r="B5" s="69" t="s">
        <v>81</v>
      </c>
      <c r="C5" s="8" t="s">
        <v>78</v>
      </c>
      <c r="D5" s="8" t="s">
        <v>170</v>
      </c>
      <c r="E5" s="8" t="s">
        <v>79</v>
      </c>
      <c r="F5" s="70" t="s">
        <v>166</v>
      </c>
      <c r="G5" s="70" t="s">
        <v>167</v>
      </c>
      <c r="H5" s="8"/>
      <c r="I5" s="8"/>
      <c r="J5" s="8"/>
      <c r="K5" s="8"/>
      <c r="L5" s="8"/>
      <c r="M5" s="70" t="s">
        <v>183</v>
      </c>
      <c r="N5" s="8" t="s">
        <v>169</v>
      </c>
      <c r="O5" s="8"/>
      <c r="P5" s="8"/>
      <c r="Q5" s="70" t="s">
        <v>184</v>
      </c>
      <c r="R5" s="8" t="s">
        <v>90</v>
      </c>
      <c r="S5" s="8"/>
      <c r="T5" s="67" t="s">
        <v>154</v>
      </c>
      <c r="U5" s="67" t="s">
        <v>75</v>
      </c>
      <c r="V5" s="67" t="s">
        <v>188</v>
      </c>
      <c r="W5" s="23"/>
      <c r="X5" s="71" t="s">
        <v>185</v>
      </c>
      <c r="Y5" s="67"/>
      <c r="Z5" s="67" t="s">
        <v>191</v>
      </c>
      <c r="AA5" s="67" t="s">
        <v>287</v>
      </c>
      <c r="AB5" s="67" t="s">
        <v>111</v>
      </c>
      <c r="AC5" s="67" t="s">
        <v>111</v>
      </c>
      <c r="AD5" s="67"/>
      <c r="AE5" s="72" t="s">
        <v>147</v>
      </c>
      <c r="AG5" s="179"/>
      <c r="AH5" s="180"/>
      <c r="AI5" s="180"/>
      <c r="AJ5" s="180"/>
      <c r="AK5" s="180"/>
      <c r="AL5" s="180"/>
      <c r="AM5" s="180"/>
      <c r="AN5" s="180"/>
      <c r="AO5" s="180"/>
      <c r="AP5" s="180"/>
      <c r="AQ5" s="180"/>
      <c r="AR5" s="180"/>
      <c r="AS5" s="180"/>
      <c r="AT5" s="180"/>
      <c r="AU5" s="180"/>
      <c r="AV5" s="180"/>
      <c r="AW5" s="180"/>
      <c r="AX5" s="180"/>
      <c r="AY5" s="180"/>
      <c r="AZ5" s="180"/>
      <c r="BA5" s="180"/>
      <c r="BB5" s="180"/>
      <c r="BC5" s="180"/>
      <c r="BD5" s="180"/>
      <c r="BE5" s="180"/>
      <c r="BF5" s="181"/>
      <c r="BG5" s="110"/>
      <c r="BH5" s="15"/>
      <c r="BI5" s="121"/>
      <c r="BK5" s="13"/>
      <c r="BL5" s="16"/>
      <c r="BM5" s="16"/>
      <c r="BN5" s="16"/>
      <c r="BO5" s="16"/>
      <c r="BP5" s="16"/>
      <c r="BQ5" s="16"/>
      <c r="BR5" s="16"/>
      <c r="BS5" s="15"/>
      <c r="BT5" s="14"/>
      <c r="BU5" s="14"/>
      <c r="BV5" s="65"/>
      <c r="BW5" s="14"/>
      <c r="BX5" s="14"/>
      <c r="BY5" s="15"/>
      <c r="BZ5" s="14"/>
      <c r="CA5" s="14"/>
      <c r="CB5" s="15"/>
      <c r="CC5" s="14"/>
      <c r="CD5" s="14"/>
      <c r="CE5" s="85"/>
      <c r="CF5" s="15"/>
      <c r="CG5" s="14"/>
      <c r="CH5" s="14"/>
      <c r="CI5" s="14"/>
      <c r="CJ5" s="74"/>
      <c r="CK5" s="17"/>
    </row>
    <row r="6" spans="2:90" s="29" customFormat="1" ht="20.25" customHeight="1">
      <c r="B6" s="168" t="s">
        <v>82</v>
      </c>
      <c r="C6" s="24" t="s">
        <v>63</v>
      </c>
      <c r="D6" s="24" t="s">
        <v>64</v>
      </c>
      <c r="E6" s="24" t="s">
        <v>65</v>
      </c>
      <c r="F6" s="24" t="s">
        <v>66</v>
      </c>
      <c r="G6" s="24" t="s">
        <v>67</v>
      </c>
      <c r="H6" s="24"/>
      <c r="I6" s="24"/>
      <c r="J6" s="25"/>
      <c r="K6" s="26"/>
      <c r="L6" s="26"/>
      <c r="M6" s="24"/>
      <c r="N6" s="26"/>
      <c r="O6" s="26"/>
      <c r="P6" s="26"/>
      <c r="Q6" s="24"/>
      <c r="R6" s="26"/>
      <c r="S6" s="26"/>
      <c r="T6" s="26"/>
      <c r="U6" s="26"/>
      <c r="V6" s="26"/>
      <c r="W6" s="27"/>
      <c r="X6" s="26"/>
      <c r="Y6" s="26"/>
      <c r="Z6" s="28"/>
      <c r="AA6" s="28"/>
      <c r="AB6" s="26"/>
      <c r="AC6" s="26"/>
      <c r="AD6" s="26"/>
      <c r="AE6" s="28"/>
      <c r="AG6" s="13"/>
      <c r="AH6" s="162" t="s">
        <v>71</v>
      </c>
      <c r="AI6" s="162"/>
      <c r="AJ6" s="162"/>
      <c r="AK6" s="162"/>
      <c r="AL6" s="162"/>
      <c r="AM6" s="162"/>
      <c r="AN6" s="162"/>
      <c r="AO6" s="15"/>
      <c r="AP6" s="161" t="s">
        <v>68</v>
      </c>
      <c r="AQ6" s="161"/>
      <c r="AR6" s="161"/>
      <c r="AS6" s="161"/>
      <c r="AT6" s="161"/>
      <c r="AU6" s="15"/>
      <c r="AV6" s="161" t="s">
        <v>112</v>
      </c>
      <c r="AW6" s="161"/>
      <c r="AX6" s="15"/>
      <c r="AY6" s="160" t="s">
        <v>74</v>
      </c>
      <c r="AZ6" s="160"/>
      <c r="BA6" s="160"/>
      <c r="BB6" s="15"/>
      <c r="BC6" s="161" t="s">
        <v>317</v>
      </c>
      <c r="BD6" s="161"/>
      <c r="BE6" s="161"/>
      <c r="BF6" s="176"/>
      <c r="BG6" s="183"/>
      <c r="BH6" s="184"/>
      <c r="BI6" s="185"/>
      <c r="BK6" s="13"/>
      <c r="BL6" s="182" t="s">
        <v>71</v>
      </c>
      <c r="BM6" s="182"/>
      <c r="BN6" s="182"/>
      <c r="BO6" s="182"/>
      <c r="BP6" s="182"/>
      <c r="BQ6" s="182"/>
      <c r="BR6" s="182"/>
      <c r="BS6" s="15"/>
      <c r="BT6" s="161" t="s">
        <v>68</v>
      </c>
      <c r="BU6" s="161"/>
      <c r="BV6" s="161"/>
      <c r="BW6" s="161"/>
      <c r="BX6" s="161"/>
      <c r="BY6" s="15"/>
      <c r="BZ6" s="161" t="s">
        <v>112</v>
      </c>
      <c r="CA6" s="161"/>
      <c r="CB6" s="15"/>
      <c r="CC6" s="166" t="s">
        <v>74</v>
      </c>
      <c r="CD6" s="166"/>
      <c r="CE6" s="166"/>
      <c r="CF6" s="15"/>
      <c r="CG6" s="161" t="s">
        <v>317</v>
      </c>
      <c r="CH6" s="161"/>
      <c r="CI6" s="161"/>
      <c r="CJ6" s="176"/>
      <c r="CK6" s="21"/>
      <c r="CL6" s="21" t="s">
        <v>85</v>
      </c>
    </row>
    <row r="7" spans="2:90" s="29" customFormat="1" ht="29.25" customHeight="1">
      <c r="B7" s="169"/>
      <c r="C7" s="30"/>
      <c r="D7" s="30" t="s">
        <v>80</v>
      </c>
      <c r="E7" s="30"/>
      <c r="F7" s="30"/>
      <c r="G7" s="30"/>
      <c r="H7" s="30" t="s">
        <v>73</v>
      </c>
      <c r="I7" s="30"/>
      <c r="J7" s="31"/>
      <c r="K7" s="32"/>
      <c r="L7" s="32"/>
      <c r="M7" s="30" t="s">
        <v>179</v>
      </c>
      <c r="N7" s="32"/>
      <c r="O7" s="32"/>
      <c r="P7" s="32"/>
      <c r="Q7" s="30" t="s">
        <v>69</v>
      </c>
      <c r="R7" s="32"/>
      <c r="S7" s="32"/>
      <c r="T7" s="32"/>
      <c r="U7" s="32"/>
      <c r="V7" s="32"/>
      <c r="W7" s="33"/>
      <c r="X7" s="32"/>
      <c r="Y7" s="32"/>
      <c r="Z7" s="34"/>
      <c r="AA7" s="34"/>
      <c r="AB7" s="35"/>
      <c r="AC7" s="32"/>
      <c r="AD7" s="32"/>
      <c r="AE7" s="123"/>
      <c r="AG7" s="88"/>
      <c r="AH7" s="89" t="s">
        <v>3</v>
      </c>
      <c r="AI7" s="89" t="s">
        <v>8</v>
      </c>
      <c r="AJ7" s="89" t="s">
        <v>5</v>
      </c>
      <c r="AK7" s="89" t="s">
        <v>6</v>
      </c>
      <c r="AL7" s="89" t="s">
        <v>62</v>
      </c>
      <c r="AM7" s="89" t="s">
        <v>7</v>
      </c>
      <c r="AN7" s="73" t="s">
        <v>189</v>
      </c>
      <c r="AO7" s="89"/>
      <c r="AP7" s="89" t="s">
        <v>178</v>
      </c>
      <c r="AQ7" s="89" t="s">
        <v>0</v>
      </c>
      <c r="AR7" s="89" t="s">
        <v>177</v>
      </c>
      <c r="AS7" s="89" t="s">
        <v>70</v>
      </c>
      <c r="AT7" s="89" t="s">
        <v>76</v>
      </c>
      <c r="AU7" s="89"/>
      <c r="AV7" s="89" t="s">
        <v>1</v>
      </c>
      <c r="AW7" s="89" t="s">
        <v>173</v>
      </c>
      <c r="AX7" s="89"/>
      <c r="AY7" s="90" t="s">
        <v>72</v>
      </c>
      <c r="AZ7" s="90" t="s">
        <v>2</v>
      </c>
      <c r="BA7" s="90" t="s">
        <v>187</v>
      </c>
      <c r="BB7" s="91"/>
      <c r="BC7" s="92" t="s">
        <v>324</v>
      </c>
      <c r="BD7" s="92" t="s">
        <v>325</v>
      </c>
      <c r="BE7" s="92" t="s">
        <v>326</v>
      </c>
      <c r="BF7" s="143" t="s">
        <v>318</v>
      </c>
      <c r="BG7" s="93"/>
      <c r="BH7" s="67"/>
      <c r="BI7" s="119"/>
      <c r="BK7" s="88"/>
      <c r="BL7" s="89" t="s">
        <v>3</v>
      </c>
      <c r="BM7" s="89" t="s">
        <v>8</v>
      </c>
      <c r="BN7" s="89" t="s">
        <v>5</v>
      </c>
      <c r="BO7" s="89" t="s">
        <v>6</v>
      </c>
      <c r="BP7" s="89" t="s">
        <v>62</v>
      </c>
      <c r="BQ7" s="89" t="s">
        <v>7</v>
      </c>
      <c r="BR7" s="89" t="s">
        <v>189</v>
      </c>
      <c r="BS7" s="89"/>
      <c r="BT7" s="89" t="s">
        <v>178</v>
      </c>
      <c r="BU7" s="89" t="s">
        <v>0</v>
      </c>
      <c r="BV7" s="89" t="s">
        <v>177</v>
      </c>
      <c r="BW7" s="89" t="s">
        <v>70</v>
      </c>
      <c r="BX7" s="89" t="s">
        <v>76</v>
      </c>
      <c r="BY7" s="89"/>
      <c r="BZ7" s="89" t="s">
        <v>1</v>
      </c>
      <c r="CA7" s="89" t="s">
        <v>4</v>
      </c>
      <c r="CB7" s="89"/>
      <c r="CC7" s="90" t="s">
        <v>72</v>
      </c>
      <c r="CD7" s="90" t="s">
        <v>2</v>
      </c>
      <c r="CE7" s="90" t="s">
        <v>187</v>
      </c>
      <c r="CF7" s="91"/>
      <c r="CG7" s="92" t="s">
        <v>324</v>
      </c>
      <c r="CH7" s="92" t="s">
        <v>325</v>
      </c>
      <c r="CI7" s="92" t="s">
        <v>326</v>
      </c>
      <c r="CJ7" s="144" t="s">
        <v>318</v>
      </c>
      <c r="CK7" s="94"/>
      <c r="CL7" s="94" t="s">
        <v>315</v>
      </c>
    </row>
    <row r="8" spans="2:90" s="29" customFormat="1">
      <c r="B8" s="36" t="s">
        <v>92</v>
      </c>
      <c r="C8" s="37">
        <v>0</v>
      </c>
      <c r="D8" s="37">
        <v>0</v>
      </c>
      <c r="E8" s="37">
        <v>0</v>
      </c>
      <c r="F8" s="37">
        <v>0</v>
      </c>
      <c r="G8" s="37">
        <v>0</v>
      </c>
      <c r="H8" s="37">
        <v>0</v>
      </c>
      <c r="I8" s="37">
        <v>0</v>
      </c>
      <c r="J8" s="37">
        <v>0</v>
      </c>
      <c r="K8" s="156" t="s">
        <v>116</v>
      </c>
      <c r="L8" s="37">
        <v>0</v>
      </c>
      <c r="M8" s="37" t="s">
        <v>116</v>
      </c>
      <c r="N8" s="37" t="s">
        <v>116</v>
      </c>
      <c r="O8" s="37" t="s">
        <v>116</v>
      </c>
      <c r="P8" s="37">
        <v>0</v>
      </c>
      <c r="Q8" s="37">
        <v>0</v>
      </c>
      <c r="R8" s="37" t="e">
        <v>#VALUE!</v>
      </c>
      <c r="S8" s="37">
        <v>0</v>
      </c>
      <c r="T8" s="37">
        <v>0</v>
      </c>
      <c r="U8" s="37">
        <v>0</v>
      </c>
      <c r="V8" s="37">
        <v>0</v>
      </c>
      <c r="W8" s="37">
        <v>0</v>
      </c>
      <c r="X8" s="37" t="e">
        <v>#VALUE!</v>
      </c>
      <c r="Y8" s="37">
        <v>0.63200000000000001</v>
      </c>
      <c r="Z8" s="37" t="s">
        <v>116</v>
      </c>
      <c r="AA8" s="37" t="s">
        <v>116</v>
      </c>
      <c r="AB8" s="37" t="s">
        <v>116</v>
      </c>
      <c r="AC8" s="37" t="s">
        <v>116</v>
      </c>
      <c r="AD8" s="37" t="s">
        <v>116</v>
      </c>
      <c r="AE8" s="37" t="s">
        <v>116</v>
      </c>
      <c r="AF8" s="37"/>
      <c r="AG8" s="54" t="s">
        <v>120</v>
      </c>
      <c r="AH8" s="37">
        <v>0</v>
      </c>
      <c r="AI8" s="37">
        <v>0</v>
      </c>
      <c r="AJ8" s="37">
        <v>0</v>
      </c>
      <c r="AK8" s="37">
        <v>0</v>
      </c>
      <c r="AL8" s="37">
        <v>0</v>
      </c>
      <c r="AM8" s="37">
        <v>0</v>
      </c>
      <c r="AN8" s="37">
        <v>0</v>
      </c>
      <c r="AO8" s="37">
        <v>0</v>
      </c>
      <c r="AP8" s="37" t="s">
        <v>116</v>
      </c>
      <c r="AQ8" s="37">
        <v>0</v>
      </c>
      <c r="AR8" s="37" t="s">
        <v>116</v>
      </c>
      <c r="AS8" s="37" t="s">
        <v>116</v>
      </c>
      <c r="AT8" s="37" t="s">
        <v>116</v>
      </c>
      <c r="AU8" s="37">
        <v>0</v>
      </c>
      <c r="AV8" s="37" t="e">
        <v>#VALUE!</v>
      </c>
      <c r="AW8" s="37" t="e">
        <v>#VALUE!</v>
      </c>
      <c r="AX8" s="37">
        <v>0</v>
      </c>
      <c r="AY8" s="37">
        <v>0</v>
      </c>
      <c r="AZ8" s="37">
        <v>0</v>
      </c>
      <c r="BA8" s="37">
        <v>0</v>
      </c>
      <c r="BB8" s="37">
        <v>0</v>
      </c>
      <c r="BC8" s="37" t="s">
        <v>116</v>
      </c>
      <c r="BD8" s="37">
        <v>-3.7986870897155356</v>
      </c>
      <c r="BE8" s="37" t="s">
        <v>116</v>
      </c>
      <c r="BF8" s="37" t="s">
        <v>116</v>
      </c>
      <c r="BG8" s="37"/>
      <c r="BH8" s="37"/>
      <c r="BI8" s="37"/>
      <c r="BK8" s="36" t="s">
        <v>101</v>
      </c>
      <c r="BL8" s="37">
        <v>0</v>
      </c>
      <c r="BM8" s="37">
        <v>0</v>
      </c>
      <c r="BN8" s="37">
        <v>0</v>
      </c>
      <c r="BO8" s="37">
        <v>0</v>
      </c>
      <c r="BP8" s="37">
        <v>0</v>
      </c>
      <c r="BQ8" s="37">
        <v>0</v>
      </c>
      <c r="BR8" s="37">
        <v>0</v>
      </c>
      <c r="BS8" s="37"/>
      <c r="BT8" s="37" t="e">
        <f>'Aggregates (2023-24 prices)'!K5-#REF!</f>
        <v>#VALUE!</v>
      </c>
      <c r="BU8" s="37" t="e">
        <f>'Aggregates (2023-24 prices)'!#REF!-#REF!</f>
        <v>#REF!</v>
      </c>
      <c r="BV8" s="37" t="e">
        <f>'Aggregates (2023-24 prices)'!L5-#REF!</f>
        <v>#REF!</v>
      </c>
      <c r="BW8" s="37" t="e">
        <f>'Aggregates (2023-24 prices)'!M5-#REF!</f>
        <v>#VALUE!</v>
      </c>
      <c r="BX8" s="37" t="e">
        <f>'Aggregates (2023-24 prices)'!N5-#REF!</f>
        <v>#VALUE!</v>
      </c>
      <c r="BY8" s="37"/>
      <c r="BZ8" s="37" t="e">
        <f>'Aggregates (2023-24 prices)'!Q5-#REF!</f>
        <v>#REF!</v>
      </c>
      <c r="CA8" s="37" t="e">
        <f>'Aggregates (2023-24 prices)'!R5-#REF!</f>
        <v>#VALUE!</v>
      </c>
      <c r="CB8" s="37"/>
      <c r="CC8" s="37" t="e">
        <f>'Aggregates (2023-24 prices)'!T5-#REF!</f>
        <v>#REF!</v>
      </c>
      <c r="CD8" s="37" t="e">
        <f>'Aggregates (2023-24 prices)'!U5-#REF!</f>
        <v>#REF!</v>
      </c>
      <c r="CE8" s="37" t="e">
        <f>'Aggregates (2023-24 prices)'!V5-#REF!</f>
        <v>#REF!</v>
      </c>
      <c r="CF8" s="37"/>
      <c r="CG8" s="37" t="e">
        <f>'Aggregates (2023-24 prices)'!X5-#REF!</f>
        <v>#VALUE!</v>
      </c>
      <c r="CH8" s="37" t="e">
        <f>'Aggregates (2023-24 prices)'!AA5-#REF!</f>
        <v>#REF!</v>
      </c>
      <c r="CI8" s="37" t="e">
        <f>'Aggregates (2023-24 prices)'!AB5-#REF!</f>
        <v>#VALUE!</v>
      </c>
      <c r="CJ8" s="37" t="e">
        <f>'Aggregates (2023-24 prices)'!AC5-#REF!</f>
        <v>#VALUE!</v>
      </c>
      <c r="CK8" s="37"/>
      <c r="CL8" s="37" t="e">
        <f>'Aggregates (2023-24 prices)'!AE5-#REF!</f>
        <v>#REF!</v>
      </c>
    </row>
    <row r="9" spans="2:90" s="29" customFormat="1">
      <c r="B9" s="38" t="s">
        <v>93</v>
      </c>
      <c r="C9" s="37">
        <v>0</v>
      </c>
      <c r="D9" s="37">
        <v>0</v>
      </c>
      <c r="E9" s="37">
        <v>0</v>
      </c>
      <c r="F9" s="37">
        <v>0</v>
      </c>
      <c r="G9" s="37">
        <v>0</v>
      </c>
      <c r="H9" s="37">
        <v>0</v>
      </c>
      <c r="I9" s="37">
        <v>0</v>
      </c>
      <c r="J9" s="37">
        <v>0</v>
      </c>
      <c r="K9" s="156" t="s">
        <v>116</v>
      </c>
      <c r="L9" s="37">
        <v>0</v>
      </c>
      <c r="M9" s="37" t="s">
        <v>116</v>
      </c>
      <c r="N9" s="37" t="s">
        <v>116</v>
      </c>
      <c r="O9" s="37" t="s">
        <v>116</v>
      </c>
      <c r="P9" s="37">
        <v>0</v>
      </c>
      <c r="Q9" s="37">
        <v>0</v>
      </c>
      <c r="R9" s="37" t="e">
        <v>#VALUE!</v>
      </c>
      <c r="S9" s="37">
        <v>0</v>
      </c>
      <c r="T9" s="37">
        <v>0</v>
      </c>
      <c r="U9" s="37">
        <v>0</v>
      </c>
      <c r="V9" s="37">
        <v>0</v>
      </c>
      <c r="W9" s="37">
        <v>0</v>
      </c>
      <c r="X9" s="37" t="e">
        <v>#VALUE!</v>
      </c>
      <c r="Y9" s="37">
        <v>0.11899999999999999</v>
      </c>
      <c r="Z9" s="37" t="s">
        <v>116</v>
      </c>
      <c r="AA9" s="37" t="s">
        <v>116</v>
      </c>
      <c r="AB9" s="37" t="s">
        <v>116</v>
      </c>
      <c r="AC9" s="37" t="s">
        <v>116</v>
      </c>
      <c r="AD9" s="37" t="s">
        <v>116</v>
      </c>
      <c r="AE9" s="37" t="s">
        <v>116</v>
      </c>
      <c r="AF9" s="37"/>
      <c r="AG9" s="54" t="s">
        <v>121</v>
      </c>
      <c r="AH9" s="37">
        <v>0</v>
      </c>
      <c r="AI9" s="37">
        <v>0</v>
      </c>
      <c r="AJ9" s="37">
        <v>0</v>
      </c>
      <c r="AK9" s="37">
        <v>0</v>
      </c>
      <c r="AL9" s="37">
        <v>0</v>
      </c>
      <c r="AM9" s="37">
        <v>0</v>
      </c>
      <c r="AN9" s="37">
        <v>0</v>
      </c>
      <c r="AO9" s="37">
        <v>0</v>
      </c>
      <c r="AP9" s="37" t="s">
        <v>116</v>
      </c>
      <c r="AQ9" s="37">
        <v>0</v>
      </c>
      <c r="AR9" s="37" t="s">
        <v>116</v>
      </c>
      <c r="AS9" s="37" t="s">
        <v>116</v>
      </c>
      <c r="AT9" s="37" t="s">
        <v>116</v>
      </c>
      <c r="AU9" s="37">
        <v>0</v>
      </c>
      <c r="AV9" s="37" t="e">
        <v>#VALUE!</v>
      </c>
      <c r="AW9" s="37" t="e">
        <v>#VALUE!</v>
      </c>
      <c r="AX9" s="37">
        <v>0</v>
      </c>
      <c r="AY9" s="37">
        <v>0</v>
      </c>
      <c r="AZ9" s="37">
        <v>0</v>
      </c>
      <c r="BA9" s="37">
        <v>0</v>
      </c>
      <c r="BB9" s="37">
        <v>0</v>
      </c>
      <c r="BC9" s="37" t="s">
        <v>116</v>
      </c>
      <c r="BD9" s="37">
        <v>-4.2320650834086617</v>
      </c>
      <c r="BE9" s="37" t="s">
        <v>116</v>
      </c>
      <c r="BF9" s="37" t="s">
        <v>116</v>
      </c>
      <c r="BG9" s="37"/>
      <c r="BH9" s="37"/>
      <c r="BI9" s="37"/>
      <c r="BK9" s="38" t="s">
        <v>102</v>
      </c>
      <c r="BL9" s="37">
        <v>0</v>
      </c>
      <c r="BM9" s="37">
        <v>0</v>
      </c>
      <c r="BN9" s="37">
        <v>0</v>
      </c>
      <c r="BO9" s="37">
        <v>0</v>
      </c>
      <c r="BP9" s="37">
        <v>0</v>
      </c>
      <c r="BQ9" s="37">
        <v>0</v>
      </c>
      <c r="BR9" s="37">
        <v>0</v>
      </c>
      <c r="BS9" s="37"/>
      <c r="BT9" s="37" t="e">
        <f>'Aggregates (2023-24 prices)'!K6-#REF!</f>
        <v>#VALUE!</v>
      </c>
      <c r="BU9" s="37" t="e">
        <f>'Aggregates (2023-24 prices)'!#REF!-#REF!</f>
        <v>#REF!</v>
      </c>
      <c r="BV9" s="37" t="e">
        <f>'Aggregates (2023-24 prices)'!L6-#REF!</f>
        <v>#REF!</v>
      </c>
      <c r="BW9" s="37" t="e">
        <f>'Aggregates (2023-24 prices)'!M6-#REF!</f>
        <v>#VALUE!</v>
      </c>
      <c r="BX9" s="37" t="e">
        <f>'Aggregates (2023-24 prices)'!N6-#REF!</f>
        <v>#VALUE!</v>
      </c>
      <c r="BY9" s="37"/>
      <c r="BZ9" s="37" t="e">
        <f>'Aggregates (2023-24 prices)'!Q6-#REF!</f>
        <v>#REF!</v>
      </c>
      <c r="CA9" s="37" t="e">
        <f>'Aggregates (2023-24 prices)'!R6-#REF!</f>
        <v>#VALUE!</v>
      </c>
      <c r="CB9" s="37"/>
      <c r="CC9" s="37" t="e">
        <f>'Aggregates (2023-24 prices)'!T6-#REF!</f>
        <v>#REF!</v>
      </c>
      <c r="CD9" s="37" t="e">
        <f>'Aggregates (2023-24 prices)'!U6-#REF!</f>
        <v>#REF!</v>
      </c>
      <c r="CE9" s="37" t="e">
        <f>'Aggregates (2023-24 prices)'!V6-#REF!</f>
        <v>#REF!</v>
      </c>
      <c r="CF9" s="37"/>
      <c r="CG9" s="37" t="e">
        <f>'Aggregates (2023-24 prices)'!X6-#REF!</f>
        <v>#VALUE!</v>
      </c>
      <c r="CH9" s="37" t="e">
        <f>'Aggregates (2023-24 prices)'!AA6-#REF!</f>
        <v>#REF!</v>
      </c>
      <c r="CI9" s="37" t="e">
        <f>'Aggregates (2023-24 prices)'!AB6-#REF!</f>
        <v>#VALUE!</v>
      </c>
      <c r="CJ9" s="37" t="e">
        <f>'Aggregates (2023-24 prices)'!AC6-#REF!</f>
        <v>#VALUE!</v>
      </c>
      <c r="CK9" s="37"/>
      <c r="CL9" s="37" t="e">
        <f>'Aggregates (2023-24 prices)'!AE6-#REF!</f>
        <v>#REF!</v>
      </c>
    </row>
    <row r="10" spans="2:90" s="29" customFormat="1">
      <c r="B10" s="38" t="s">
        <v>94</v>
      </c>
      <c r="C10" s="37">
        <v>0</v>
      </c>
      <c r="D10" s="37">
        <v>0</v>
      </c>
      <c r="E10" s="37">
        <v>0</v>
      </c>
      <c r="F10" s="37">
        <v>0</v>
      </c>
      <c r="G10" s="37">
        <v>0</v>
      </c>
      <c r="H10" s="37">
        <v>0</v>
      </c>
      <c r="I10" s="37">
        <v>0</v>
      </c>
      <c r="J10" s="37">
        <v>0</v>
      </c>
      <c r="K10" s="156" t="s">
        <v>116</v>
      </c>
      <c r="L10" s="37">
        <v>0</v>
      </c>
      <c r="M10" s="37" t="s">
        <v>116</v>
      </c>
      <c r="N10" s="37" t="s">
        <v>116</v>
      </c>
      <c r="O10" s="37" t="s">
        <v>116</v>
      </c>
      <c r="P10" s="37">
        <v>0</v>
      </c>
      <c r="Q10" s="37">
        <v>0</v>
      </c>
      <c r="R10" s="37" t="e">
        <v>#VALUE!</v>
      </c>
      <c r="S10" s="37">
        <v>0</v>
      </c>
      <c r="T10" s="37">
        <v>0</v>
      </c>
      <c r="U10" s="37">
        <v>0</v>
      </c>
      <c r="V10" s="37">
        <v>0</v>
      </c>
      <c r="W10" s="37">
        <v>0</v>
      </c>
      <c r="X10" s="37" t="e">
        <v>#VALUE!</v>
      </c>
      <c r="Y10" s="37">
        <v>-0.434</v>
      </c>
      <c r="Z10" s="37" t="s">
        <v>116</v>
      </c>
      <c r="AA10" s="37" t="s">
        <v>116</v>
      </c>
      <c r="AB10" s="37" t="s">
        <v>116</v>
      </c>
      <c r="AC10" s="37" t="s">
        <v>116</v>
      </c>
      <c r="AD10" s="37" t="s">
        <v>116</v>
      </c>
      <c r="AE10" s="37" t="s">
        <v>116</v>
      </c>
      <c r="AF10" s="37"/>
      <c r="AG10" s="54" t="s">
        <v>122</v>
      </c>
      <c r="AH10" s="37">
        <v>0</v>
      </c>
      <c r="AI10" s="37">
        <v>0</v>
      </c>
      <c r="AJ10" s="37">
        <v>0</v>
      </c>
      <c r="AK10" s="37">
        <v>0</v>
      </c>
      <c r="AL10" s="37">
        <v>0</v>
      </c>
      <c r="AM10" s="37">
        <v>0</v>
      </c>
      <c r="AN10" s="37">
        <v>0</v>
      </c>
      <c r="AO10" s="37">
        <v>0</v>
      </c>
      <c r="AP10" s="37" t="s">
        <v>116</v>
      </c>
      <c r="AQ10" s="37">
        <v>0</v>
      </c>
      <c r="AR10" s="37" t="s">
        <v>116</v>
      </c>
      <c r="AS10" s="37" t="s">
        <v>116</v>
      </c>
      <c r="AT10" s="37" t="s">
        <v>116</v>
      </c>
      <c r="AU10" s="37">
        <v>0</v>
      </c>
      <c r="AV10" s="37" t="e">
        <v>#VALUE!</v>
      </c>
      <c r="AW10" s="37" t="e">
        <v>#VALUE!</v>
      </c>
      <c r="AX10" s="37">
        <v>0</v>
      </c>
      <c r="AY10" s="37">
        <v>0</v>
      </c>
      <c r="AZ10" s="37">
        <v>0</v>
      </c>
      <c r="BA10" s="37">
        <v>0</v>
      </c>
      <c r="BB10" s="37">
        <v>0</v>
      </c>
      <c r="BC10" s="37" t="s">
        <v>116</v>
      </c>
      <c r="BD10" s="37">
        <v>-3.2731554160125591</v>
      </c>
      <c r="BE10" s="37" t="s">
        <v>116</v>
      </c>
      <c r="BF10" s="37" t="s">
        <v>116</v>
      </c>
      <c r="BG10" s="37"/>
      <c r="BH10" s="37"/>
      <c r="BI10" s="37"/>
      <c r="BK10" s="38" t="s">
        <v>103</v>
      </c>
      <c r="BL10" s="37">
        <v>0</v>
      </c>
      <c r="BM10" s="37">
        <v>0</v>
      </c>
      <c r="BN10" s="37">
        <v>0</v>
      </c>
      <c r="BO10" s="37">
        <v>0</v>
      </c>
      <c r="BP10" s="37">
        <v>0</v>
      </c>
      <c r="BQ10" s="37">
        <v>0</v>
      </c>
      <c r="BR10" s="37">
        <v>0</v>
      </c>
      <c r="BS10" s="37"/>
      <c r="BT10" s="37" t="e">
        <f>'Aggregates (2023-24 prices)'!K7-#REF!</f>
        <v>#VALUE!</v>
      </c>
      <c r="BU10" s="37" t="e">
        <f>'Aggregates (2023-24 prices)'!#REF!-#REF!</f>
        <v>#REF!</v>
      </c>
      <c r="BV10" s="37" t="e">
        <f>'Aggregates (2023-24 prices)'!L7-#REF!</f>
        <v>#REF!</v>
      </c>
      <c r="BW10" s="37" t="e">
        <f>'Aggregates (2023-24 prices)'!M7-#REF!</f>
        <v>#VALUE!</v>
      </c>
      <c r="BX10" s="37" t="e">
        <f>'Aggregates (2023-24 prices)'!N7-#REF!</f>
        <v>#VALUE!</v>
      </c>
      <c r="BY10" s="37"/>
      <c r="BZ10" s="37" t="e">
        <f>'Aggregates (2023-24 prices)'!Q7-#REF!</f>
        <v>#REF!</v>
      </c>
      <c r="CA10" s="37" t="e">
        <f>'Aggregates (2023-24 prices)'!R7-#REF!</f>
        <v>#VALUE!</v>
      </c>
      <c r="CB10" s="37"/>
      <c r="CC10" s="37" t="e">
        <f>'Aggregates (2023-24 prices)'!T7-#REF!</f>
        <v>#REF!</v>
      </c>
      <c r="CD10" s="37" t="e">
        <f>'Aggregates (2023-24 prices)'!U7-#REF!</f>
        <v>#REF!</v>
      </c>
      <c r="CE10" s="37" t="e">
        <f>'Aggregates (2023-24 prices)'!V7-#REF!</f>
        <v>#REF!</v>
      </c>
      <c r="CF10" s="37"/>
      <c r="CG10" s="37" t="e">
        <f>'Aggregates (2023-24 prices)'!X7-#REF!</f>
        <v>#VALUE!</v>
      </c>
      <c r="CH10" s="37" t="e">
        <f>'Aggregates (2023-24 prices)'!AA7-#REF!</f>
        <v>#REF!</v>
      </c>
      <c r="CI10" s="37" t="e">
        <f>'Aggregates (2023-24 prices)'!AB7-#REF!</f>
        <v>#VALUE!</v>
      </c>
      <c r="CJ10" s="37" t="e">
        <f>'Aggregates (2023-24 prices)'!AC7-#REF!</f>
        <v>#VALUE!</v>
      </c>
      <c r="CK10" s="37"/>
      <c r="CL10" s="37" t="e">
        <f>'Aggregates (2023-24 prices)'!AE7-#REF!</f>
        <v>#REF!</v>
      </c>
    </row>
    <row r="11" spans="2:90" s="29" customFormat="1">
      <c r="B11" s="38" t="s">
        <v>95</v>
      </c>
      <c r="C11" s="37">
        <v>0</v>
      </c>
      <c r="D11" s="37">
        <v>0</v>
      </c>
      <c r="E11" s="37">
        <v>0</v>
      </c>
      <c r="F11" s="37">
        <v>0</v>
      </c>
      <c r="G11" s="37">
        <v>0</v>
      </c>
      <c r="H11" s="37">
        <v>0</v>
      </c>
      <c r="I11" s="37">
        <v>0</v>
      </c>
      <c r="J11" s="37">
        <v>0</v>
      </c>
      <c r="K11" s="156" t="s">
        <v>116</v>
      </c>
      <c r="L11" s="37">
        <v>0</v>
      </c>
      <c r="M11" s="37" t="s">
        <v>116</v>
      </c>
      <c r="N11" s="37" t="s">
        <v>116</v>
      </c>
      <c r="O11" s="37" t="s">
        <v>116</v>
      </c>
      <c r="P11" s="37">
        <v>0</v>
      </c>
      <c r="Q11" s="37">
        <v>0</v>
      </c>
      <c r="R11" s="37" t="e">
        <v>#VALUE!</v>
      </c>
      <c r="S11" s="37">
        <v>0</v>
      </c>
      <c r="T11" s="37">
        <v>0</v>
      </c>
      <c r="U11" s="37">
        <v>0</v>
      </c>
      <c r="V11" s="37">
        <v>0</v>
      </c>
      <c r="W11" s="37">
        <v>0</v>
      </c>
      <c r="X11" s="37" t="e">
        <v>#VALUE!</v>
      </c>
      <c r="Y11" s="37">
        <v>-0.51500000000000001</v>
      </c>
      <c r="Z11" s="37" t="s">
        <v>116</v>
      </c>
      <c r="AA11" s="37" t="s">
        <v>116</v>
      </c>
      <c r="AB11" s="37" t="s">
        <v>116</v>
      </c>
      <c r="AC11" s="37" t="s">
        <v>116</v>
      </c>
      <c r="AD11" s="37" t="s">
        <v>116</v>
      </c>
      <c r="AE11" s="37" t="s">
        <v>116</v>
      </c>
      <c r="AF11" s="37"/>
      <c r="AG11" s="54" t="s">
        <v>123</v>
      </c>
      <c r="AH11" s="37">
        <v>0</v>
      </c>
      <c r="AI11" s="37">
        <v>0</v>
      </c>
      <c r="AJ11" s="37">
        <v>0</v>
      </c>
      <c r="AK11" s="37">
        <v>0</v>
      </c>
      <c r="AL11" s="37">
        <v>0</v>
      </c>
      <c r="AM11" s="37">
        <v>0</v>
      </c>
      <c r="AN11" s="37">
        <v>0</v>
      </c>
      <c r="AO11" s="37">
        <v>0</v>
      </c>
      <c r="AP11" s="37" t="s">
        <v>116</v>
      </c>
      <c r="AQ11" s="37">
        <v>0</v>
      </c>
      <c r="AR11" s="37" t="s">
        <v>116</v>
      </c>
      <c r="AS11" s="37" t="s">
        <v>116</v>
      </c>
      <c r="AT11" s="37" t="s">
        <v>116</v>
      </c>
      <c r="AU11" s="37">
        <v>0</v>
      </c>
      <c r="AV11" s="37" t="e">
        <v>#VALUE!</v>
      </c>
      <c r="AW11" s="37" t="e">
        <v>#VALUE!</v>
      </c>
      <c r="AX11" s="37">
        <v>0</v>
      </c>
      <c r="AY11" s="37">
        <v>0</v>
      </c>
      <c r="AZ11" s="37">
        <v>0</v>
      </c>
      <c r="BA11" s="37">
        <v>0</v>
      </c>
      <c r="BB11" s="37">
        <v>0</v>
      </c>
      <c r="BC11" s="37" t="s">
        <v>116</v>
      </c>
      <c r="BD11" s="37">
        <v>-6.9915402363140595E-3</v>
      </c>
      <c r="BE11" s="37" t="s">
        <v>116</v>
      </c>
      <c r="BF11" s="37" t="s">
        <v>116</v>
      </c>
      <c r="BG11" s="37"/>
      <c r="BH11" s="37"/>
      <c r="BI11" s="37"/>
      <c r="BK11" s="38" t="s">
        <v>104</v>
      </c>
      <c r="BL11" s="37">
        <v>0</v>
      </c>
      <c r="BM11" s="37">
        <v>0</v>
      </c>
      <c r="BN11" s="37">
        <v>0</v>
      </c>
      <c r="BO11" s="37">
        <v>0</v>
      </c>
      <c r="BP11" s="37">
        <v>0</v>
      </c>
      <c r="BQ11" s="37">
        <v>0</v>
      </c>
      <c r="BR11" s="37">
        <v>0</v>
      </c>
      <c r="BS11" s="37"/>
      <c r="BT11" s="37" t="e">
        <f>'Aggregates (2023-24 prices)'!K8-#REF!</f>
        <v>#VALUE!</v>
      </c>
      <c r="BU11" s="37" t="e">
        <f>'Aggregates (2023-24 prices)'!#REF!-#REF!</f>
        <v>#REF!</v>
      </c>
      <c r="BV11" s="37" t="e">
        <f>'Aggregates (2023-24 prices)'!L8-#REF!</f>
        <v>#REF!</v>
      </c>
      <c r="BW11" s="37" t="e">
        <f>'Aggregates (2023-24 prices)'!M8-#REF!</f>
        <v>#VALUE!</v>
      </c>
      <c r="BX11" s="37" t="e">
        <f>'Aggregates (2023-24 prices)'!N8-#REF!</f>
        <v>#VALUE!</v>
      </c>
      <c r="BY11" s="37"/>
      <c r="BZ11" s="37" t="e">
        <f>'Aggregates (2023-24 prices)'!Q8-#REF!</f>
        <v>#REF!</v>
      </c>
      <c r="CA11" s="37" t="e">
        <f>'Aggregates (2023-24 prices)'!R8-#REF!</f>
        <v>#VALUE!</v>
      </c>
      <c r="CB11" s="37"/>
      <c r="CC11" s="37" t="e">
        <f>'Aggregates (2023-24 prices)'!T8-#REF!</f>
        <v>#REF!</v>
      </c>
      <c r="CD11" s="37" t="e">
        <f>'Aggregates (2023-24 prices)'!U8-#REF!</f>
        <v>#REF!</v>
      </c>
      <c r="CE11" s="37" t="e">
        <f>'Aggregates (2023-24 prices)'!V8-#REF!</f>
        <v>#REF!</v>
      </c>
      <c r="CF11" s="37"/>
      <c r="CG11" s="37" t="e">
        <f>'Aggregates (2023-24 prices)'!X8-#REF!</f>
        <v>#VALUE!</v>
      </c>
      <c r="CH11" s="37" t="e">
        <f>'Aggregates (2023-24 prices)'!AA8-#REF!</f>
        <v>#REF!</v>
      </c>
      <c r="CI11" s="37" t="e">
        <f>'Aggregates (2023-24 prices)'!AB8-#REF!</f>
        <v>#VALUE!</v>
      </c>
      <c r="CJ11" s="37" t="e">
        <f>'Aggregates (2023-24 prices)'!AC8-#REF!</f>
        <v>#VALUE!</v>
      </c>
      <c r="CK11" s="37"/>
      <c r="CL11" s="37" t="e">
        <f>'Aggregates (2023-24 prices)'!AE8-#REF!</f>
        <v>#REF!</v>
      </c>
    </row>
    <row r="12" spans="2:90" s="29" customFormat="1">
      <c r="B12" s="38" t="s">
        <v>96</v>
      </c>
      <c r="C12" s="37">
        <v>0</v>
      </c>
      <c r="D12" s="37">
        <v>0</v>
      </c>
      <c r="E12" s="37">
        <v>0</v>
      </c>
      <c r="F12" s="37">
        <v>0</v>
      </c>
      <c r="G12" s="37">
        <v>0</v>
      </c>
      <c r="H12" s="37">
        <v>0</v>
      </c>
      <c r="I12" s="37">
        <v>0</v>
      </c>
      <c r="J12" s="37">
        <v>0</v>
      </c>
      <c r="K12" s="156" t="s">
        <v>116</v>
      </c>
      <c r="L12" s="37">
        <v>0</v>
      </c>
      <c r="M12" s="37" t="s">
        <v>116</v>
      </c>
      <c r="N12" s="37" t="s">
        <v>116</v>
      </c>
      <c r="O12" s="37" t="s">
        <v>116</v>
      </c>
      <c r="P12" s="37">
        <v>0</v>
      </c>
      <c r="Q12" s="37">
        <v>0</v>
      </c>
      <c r="R12" s="37" t="e">
        <v>#VALUE!</v>
      </c>
      <c r="S12" s="37">
        <v>0</v>
      </c>
      <c r="T12" s="37">
        <v>0</v>
      </c>
      <c r="U12" s="37">
        <v>0</v>
      </c>
      <c r="V12" s="37">
        <v>0</v>
      </c>
      <c r="W12" s="37">
        <v>0</v>
      </c>
      <c r="X12" s="37" t="e">
        <v>#VALUE!</v>
      </c>
      <c r="Y12" s="37">
        <v>-0.41699999999999998</v>
      </c>
      <c r="Z12" s="37" t="s">
        <v>116</v>
      </c>
      <c r="AA12" s="37" t="s">
        <v>116</v>
      </c>
      <c r="AB12" s="37" t="s">
        <v>116</v>
      </c>
      <c r="AC12" s="37" t="s">
        <v>116</v>
      </c>
      <c r="AD12" s="37" t="s">
        <v>116</v>
      </c>
      <c r="AE12" s="37" t="s">
        <v>116</v>
      </c>
      <c r="AF12" s="37"/>
      <c r="AG12" s="54" t="s">
        <v>124</v>
      </c>
      <c r="AH12" s="37">
        <v>0</v>
      </c>
      <c r="AI12" s="37">
        <v>0</v>
      </c>
      <c r="AJ12" s="37">
        <v>0</v>
      </c>
      <c r="AK12" s="37">
        <v>0</v>
      </c>
      <c r="AL12" s="37">
        <v>0</v>
      </c>
      <c r="AM12" s="37">
        <v>0</v>
      </c>
      <c r="AN12" s="37">
        <v>0</v>
      </c>
      <c r="AO12" s="37">
        <v>0</v>
      </c>
      <c r="AP12" s="37" t="s">
        <v>116</v>
      </c>
      <c r="AQ12" s="37">
        <v>0</v>
      </c>
      <c r="AR12" s="37" t="s">
        <v>116</v>
      </c>
      <c r="AS12" s="37" t="s">
        <v>116</v>
      </c>
      <c r="AT12" s="37" t="s">
        <v>116</v>
      </c>
      <c r="AU12" s="37">
        <v>0</v>
      </c>
      <c r="AV12" s="37" t="e">
        <v>#VALUE!</v>
      </c>
      <c r="AW12" s="37" t="e">
        <v>#VALUE!</v>
      </c>
      <c r="AX12" s="37">
        <v>0</v>
      </c>
      <c r="AY12" s="37">
        <v>0</v>
      </c>
      <c r="AZ12" s="37">
        <v>0</v>
      </c>
      <c r="BA12" s="37">
        <v>0</v>
      </c>
      <c r="BB12" s="37">
        <v>0</v>
      </c>
      <c r="BC12" s="37" t="s">
        <v>116</v>
      </c>
      <c r="BD12" s="37">
        <v>0.99124613800205974</v>
      </c>
      <c r="BE12" s="37" t="s">
        <v>116</v>
      </c>
      <c r="BF12" s="37" t="s">
        <v>116</v>
      </c>
      <c r="BG12" s="37"/>
      <c r="BH12" s="37"/>
      <c r="BI12" s="37"/>
      <c r="BK12" s="38" t="s">
        <v>105</v>
      </c>
      <c r="BL12" s="37">
        <v>0</v>
      </c>
      <c r="BM12" s="37">
        <v>0</v>
      </c>
      <c r="BN12" s="37">
        <v>0</v>
      </c>
      <c r="BO12" s="37">
        <v>0</v>
      </c>
      <c r="BP12" s="37">
        <v>0</v>
      </c>
      <c r="BQ12" s="37">
        <v>0</v>
      </c>
      <c r="BR12" s="37">
        <v>0</v>
      </c>
      <c r="BS12" s="37"/>
      <c r="BT12" s="37" t="e">
        <f>'Aggregates (2023-24 prices)'!K9-#REF!</f>
        <v>#VALUE!</v>
      </c>
      <c r="BU12" s="37" t="e">
        <f>'Aggregates (2023-24 prices)'!#REF!-#REF!</f>
        <v>#REF!</v>
      </c>
      <c r="BV12" s="37" t="e">
        <f>'Aggregates (2023-24 prices)'!L9-#REF!</f>
        <v>#REF!</v>
      </c>
      <c r="BW12" s="37" t="e">
        <f>'Aggregates (2023-24 prices)'!M9-#REF!</f>
        <v>#VALUE!</v>
      </c>
      <c r="BX12" s="37" t="e">
        <f>'Aggregates (2023-24 prices)'!N9-#REF!</f>
        <v>#VALUE!</v>
      </c>
      <c r="BY12" s="37"/>
      <c r="BZ12" s="37" t="e">
        <f>'Aggregates (2023-24 prices)'!Q9-#REF!</f>
        <v>#REF!</v>
      </c>
      <c r="CA12" s="37" t="e">
        <f>'Aggregates (2023-24 prices)'!R9-#REF!</f>
        <v>#VALUE!</v>
      </c>
      <c r="CB12" s="37"/>
      <c r="CC12" s="37" t="e">
        <f>'Aggregates (2023-24 prices)'!T9-#REF!</f>
        <v>#REF!</v>
      </c>
      <c r="CD12" s="37" t="e">
        <f>'Aggregates (2023-24 prices)'!U9-#REF!</f>
        <v>#REF!</v>
      </c>
      <c r="CE12" s="37" t="e">
        <f>'Aggregates (2023-24 prices)'!V9-#REF!</f>
        <v>#REF!</v>
      </c>
      <c r="CF12" s="37"/>
      <c r="CG12" s="37" t="e">
        <f>'Aggregates (2023-24 prices)'!X9-#REF!</f>
        <v>#VALUE!</v>
      </c>
      <c r="CH12" s="37" t="e">
        <f>'Aggregates (2023-24 prices)'!AA9-#REF!</f>
        <v>#REF!</v>
      </c>
      <c r="CI12" s="37" t="e">
        <f>'Aggregates (2023-24 prices)'!AB9-#REF!</f>
        <v>#VALUE!</v>
      </c>
      <c r="CJ12" s="37" t="e">
        <f>'Aggregates (2023-24 prices)'!AC9-#REF!</f>
        <v>#VALUE!</v>
      </c>
      <c r="CK12" s="37"/>
      <c r="CL12" s="37" t="e">
        <f>'Aggregates (2023-24 prices)'!AE9-#REF!</f>
        <v>#REF!</v>
      </c>
    </row>
    <row r="13" spans="2:90" s="29" customFormat="1">
      <c r="B13" s="38" t="s">
        <v>97</v>
      </c>
      <c r="C13" s="37">
        <v>0</v>
      </c>
      <c r="D13" s="37">
        <v>0</v>
      </c>
      <c r="E13" s="37">
        <v>0</v>
      </c>
      <c r="F13" s="37">
        <v>0</v>
      </c>
      <c r="G13" s="37">
        <v>0</v>
      </c>
      <c r="H13" s="37">
        <v>0</v>
      </c>
      <c r="I13" s="37">
        <v>0</v>
      </c>
      <c r="J13" s="37">
        <v>0</v>
      </c>
      <c r="K13" s="156" t="s">
        <v>116</v>
      </c>
      <c r="L13" s="37">
        <v>0</v>
      </c>
      <c r="M13" s="37" t="s">
        <v>116</v>
      </c>
      <c r="N13" s="37" t="s">
        <v>116</v>
      </c>
      <c r="O13" s="37" t="s">
        <v>116</v>
      </c>
      <c r="P13" s="37">
        <v>0</v>
      </c>
      <c r="Q13" s="37">
        <v>0</v>
      </c>
      <c r="R13" s="37" t="e">
        <v>#VALUE!</v>
      </c>
      <c r="S13" s="37">
        <v>0</v>
      </c>
      <c r="T13" s="37">
        <v>0</v>
      </c>
      <c r="U13" s="37">
        <v>0</v>
      </c>
      <c r="V13" s="37">
        <v>0</v>
      </c>
      <c r="W13" s="37">
        <v>0</v>
      </c>
      <c r="X13" s="37" t="e">
        <v>#VALUE!</v>
      </c>
      <c r="Y13" s="37">
        <v>-1E-3</v>
      </c>
      <c r="Z13" s="37" t="s">
        <v>116</v>
      </c>
      <c r="AA13" s="37" t="s">
        <v>116</v>
      </c>
      <c r="AB13" s="37" t="s">
        <v>116</v>
      </c>
      <c r="AC13" s="37" t="s">
        <v>116</v>
      </c>
      <c r="AD13" s="37" t="s">
        <v>116</v>
      </c>
      <c r="AE13" s="37" t="s">
        <v>116</v>
      </c>
      <c r="AF13" s="37"/>
      <c r="AG13" s="54" t="s">
        <v>125</v>
      </c>
      <c r="AH13" s="37">
        <v>0</v>
      </c>
      <c r="AI13" s="37">
        <v>0</v>
      </c>
      <c r="AJ13" s="37">
        <v>0</v>
      </c>
      <c r="AK13" s="37">
        <v>0</v>
      </c>
      <c r="AL13" s="37">
        <v>0</v>
      </c>
      <c r="AM13" s="37">
        <v>0</v>
      </c>
      <c r="AN13" s="37">
        <v>0</v>
      </c>
      <c r="AO13" s="37">
        <v>0</v>
      </c>
      <c r="AP13" s="37" t="s">
        <v>116</v>
      </c>
      <c r="AQ13" s="37">
        <v>0</v>
      </c>
      <c r="AR13" s="37" t="s">
        <v>116</v>
      </c>
      <c r="AS13" s="37" t="s">
        <v>116</v>
      </c>
      <c r="AT13" s="37" t="s">
        <v>116</v>
      </c>
      <c r="AU13" s="37">
        <v>0</v>
      </c>
      <c r="AV13" s="37" t="e">
        <v>#VALUE!</v>
      </c>
      <c r="AW13" s="37" t="e">
        <v>#VALUE!</v>
      </c>
      <c r="AX13" s="37">
        <v>0</v>
      </c>
      <c r="AY13" s="37">
        <v>0</v>
      </c>
      <c r="AZ13" s="37">
        <v>0</v>
      </c>
      <c r="BA13" s="37">
        <v>0</v>
      </c>
      <c r="BB13" s="37">
        <v>0</v>
      </c>
      <c r="BC13" s="37" t="s">
        <v>116</v>
      </c>
      <c r="BD13" s="37">
        <v>1.7620617320946959</v>
      </c>
      <c r="BE13" s="37" t="s">
        <v>116</v>
      </c>
      <c r="BF13" s="37" t="s">
        <v>116</v>
      </c>
      <c r="BG13" s="37"/>
      <c r="BH13" s="37"/>
      <c r="BI13" s="37"/>
      <c r="BK13" s="38" t="s">
        <v>106</v>
      </c>
      <c r="BL13" s="37">
        <v>0</v>
      </c>
      <c r="BM13" s="37">
        <v>0</v>
      </c>
      <c r="BN13" s="37">
        <v>0</v>
      </c>
      <c r="BO13" s="37">
        <v>0</v>
      </c>
      <c r="BP13" s="37">
        <v>0</v>
      </c>
      <c r="BQ13" s="37">
        <v>0</v>
      </c>
      <c r="BR13" s="37">
        <v>0</v>
      </c>
      <c r="BS13" s="37"/>
      <c r="BT13" s="37" t="e">
        <f>'Aggregates (2023-24 prices)'!K10-#REF!</f>
        <v>#VALUE!</v>
      </c>
      <c r="BU13" s="37" t="e">
        <f>'Aggregates (2023-24 prices)'!#REF!-#REF!</f>
        <v>#REF!</v>
      </c>
      <c r="BV13" s="37" t="e">
        <f>'Aggregates (2023-24 prices)'!L10-#REF!</f>
        <v>#REF!</v>
      </c>
      <c r="BW13" s="37" t="e">
        <f>'Aggregates (2023-24 prices)'!M10-#REF!</f>
        <v>#VALUE!</v>
      </c>
      <c r="BX13" s="37" t="e">
        <f>'Aggregates (2023-24 prices)'!N10-#REF!</f>
        <v>#VALUE!</v>
      </c>
      <c r="BY13" s="37"/>
      <c r="BZ13" s="37" t="e">
        <f>'Aggregates (2023-24 prices)'!Q10-#REF!</f>
        <v>#REF!</v>
      </c>
      <c r="CA13" s="37" t="e">
        <f>'Aggregates (2023-24 prices)'!R10-#REF!</f>
        <v>#VALUE!</v>
      </c>
      <c r="CB13" s="37"/>
      <c r="CC13" s="37" t="e">
        <f>'Aggregates (2023-24 prices)'!T10-#REF!</f>
        <v>#REF!</v>
      </c>
      <c r="CD13" s="37" t="e">
        <f>'Aggregates (2023-24 prices)'!U10-#REF!</f>
        <v>#REF!</v>
      </c>
      <c r="CE13" s="37" t="e">
        <f>'Aggregates (2023-24 prices)'!V10-#REF!</f>
        <v>#REF!</v>
      </c>
      <c r="CF13" s="37"/>
      <c r="CG13" s="37" t="e">
        <f>'Aggregates (2023-24 prices)'!X10-#REF!</f>
        <v>#VALUE!</v>
      </c>
      <c r="CH13" s="37" t="e">
        <f>'Aggregates (2023-24 prices)'!AA10-#REF!</f>
        <v>#REF!</v>
      </c>
      <c r="CI13" s="37" t="e">
        <f>'Aggregates (2023-24 prices)'!AB10-#REF!</f>
        <v>#VALUE!</v>
      </c>
      <c r="CJ13" s="37" t="e">
        <f>'Aggregates (2023-24 prices)'!AC10-#REF!</f>
        <v>#VALUE!</v>
      </c>
      <c r="CK13" s="37"/>
      <c r="CL13" s="37" t="e">
        <f>'Aggregates (2023-24 prices)'!AE10-#REF!</f>
        <v>#REF!</v>
      </c>
    </row>
    <row r="14" spans="2:90" s="29" customFormat="1">
      <c r="B14" s="38" t="s">
        <v>98</v>
      </c>
      <c r="C14" s="37">
        <v>0</v>
      </c>
      <c r="D14" s="37">
        <v>0</v>
      </c>
      <c r="E14" s="37">
        <v>0</v>
      </c>
      <c r="F14" s="37">
        <v>0</v>
      </c>
      <c r="G14" s="37">
        <v>0</v>
      </c>
      <c r="H14" s="37">
        <v>0</v>
      </c>
      <c r="I14" s="37">
        <v>0</v>
      </c>
      <c r="J14" s="37">
        <v>0</v>
      </c>
      <c r="K14" s="156" t="s">
        <v>116</v>
      </c>
      <c r="L14" s="37">
        <v>0</v>
      </c>
      <c r="M14" s="37" t="s">
        <v>116</v>
      </c>
      <c r="N14" s="37" t="s">
        <v>116</v>
      </c>
      <c r="O14" s="37" t="s">
        <v>116</v>
      </c>
      <c r="P14" s="37">
        <v>0</v>
      </c>
      <c r="Q14" s="37">
        <v>0</v>
      </c>
      <c r="R14" s="37" t="e">
        <v>#VALUE!</v>
      </c>
      <c r="S14" s="37">
        <v>0</v>
      </c>
      <c r="T14" s="37">
        <v>0</v>
      </c>
      <c r="U14" s="37">
        <v>0</v>
      </c>
      <c r="V14" s="37">
        <v>0</v>
      </c>
      <c r="W14" s="37">
        <v>0</v>
      </c>
      <c r="X14" s="37" t="e">
        <v>#VALUE!</v>
      </c>
      <c r="Y14" s="37">
        <v>0.154</v>
      </c>
      <c r="Z14" s="37" t="s">
        <v>116</v>
      </c>
      <c r="AA14" s="37" t="s">
        <v>116</v>
      </c>
      <c r="AB14" s="37" t="s">
        <v>116</v>
      </c>
      <c r="AC14" s="37" t="s">
        <v>116</v>
      </c>
      <c r="AD14" s="37" t="s">
        <v>116</v>
      </c>
      <c r="AE14" s="37" t="s">
        <v>116</v>
      </c>
      <c r="AF14" s="37"/>
      <c r="AG14" s="54" t="s">
        <v>126</v>
      </c>
      <c r="AH14" s="37">
        <v>0</v>
      </c>
      <c r="AI14" s="37">
        <v>0</v>
      </c>
      <c r="AJ14" s="37">
        <v>0</v>
      </c>
      <c r="AK14" s="37">
        <v>0</v>
      </c>
      <c r="AL14" s="37">
        <v>0</v>
      </c>
      <c r="AM14" s="37">
        <v>0</v>
      </c>
      <c r="AN14" s="37">
        <v>0</v>
      </c>
      <c r="AO14" s="37">
        <v>0</v>
      </c>
      <c r="AP14" s="37" t="s">
        <v>116</v>
      </c>
      <c r="AQ14" s="37">
        <v>0</v>
      </c>
      <c r="AR14" s="37" t="s">
        <v>116</v>
      </c>
      <c r="AS14" s="37" t="s">
        <v>116</v>
      </c>
      <c r="AT14" s="37" t="s">
        <v>116</v>
      </c>
      <c r="AU14" s="37">
        <v>0</v>
      </c>
      <c r="AV14" s="37" t="e">
        <v>#VALUE!</v>
      </c>
      <c r="AW14" s="37" t="e">
        <v>#VALUE!</v>
      </c>
      <c r="AX14" s="37">
        <v>0</v>
      </c>
      <c r="AY14" s="37">
        <v>0</v>
      </c>
      <c r="AZ14" s="37">
        <v>0</v>
      </c>
      <c r="BA14" s="37">
        <v>0</v>
      </c>
      <c r="BB14" s="37">
        <v>0</v>
      </c>
      <c r="BC14" s="37" t="s">
        <v>116</v>
      </c>
      <c r="BD14" s="37">
        <v>0.64200897676268398</v>
      </c>
      <c r="BE14" s="37" t="s">
        <v>116</v>
      </c>
      <c r="BF14" s="37" t="s">
        <v>116</v>
      </c>
      <c r="BG14" s="37"/>
      <c r="BH14" s="37"/>
      <c r="BI14" s="37"/>
      <c r="BK14" s="38" t="s">
        <v>107</v>
      </c>
      <c r="BL14" s="37">
        <v>0</v>
      </c>
      <c r="BM14" s="37">
        <v>0</v>
      </c>
      <c r="BN14" s="37">
        <v>0</v>
      </c>
      <c r="BO14" s="37">
        <v>0</v>
      </c>
      <c r="BP14" s="37">
        <v>0</v>
      </c>
      <c r="BQ14" s="37">
        <v>0</v>
      </c>
      <c r="BR14" s="37">
        <v>0</v>
      </c>
      <c r="BS14" s="37"/>
      <c r="BT14" s="37" t="e">
        <f>'Aggregates (2023-24 prices)'!K11-#REF!</f>
        <v>#VALUE!</v>
      </c>
      <c r="BU14" s="37" t="e">
        <f>'Aggregates (2023-24 prices)'!#REF!-#REF!</f>
        <v>#REF!</v>
      </c>
      <c r="BV14" s="37" t="e">
        <f>'Aggregates (2023-24 prices)'!L11-#REF!</f>
        <v>#REF!</v>
      </c>
      <c r="BW14" s="37" t="e">
        <f>'Aggregates (2023-24 prices)'!M11-#REF!</f>
        <v>#VALUE!</v>
      </c>
      <c r="BX14" s="37" t="e">
        <f>'Aggregates (2023-24 prices)'!N11-#REF!</f>
        <v>#VALUE!</v>
      </c>
      <c r="BY14" s="37"/>
      <c r="BZ14" s="37" t="e">
        <f>'Aggregates (2023-24 prices)'!Q11-#REF!</f>
        <v>#REF!</v>
      </c>
      <c r="CA14" s="37" t="e">
        <f>'Aggregates (2023-24 prices)'!R11-#REF!</f>
        <v>#VALUE!</v>
      </c>
      <c r="CB14" s="37"/>
      <c r="CC14" s="37" t="e">
        <f>'Aggregates (2023-24 prices)'!T11-#REF!</f>
        <v>#REF!</v>
      </c>
      <c r="CD14" s="37" t="e">
        <f>'Aggregates (2023-24 prices)'!U11-#REF!</f>
        <v>#REF!</v>
      </c>
      <c r="CE14" s="37" t="e">
        <f>'Aggregates (2023-24 prices)'!V11-#REF!</f>
        <v>#REF!</v>
      </c>
      <c r="CF14" s="37"/>
      <c r="CG14" s="37" t="e">
        <f>'Aggregates (2023-24 prices)'!X11-#REF!</f>
        <v>#VALUE!</v>
      </c>
      <c r="CH14" s="37" t="e">
        <f>'Aggregates (2023-24 prices)'!AA11-#REF!</f>
        <v>#REF!</v>
      </c>
      <c r="CI14" s="37" t="e">
        <f>'Aggregates (2023-24 prices)'!AB11-#REF!</f>
        <v>#VALUE!</v>
      </c>
      <c r="CJ14" s="37" t="e">
        <f>'Aggregates (2023-24 prices)'!AC11-#REF!</f>
        <v>#VALUE!</v>
      </c>
      <c r="CK14" s="37"/>
      <c r="CL14" s="37" t="e">
        <f>'Aggregates (2023-24 prices)'!AE11-#REF!</f>
        <v>#REF!</v>
      </c>
    </row>
    <row r="15" spans="2:90" s="29" customFormat="1">
      <c r="B15" s="38" t="s">
        <v>99</v>
      </c>
      <c r="C15" s="37">
        <v>0</v>
      </c>
      <c r="D15" s="37">
        <v>0</v>
      </c>
      <c r="E15" s="37">
        <v>0</v>
      </c>
      <c r="F15" s="37">
        <v>0</v>
      </c>
      <c r="G15" s="37">
        <v>0</v>
      </c>
      <c r="H15" s="37">
        <v>0</v>
      </c>
      <c r="I15" s="37">
        <v>0</v>
      </c>
      <c r="J15" s="37">
        <v>0</v>
      </c>
      <c r="K15" s="156" t="s">
        <v>116</v>
      </c>
      <c r="L15" s="37">
        <v>0</v>
      </c>
      <c r="M15" s="37" t="s">
        <v>116</v>
      </c>
      <c r="N15" s="37" t="s">
        <v>116</v>
      </c>
      <c r="O15" s="37" t="s">
        <v>116</v>
      </c>
      <c r="P15" s="37">
        <v>0</v>
      </c>
      <c r="Q15" s="37">
        <v>0</v>
      </c>
      <c r="R15" s="37" t="e">
        <v>#VALUE!</v>
      </c>
      <c r="S15" s="37">
        <v>0</v>
      </c>
      <c r="T15" s="37">
        <v>0</v>
      </c>
      <c r="U15" s="37">
        <v>0</v>
      </c>
      <c r="V15" s="37">
        <v>0</v>
      </c>
      <c r="W15" s="37">
        <v>0</v>
      </c>
      <c r="X15" s="37" t="e">
        <v>#VALUE!</v>
      </c>
      <c r="Y15" s="37">
        <v>0.29399999999999998</v>
      </c>
      <c r="Z15" s="37" t="s">
        <v>116</v>
      </c>
      <c r="AA15" s="37" t="s">
        <v>116</v>
      </c>
      <c r="AB15" s="37" t="s">
        <v>116</v>
      </c>
      <c r="AC15" s="37" t="s">
        <v>116</v>
      </c>
      <c r="AD15" s="37" t="s">
        <v>116</v>
      </c>
      <c r="AE15" s="37" t="s">
        <v>116</v>
      </c>
      <c r="AF15" s="37"/>
      <c r="AG15" s="38" t="s">
        <v>101</v>
      </c>
      <c r="AH15" s="37">
        <v>0</v>
      </c>
      <c r="AI15" s="37">
        <v>0</v>
      </c>
      <c r="AJ15" s="37">
        <v>0</v>
      </c>
      <c r="AK15" s="37">
        <v>0</v>
      </c>
      <c r="AL15" s="37">
        <v>0</v>
      </c>
      <c r="AM15" s="37">
        <v>0</v>
      </c>
      <c r="AN15" s="37">
        <v>0</v>
      </c>
      <c r="AO15" s="37">
        <v>0</v>
      </c>
      <c r="AP15" s="37" t="s">
        <v>116</v>
      </c>
      <c r="AQ15" s="37">
        <v>0</v>
      </c>
      <c r="AR15" s="37" t="s">
        <v>116</v>
      </c>
      <c r="AS15" s="37" t="s">
        <v>116</v>
      </c>
      <c r="AT15" s="37" t="s">
        <v>116</v>
      </c>
      <c r="AU15" s="37">
        <v>0</v>
      </c>
      <c r="AV15" s="37" t="e">
        <v>#VALUE!</v>
      </c>
      <c r="AW15" s="37" t="e">
        <v>#VALUE!</v>
      </c>
      <c r="AX15" s="37">
        <v>0</v>
      </c>
      <c r="AY15" s="37">
        <v>0</v>
      </c>
      <c r="AZ15" s="37">
        <v>0</v>
      </c>
      <c r="BA15" s="37">
        <v>0</v>
      </c>
      <c r="BB15" s="37">
        <v>0</v>
      </c>
      <c r="BC15" s="37" t="s">
        <v>116</v>
      </c>
      <c r="BD15" s="37">
        <v>-0.55175232451210787</v>
      </c>
      <c r="BE15" s="37" t="s">
        <v>116</v>
      </c>
      <c r="BF15" s="37" t="s">
        <v>116</v>
      </c>
      <c r="BG15" s="37"/>
      <c r="BH15" s="37"/>
      <c r="BI15" s="37"/>
      <c r="BK15" s="38" t="s">
        <v>108</v>
      </c>
      <c r="BL15" s="37">
        <v>0</v>
      </c>
      <c r="BM15" s="37">
        <v>0</v>
      </c>
      <c r="BN15" s="37">
        <v>0</v>
      </c>
      <c r="BO15" s="37">
        <v>0</v>
      </c>
      <c r="BP15" s="37">
        <v>0</v>
      </c>
      <c r="BQ15" s="37">
        <v>0</v>
      </c>
      <c r="BR15" s="37">
        <v>0</v>
      </c>
      <c r="BS15" s="37"/>
      <c r="BT15" s="37" t="e">
        <f>'Aggregates (2023-24 prices)'!K12-#REF!</f>
        <v>#VALUE!</v>
      </c>
      <c r="BU15" s="37" t="e">
        <f>'Aggregates (2023-24 prices)'!#REF!-#REF!</f>
        <v>#REF!</v>
      </c>
      <c r="BV15" s="37" t="e">
        <f>'Aggregates (2023-24 prices)'!L12-#REF!</f>
        <v>#REF!</v>
      </c>
      <c r="BW15" s="37" t="e">
        <f>'Aggregates (2023-24 prices)'!M12-#REF!</f>
        <v>#VALUE!</v>
      </c>
      <c r="BX15" s="37" t="e">
        <f>'Aggregates (2023-24 prices)'!N12-#REF!</f>
        <v>#VALUE!</v>
      </c>
      <c r="BY15" s="37"/>
      <c r="BZ15" s="37" t="e">
        <f>'Aggregates (2023-24 prices)'!Q12-#REF!</f>
        <v>#REF!</v>
      </c>
      <c r="CA15" s="37" t="e">
        <f>'Aggregates (2023-24 prices)'!R12-#REF!</f>
        <v>#VALUE!</v>
      </c>
      <c r="CB15" s="37"/>
      <c r="CC15" s="37" t="e">
        <f>'Aggregates (2023-24 prices)'!T12-#REF!</f>
        <v>#REF!</v>
      </c>
      <c r="CD15" s="37" t="e">
        <f>'Aggregates (2023-24 prices)'!U12-#REF!</f>
        <v>#REF!</v>
      </c>
      <c r="CE15" s="37" t="e">
        <f>'Aggregates (2023-24 prices)'!V12-#REF!</f>
        <v>#REF!</v>
      </c>
      <c r="CF15" s="37"/>
      <c r="CG15" s="37" t="e">
        <f>'Aggregates (2023-24 prices)'!X12-#REF!</f>
        <v>#VALUE!</v>
      </c>
      <c r="CH15" s="37" t="e">
        <f>'Aggregates (2023-24 prices)'!AA12-#REF!</f>
        <v>#REF!</v>
      </c>
      <c r="CI15" s="37" t="e">
        <f>'Aggregates (2023-24 prices)'!AB12-#REF!</f>
        <v>#VALUE!</v>
      </c>
      <c r="CJ15" s="37" t="e">
        <f>'Aggregates (2023-24 prices)'!AC12-#REF!</f>
        <v>#VALUE!</v>
      </c>
      <c r="CK15" s="37"/>
      <c r="CL15" s="37" t="e">
        <f>'Aggregates (2023-24 prices)'!AE12-#REF!</f>
        <v>#REF!</v>
      </c>
    </row>
    <row r="16" spans="2:90" s="29" customFormat="1">
      <c r="B16" s="38" t="s">
        <v>100</v>
      </c>
      <c r="C16" s="37">
        <v>0</v>
      </c>
      <c r="D16" s="37">
        <v>0</v>
      </c>
      <c r="E16" s="37">
        <v>0</v>
      </c>
      <c r="F16" s="37">
        <v>0</v>
      </c>
      <c r="G16" s="37">
        <v>0</v>
      </c>
      <c r="H16" s="37">
        <v>0</v>
      </c>
      <c r="I16" s="37">
        <v>0</v>
      </c>
      <c r="J16" s="37">
        <v>0</v>
      </c>
      <c r="K16" s="156" t="s">
        <v>116</v>
      </c>
      <c r="L16" s="37">
        <v>0</v>
      </c>
      <c r="M16" s="37" t="s">
        <v>116</v>
      </c>
      <c r="N16" s="37" t="s">
        <v>116</v>
      </c>
      <c r="O16" s="37" t="s">
        <v>116</v>
      </c>
      <c r="P16" s="37">
        <v>0</v>
      </c>
      <c r="Q16" s="37">
        <v>0</v>
      </c>
      <c r="R16" s="37" t="e">
        <v>#VALUE!</v>
      </c>
      <c r="S16" s="37">
        <v>0</v>
      </c>
      <c r="T16" s="37">
        <v>0</v>
      </c>
      <c r="U16" s="37">
        <v>0</v>
      </c>
      <c r="V16" s="37">
        <v>0</v>
      </c>
      <c r="W16" s="37">
        <v>0</v>
      </c>
      <c r="X16" s="37" t="e">
        <v>#VALUE!</v>
      </c>
      <c r="Y16" s="37">
        <v>0.113</v>
      </c>
      <c r="Z16" s="37" t="s">
        <v>116</v>
      </c>
      <c r="AA16" s="37" t="s">
        <v>116</v>
      </c>
      <c r="AB16" s="37" t="s">
        <v>116</v>
      </c>
      <c r="AC16" s="37" t="s">
        <v>116</v>
      </c>
      <c r="AD16" s="37" t="s">
        <v>116</v>
      </c>
      <c r="AE16" s="37" t="s">
        <v>116</v>
      </c>
      <c r="AF16" s="37"/>
      <c r="AG16" s="38" t="s">
        <v>102</v>
      </c>
      <c r="AH16" s="37">
        <v>0</v>
      </c>
      <c r="AI16" s="37">
        <v>0</v>
      </c>
      <c r="AJ16" s="37">
        <v>0</v>
      </c>
      <c r="AK16" s="37">
        <v>0</v>
      </c>
      <c r="AL16" s="37">
        <v>0</v>
      </c>
      <c r="AM16" s="37">
        <v>0</v>
      </c>
      <c r="AN16" s="37">
        <v>0</v>
      </c>
      <c r="AO16" s="37">
        <v>0</v>
      </c>
      <c r="AP16" s="37" t="s">
        <v>116</v>
      </c>
      <c r="AQ16" s="37">
        <v>0</v>
      </c>
      <c r="AR16" s="37" t="s">
        <v>116</v>
      </c>
      <c r="AS16" s="37" t="s">
        <v>116</v>
      </c>
      <c r="AT16" s="37" t="s">
        <v>116</v>
      </c>
      <c r="AU16" s="37">
        <v>0</v>
      </c>
      <c r="AV16" s="37" t="e">
        <v>#VALUE!</v>
      </c>
      <c r="AW16" s="37" t="e">
        <v>#VALUE!</v>
      </c>
      <c r="AX16" s="37">
        <v>0</v>
      </c>
      <c r="AY16" s="37">
        <v>0</v>
      </c>
      <c r="AZ16" s="37">
        <v>0</v>
      </c>
      <c r="BA16" s="37">
        <v>0</v>
      </c>
      <c r="BB16" s="37">
        <v>0</v>
      </c>
      <c r="BC16" s="37" t="s">
        <v>116</v>
      </c>
      <c r="BD16" s="37">
        <v>0.15121444097911352</v>
      </c>
      <c r="BE16" s="37" t="s">
        <v>116</v>
      </c>
      <c r="BF16" s="37" t="s">
        <v>116</v>
      </c>
      <c r="BG16" s="37"/>
      <c r="BH16" s="37"/>
      <c r="BI16" s="37"/>
      <c r="BK16" s="38" t="s">
        <v>109</v>
      </c>
      <c r="BL16" s="37">
        <v>0</v>
      </c>
      <c r="BM16" s="37">
        <v>0</v>
      </c>
      <c r="BN16" s="37">
        <v>0</v>
      </c>
      <c r="BO16" s="37">
        <v>0</v>
      </c>
      <c r="BP16" s="37">
        <v>0</v>
      </c>
      <c r="BQ16" s="37">
        <v>0</v>
      </c>
      <c r="BR16" s="37">
        <v>0</v>
      </c>
      <c r="BS16" s="37"/>
      <c r="BT16" s="37" t="e">
        <f>'Aggregates (2023-24 prices)'!K13-#REF!</f>
        <v>#VALUE!</v>
      </c>
      <c r="BU16" s="37" t="e">
        <f>'Aggregates (2023-24 prices)'!#REF!-#REF!</f>
        <v>#REF!</v>
      </c>
      <c r="BV16" s="37" t="e">
        <f>'Aggregates (2023-24 prices)'!L13-#REF!</f>
        <v>#REF!</v>
      </c>
      <c r="BW16" s="37" t="e">
        <f>'Aggregates (2023-24 prices)'!M13-#REF!</f>
        <v>#VALUE!</v>
      </c>
      <c r="BX16" s="37" t="e">
        <f>'Aggregates (2023-24 prices)'!N13-#REF!</f>
        <v>#VALUE!</v>
      </c>
      <c r="BY16" s="37"/>
      <c r="BZ16" s="37" t="e">
        <f>'Aggregates (2023-24 prices)'!Q13-#REF!</f>
        <v>#REF!</v>
      </c>
      <c r="CA16" s="37" t="e">
        <f>'Aggregates (2023-24 prices)'!R13-#REF!</f>
        <v>#VALUE!</v>
      </c>
      <c r="CB16" s="37"/>
      <c r="CC16" s="37" t="e">
        <f>'Aggregates (2023-24 prices)'!T13-#REF!</f>
        <v>#REF!</v>
      </c>
      <c r="CD16" s="37" t="e">
        <f>'Aggregates (2023-24 prices)'!U13-#REF!</f>
        <v>#REF!</v>
      </c>
      <c r="CE16" s="37" t="e">
        <f>'Aggregates (2023-24 prices)'!V13-#REF!</f>
        <v>#REF!</v>
      </c>
      <c r="CF16" s="37"/>
      <c r="CG16" s="37" t="e">
        <f>'Aggregates (2023-24 prices)'!X13-#REF!</f>
        <v>#VALUE!</v>
      </c>
      <c r="CH16" s="37" t="e">
        <f>'Aggregates (2023-24 prices)'!AA13-#REF!</f>
        <v>#REF!</v>
      </c>
      <c r="CI16" s="37" t="e">
        <f>'Aggregates (2023-24 prices)'!AB13-#REF!</f>
        <v>#VALUE!</v>
      </c>
      <c r="CJ16" s="37" t="e">
        <f>'Aggregates (2023-24 prices)'!AC13-#REF!</f>
        <v>#VALUE!</v>
      </c>
      <c r="CK16" s="37"/>
      <c r="CL16" s="37" t="e">
        <f>'Aggregates (2023-24 prices)'!AE13-#REF!</f>
        <v>#REF!</v>
      </c>
    </row>
    <row r="17" spans="1:90" s="29" customFormat="1">
      <c r="B17" s="38" t="s">
        <v>101</v>
      </c>
      <c r="C17" s="37">
        <v>0</v>
      </c>
      <c r="D17" s="37">
        <v>0</v>
      </c>
      <c r="E17" s="37">
        <v>0</v>
      </c>
      <c r="F17" s="37">
        <v>0</v>
      </c>
      <c r="G17" s="37">
        <v>0</v>
      </c>
      <c r="H17" s="37">
        <v>0</v>
      </c>
      <c r="I17" s="37">
        <v>0</v>
      </c>
      <c r="J17" s="37">
        <v>0</v>
      </c>
      <c r="K17" s="156" t="s">
        <v>116</v>
      </c>
      <c r="L17" s="37">
        <v>0</v>
      </c>
      <c r="M17" s="37" t="s">
        <v>116</v>
      </c>
      <c r="N17" s="37" t="s">
        <v>116</v>
      </c>
      <c r="O17" s="37" t="s">
        <v>116</v>
      </c>
      <c r="P17" s="37">
        <v>0</v>
      </c>
      <c r="Q17" s="37">
        <v>0</v>
      </c>
      <c r="R17" s="37" t="e">
        <v>#VALUE!</v>
      </c>
      <c r="S17" s="37">
        <v>0</v>
      </c>
      <c r="T17" s="37">
        <v>0</v>
      </c>
      <c r="U17" s="37">
        <v>0</v>
      </c>
      <c r="V17" s="37">
        <v>0</v>
      </c>
      <c r="W17" s="37">
        <v>0</v>
      </c>
      <c r="X17" s="37" t="e">
        <v>#VALUE!</v>
      </c>
      <c r="Y17" s="37">
        <v>-0.108</v>
      </c>
      <c r="Z17" s="37" t="s">
        <v>116</v>
      </c>
      <c r="AA17" s="37" t="s">
        <v>116</v>
      </c>
      <c r="AB17" s="37" t="s">
        <v>116</v>
      </c>
      <c r="AC17" s="37" t="s">
        <v>116</v>
      </c>
      <c r="AD17" s="37" t="s">
        <v>116</v>
      </c>
      <c r="AE17" s="37" t="s">
        <v>116</v>
      </c>
      <c r="AF17" s="37"/>
      <c r="AG17" s="38" t="s">
        <v>103</v>
      </c>
      <c r="AH17" s="37">
        <v>0</v>
      </c>
      <c r="AI17" s="37">
        <v>0</v>
      </c>
      <c r="AJ17" s="37">
        <v>0</v>
      </c>
      <c r="AK17" s="37">
        <v>0</v>
      </c>
      <c r="AL17" s="37">
        <v>0</v>
      </c>
      <c r="AM17" s="37">
        <v>0</v>
      </c>
      <c r="AN17" s="37">
        <v>0</v>
      </c>
      <c r="AO17" s="37">
        <v>0</v>
      </c>
      <c r="AP17" s="37" t="s">
        <v>116</v>
      </c>
      <c r="AQ17" s="37">
        <v>0</v>
      </c>
      <c r="AR17" s="37" t="s">
        <v>116</v>
      </c>
      <c r="AS17" s="37" t="s">
        <v>116</v>
      </c>
      <c r="AT17" s="37" t="s">
        <v>116</v>
      </c>
      <c r="AU17" s="37">
        <v>0</v>
      </c>
      <c r="AV17" s="37" t="e">
        <v>#VALUE!</v>
      </c>
      <c r="AW17" s="37" t="e">
        <v>#VALUE!</v>
      </c>
      <c r="AX17" s="37">
        <v>0</v>
      </c>
      <c r="AY17" s="37">
        <v>0</v>
      </c>
      <c r="AZ17" s="37">
        <v>0</v>
      </c>
      <c r="BA17" s="37">
        <v>0</v>
      </c>
      <c r="BB17" s="37">
        <v>0</v>
      </c>
      <c r="BC17" s="37" t="s">
        <v>116</v>
      </c>
      <c r="BD17" s="37">
        <v>-0.43538140299435779</v>
      </c>
      <c r="BE17" s="37" t="s">
        <v>116</v>
      </c>
      <c r="BF17" s="37" t="s">
        <v>116</v>
      </c>
      <c r="BG17" s="37"/>
      <c r="BH17" s="37"/>
      <c r="BI17" s="37"/>
      <c r="BK17" s="38" t="s">
        <v>110</v>
      </c>
      <c r="BL17" s="37">
        <v>0</v>
      </c>
      <c r="BM17" s="37">
        <v>0</v>
      </c>
      <c r="BN17" s="37">
        <v>0</v>
      </c>
      <c r="BO17" s="37">
        <v>0</v>
      </c>
      <c r="BP17" s="37">
        <v>0</v>
      </c>
      <c r="BQ17" s="37">
        <v>0</v>
      </c>
      <c r="BR17" s="37">
        <v>0</v>
      </c>
      <c r="BS17" s="37"/>
      <c r="BT17" s="37" t="e">
        <f>'Aggregates (2023-24 prices)'!K14-#REF!</f>
        <v>#VALUE!</v>
      </c>
      <c r="BU17" s="37" t="e">
        <f>'Aggregates (2023-24 prices)'!#REF!-#REF!</f>
        <v>#REF!</v>
      </c>
      <c r="BV17" s="37" t="e">
        <f>'Aggregates (2023-24 prices)'!L14-#REF!</f>
        <v>#REF!</v>
      </c>
      <c r="BW17" s="37" t="e">
        <f>'Aggregates (2023-24 prices)'!M14-#REF!</f>
        <v>#VALUE!</v>
      </c>
      <c r="BX17" s="37" t="e">
        <f>'Aggregates (2023-24 prices)'!N14-#REF!</f>
        <v>#VALUE!</v>
      </c>
      <c r="BY17" s="37"/>
      <c r="BZ17" s="37" t="e">
        <f>'Aggregates (2023-24 prices)'!Q14-#REF!</f>
        <v>#REF!</v>
      </c>
      <c r="CA17" s="37" t="e">
        <f>'Aggregates (2023-24 prices)'!R14-#REF!</f>
        <v>#VALUE!</v>
      </c>
      <c r="CB17" s="37"/>
      <c r="CC17" s="37" t="e">
        <f>'Aggregates (2023-24 prices)'!T14-#REF!</f>
        <v>#REF!</v>
      </c>
      <c r="CD17" s="37" t="e">
        <f>'Aggregates (2023-24 prices)'!U14-#REF!</f>
        <v>#REF!</v>
      </c>
      <c r="CE17" s="37" t="e">
        <f>'Aggregates (2023-24 prices)'!V14-#REF!</f>
        <v>#REF!</v>
      </c>
      <c r="CF17" s="37"/>
      <c r="CG17" s="37" t="e">
        <f>'Aggregates (2023-24 prices)'!X14-#REF!</f>
        <v>#VALUE!</v>
      </c>
      <c r="CH17" s="37" t="e">
        <f>'Aggregates (2023-24 prices)'!AA14-#REF!</f>
        <v>#REF!</v>
      </c>
      <c r="CI17" s="37" t="e">
        <f>'Aggregates (2023-24 prices)'!AB14-#REF!</f>
        <v>#VALUE!</v>
      </c>
      <c r="CJ17" s="37" t="e">
        <f>'Aggregates (2023-24 prices)'!AC14-#REF!</f>
        <v>#VALUE!</v>
      </c>
      <c r="CK17" s="37"/>
      <c r="CL17" s="37" t="e">
        <f>'Aggregates (2023-24 prices)'!AE14-#REF!</f>
        <v>#REF!</v>
      </c>
    </row>
    <row r="18" spans="1:90" s="29" customFormat="1">
      <c r="B18" s="38" t="s">
        <v>102</v>
      </c>
      <c r="C18" s="37">
        <v>0</v>
      </c>
      <c r="D18" s="37">
        <v>0</v>
      </c>
      <c r="E18" s="37">
        <v>0</v>
      </c>
      <c r="F18" s="37">
        <v>0</v>
      </c>
      <c r="G18" s="37">
        <v>0</v>
      </c>
      <c r="H18" s="37">
        <v>0</v>
      </c>
      <c r="I18" s="37">
        <v>0</v>
      </c>
      <c r="J18" s="37">
        <v>0</v>
      </c>
      <c r="K18" s="156" t="s">
        <v>116</v>
      </c>
      <c r="L18" s="37">
        <v>0</v>
      </c>
      <c r="M18" s="37" t="s">
        <v>116</v>
      </c>
      <c r="N18" s="37" t="s">
        <v>116</v>
      </c>
      <c r="O18" s="37" t="s">
        <v>116</v>
      </c>
      <c r="P18" s="37">
        <v>0</v>
      </c>
      <c r="Q18" s="37">
        <v>0</v>
      </c>
      <c r="R18" s="37" t="e">
        <v>#VALUE!</v>
      </c>
      <c r="S18" s="37">
        <v>0</v>
      </c>
      <c r="T18" s="37">
        <v>0</v>
      </c>
      <c r="U18" s="37">
        <v>0</v>
      </c>
      <c r="V18" s="37">
        <v>0</v>
      </c>
      <c r="W18" s="37">
        <v>0</v>
      </c>
      <c r="X18" s="37" t="e">
        <v>#VALUE!</v>
      </c>
      <c r="Y18" s="37">
        <v>3.2000000000000001E-2</v>
      </c>
      <c r="Z18" s="37" t="s">
        <v>116</v>
      </c>
      <c r="AA18" s="37" t="s">
        <v>116</v>
      </c>
      <c r="AB18" s="37" t="s">
        <v>116</v>
      </c>
      <c r="AC18" s="37" t="s">
        <v>116</v>
      </c>
      <c r="AD18" s="37">
        <v>21.81</v>
      </c>
      <c r="AE18" s="37" t="s">
        <v>116</v>
      </c>
      <c r="AF18" s="37"/>
      <c r="AG18" s="38" t="s">
        <v>104</v>
      </c>
      <c r="AH18" s="37">
        <v>0</v>
      </c>
      <c r="AI18" s="37">
        <v>0</v>
      </c>
      <c r="AJ18" s="37">
        <v>0</v>
      </c>
      <c r="AK18" s="37">
        <v>0</v>
      </c>
      <c r="AL18" s="37">
        <v>0</v>
      </c>
      <c r="AM18" s="37">
        <v>0</v>
      </c>
      <c r="AN18" s="37">
        <v>0</v>
      </c>
      <c r="AO18" s="37">
        <v>0</v>
      </c>
      <c r="AP18" s="37" t="s">
        <v>116</v>
      </c>
      <c r="AQ18" s="37">
        <v>0</v>
      </c>
      <c r="AR18" s="37" t="s">
        <v>116</v>
      </c>
      <c r="AS18" s="37" t="s">
        <v>116</v>
      </c>
      <c r="AT18" s="37" t="s">
        <v>116</v>
      </c>
      <c r="AU18" s="37">
        <v>0</v>
      </c>
      <c r="AV18" s="37" t="e">
        <v>#VALUE!</v>
      </c>
      <c r="AW18" s="37" t="e">
        <v>#VALUE!</v>
      </c>
      <c r="AX18" s="37">
        <v>0</v>
      </c>
      <c r="AY18" s="37">
        <v>0</v>
      </c>
      <c r="AZ18" s="37">
        <v>0</v>
      </c>
      <c r="BA18" s="37">
        <v>0</v>
      </c>
      <c r="BB18" s="37">
        <v>0</v>
      </c>
      <c r="BC18" s="37" t="s">
        <v>116</v>
      </c>
      <c r="BD18" s="37">
        <v>-0.7285193914720377</v>
      </c>
      <c r="BE18" s="37" t="s">
        <v>116</v>
      </c>
      <c r="BF18" s="37" t="s">
        <v>116</v>
      </c>
      <c r="BG18" s="37"/>
      <c r="BH18" s="37"/>
      <c r="BI18" s="37"/>
      <c r="BK18" s="40" t="s">
        <v>9</v>
      </c>
      <c r="BL18" s="37">
        <v>0</v>
      </c>
      <c r="BM18" s="37">
        <v>0</v>
      </c>
      <c r="BN18" s="37">
        <v>0</v>
      </c>
      <c r="BO18" s="37">
        <v>0</v>
      </c>
      <c r="BP18" s="37">
        <v>0</v>
      </c>
      <c r="BQ18" s="37">
        <v>0</v>
      </c>
      <c r="BR18" s="37">
        <v>0</v>
      </c>
      <c r="BS18" s="37"/>
      <c r="BT18" s="37" t="e">
        <f>'Aggregates (2023-24 prices)'!K15-#REF!</f>
        <v>#VALUE!</v>
      </c>
      <c r="BU18" s="37" t="e">
        <f>'Aggregates (2023-24 prices)'!#REF!-#REF!</f>
        <v>#REF!</v>
      </c>
      <c r="BV18" s="37" t="e">
        <f>'Aggregates (2023-24 prices)'!L15-#REF!</f>
        <v>#REF!</v>
      </c>
      <c r="BW18" s="37" t="e">
        <f>'Aggregates (2023-24 prices)'!M15-#REF!</f>
        <v>#VALUE!</v>
      </c>
      <c r="BX18" s="37" t="e">
        <f>'Aggregates (2023-24 prices)'!N15-#REF!</f>
        <v>#VALUE!</v>
      </c>
      <c r="BY18" s="37"/>
      <c r="BZ18" s="37" t="e">
        <f>'Aggregates (2023-24 prices)'!Q15-#REF!</f>
        <v>#REF!</v>
      </c>
      <c r="CA18" s="37" t="e">
        <f>'Aggregates (2023-24 prices)'!R15-#REF!</f>
        <v>#VALUE!</v>
      </c>
      <c r="CB18" s="37"/>
      <c r="CC18" s="37" t="e">
        <f>'Aggregates (2023-24 prices)'!T15-#REF!</f>
        <v>#REF!</v>
      </c>
      <c r="CD18" s="37" t="e">
        <f>'Aggregates (2023-24 prices)'!U15-#REF!</f>
        <v>#REF!</v>
      </c>
      <c r="CE18" s="37" t="e">
        <f>'Aggregates (2023-24 prices)'!V15-#REF!</f>
        <v>#REF!</v>
      </c>
      <c r="CF18" s="37"/>
      <c r="CG18" s="37" t="e">
        <f>'Aggregates (2023-24 prices)'!X15-#REF!</f>
        <v>#VALUE!</v>
      </c>
      <c r="CH18" s="37" t="e">
        <f>'Aggregates (2023-24 prices)'!AA15-#REF!</f>
        <v>#REF!</v>
      </c>
      <c r="CI18" s="37" t="e">
        <f>'Aggregates (2023-24 prices)'!AB15-#REF!</f>
        <v>#VALUE!</v>
      </c>
      <c r="CJ18" s="37" t="e">
        <f>'Aggregates (2023-24 prices)'!AC15-#REF!</f>
        <v>#VALUE!</v>
      </c>
      <c r="CK18" s="37"/>
      <c r="CL18" s="37" t="e">
        <f>'Aggregates (2023-24 prices)'!AE15-#REF!</f>
        <v>#REF!</v>
      </c>
    </row>
    <row r="19" spans="1:90" s="29" customFormat="1">
      <c r="B19" s="38" t="s">
        <v>103</v>
      </c>
      <c r="C19" s="37">
        <v>0</v>
      </c>
      <c r="D19" s="37">
        <v>0</v>
      </c>
      <c r="E19" s="37">
        <v>0</v>
      </c>
      <c r="F19" s="37">
        <v>0</v>
      </c>
      <c r="G19" s="37">
        <v>0</v>
      </c>
      <c r="H19" s="37">
        <v>0</v>
      </c>
      <c r="I19" s="37">
        <v>0</v>
      </c>
      <c r="J19" s="37">
        <v>0</v>
      </c>
      <c r="K19" s="156" t="s">
        <v>116</v>
      </c>
      <c r="L19" s="37">
        <v>0</v>
      </c>
      <c r="M19" s="37" t="s">
        <v>116</v>
      </c>
      <c r="N19" s="37" t="s">
        <v>116</v>
      </c>
      <c r="O19" s="37" t="s">
        <v>116</v>
      </c>
      <c r="P19" s="37">
        <v>0</v>
      </c>
      <c r="Q19" s="37">
        <v>0</v>
      </c>
      <c r="R19" s="37" t="e">
        <v>#VALUE!</v>
      </c>
      <c r="S19" s="37">
        <v>0</v>
      </c>
      <c r="T19" s="37">
        <v>0</v>
      </c>
      <c r="U19" s="37">
        <v>0</v>
      </c>
      <c r="V19" s="37">
        <v>0</v>
      </c>
      <c r="W19" s="37">
        <v>0</v>
      </c>
      <c r="X19" s="37" t="e">
        <v>#VALUE!</v>
      </c>
      <c r="Y19" s="37">
        <v>-9.8000000000000004E-2</v>
      </c>
      <c r="Z19" s="37" t="s">
        <v>116</v>
      </c>
      <c r="AA19" s="37" t="s">
        <v>116</v>
      </c>
      <c r="AB19" s="37" t="s">
        <v>116</v>
      </c>
      <c r="AC19" s="37" t="s">
        <v>116</v>
      </c>
      <c r="AD19" s="37">
        <v>23.004000000000001</v>
      </c>
      <c r="AE19" s="37" t="s">
        <v>116</v>
      </c>
      <c r="AF19" s="37"/>
      <c r="AG19" s="38" t="s">
        <v>105</v>
      </c>
      <c r="AH19" s="37">
        <v>0</v>
      </c>
      <c r="AI19" s="37">
        <v>0</v>
      </c>
      <c r="AJ19" s="37">
        <v>0</v>
      </c>
      <c r="AK19" s="37">
        <v>0</v>
      </c>
      <c r="AL19" s="37">
        <v>0</v>
      </c>
      <c r="AM19" s="37">
        <v>0</v>
      </c>
      <c r="AN19" s="37">
        <v>0</v>
      </c>
      <c r="AO19" s="37">
        <v>0</v>
      </c>
      <c r="AP19" s="37" t="s">
        <v>116</v>
      </c>
      <c r="AQ19" s="37">
        <v>0</v>
      </c>
      <c r="AR19" s="37" t="s">
        <v>116</v>
      </c>
      <c r="AS19" s="37" t="s">
        <v>116</v>
      </c>
      <c r="AT19" s="37" t="s">
        <v>116</v>
      </c>
      <c r="AU19" s="37">
        <v>0</v>
      </c>
      <c r="AV19" s="37" t="e">
        <v>#VALUE!</v>
      </c>
      <c r="AW19" s="37" t="e">
        <v>#VALUE!</v>
      </c>
      <c r="AX19" s="37">
        <v>0</v>
      </c>
      <c r="AY19" s="37">
        <v>0</v>
      </c>
      <c r="AZ19" s="37">
        <v>0</v>
      </c>
      <c r="BA19" s="37">
        <v>0</v>
      </c>
      <c r="BB19" s="37">
        <v>0</v>
      </c>
      <c r="BC19" s="37" t="s">
        <v>116</v>
      </c>
      <c r="BD19" s="37">
        <v>0.22916415390182127</v>
      </c>
      <c r="BE19" s="37" t="s">
        <v>116</v>
      </c>
      <c r="BF19" s="37" t="s">
        <v>116</v>
      </c>
      <c r="BG19" s="37"/>
      <c r="BH19" s="37"/>
      <c r="BI19" s="37"/>
      <c r="BK19" s="40" t="s">
        <v>10</v>
      </c>
      <c r="BL19" s="37">
        <v>0</v>
      </c>
      <c r="BM19" s="37">
        <v>0</v>
      </c>
      <c r="BN19" s="37">
        <v>0</v>
      </c>
      <c r="BO19" s="37">
        <v>0</v>
      </c>
      <c r="BP19" s="37">
        <v>0</v>
      </c>
      <c r="BQ19" s="37">
        <v>0</v>
      </c>
      <c r="BR19" s="37">
        <v>0</v>
      </c>
      <c r="BS19" s="37"/>
      <c r="BT19" s="37" t="e">
        <f>'Aggregates (2023-24 prices)'!K16-#REF!</f>
        <v>#VALUE!</v>
      </c>
      <c r="BU19" s="37" t="e">
        <f>'Aggregates (2023-24 prices)'!#REF!-#REF!</f>
        <v>#REF!</v>
      </c>
      <c r="BV19" s="37" t="e">
        <f>'Aggregates (2023-24 prices)'!L16-#REF!</f>
        <v>#REF!</v>
      </c>
      <c r="BW19" s="37" t="e">
        <f>'Aggregates (2023-24 prices)'!M16-#REF!</f>
        <v>#VALUE!</v>
      </c>
      <c r="BX19" s="37" t="e">
        <f>'Aggregates (2023-24 prices)'!N16-#REF!</f>
        <v>#VALUE!</v>
      </c>
      <c r="BY19" s="37"/>
      <c r="BZ19" s="37" t="e">
        <f>'Aggregates (2023-24 prices)'!Q16-#REF!</f>
        <v>#REF!</v>
      </c>
      <c r="CA19" s="37" t="e">
        <f>'Aggregates (2023-24 prices)'!R16-#REF!</f>
        <v>#VALUE!</v>
      </c>
      <c r="CB19" s="37"/>
      <c r="CC19" s="37" t="e">
        <f>'Aggregates (2023-24 prices)'!T16-#REF!</f>
        <v>#REF!</v>
      </c>
      <c r="CD19" s="37" t="e">
        <f>'Aggregates (2023-24 prices)'!U16-#REF!</f>
        <v>#REF!</v>
      </c>
      <c r="CE19" s="37" t="e">
        <f>'Aggregates (2023-24 prices)'!V16-#REF!</f>
        <v>#REF!</v>
      </c>
      <c r="CF19" s="37"/>
      <c r="CG19" s="37" t="e">
        <f>'Aggregates (2023-24 prices)'!X16-#REF!</f>
        <v>#VALUE!</v>
      </c>
      <c r="CH19" s="37" t="e">
        <f>'Aggregates (2023-24 prices)'!AA16-#REF!</f>
        <v>#REF!</v>
      </c>
      <c r="CI19" s="37" t="e">
        <f>'Aggregates (2023-24 prices)'!AB16-#REF!</f>
        <v>#VALUE!</v>
      </c>
      <c r="CJ19" s="37" t="e">
        <f>'Aggregates (2023-24 prices)'!AC16-#REF!</f>
        <v>#VALUE!</v>
      </c>
      <c r="CK19" s="37"/>
      <c r="CL19" s="37" t="e">
        <f>'Aggregates (2023-24 prices)'!AE16-#REF!</f>
        <v>#REF!</v>
      </c>
    </row>
    <row r="20" spans="1:90" s="29" customFormat="1">
      <c r="B20" s="38" t="s">
        <v>104</v>
      </c>
      <c r="C20" s="37">
        <v>0</v>
      </c>
      <c r="D20" s="37">
        <v>0</v>
      </c>
      <c r="E20" s="37">
        <v>0</v>
      </c>
      <c r="F20" s="37">
        <v>0</v>
      </c>
      <c r="G20" s="37">
        <v>0</v>
      </c>
      <c r="H20" s="37">
        <v>0</v>
      </c>
      <c r="I20" s="37">
        <v>0</v>
      </c>
      <c r="J20" s="37">
        <v>0</v>
      </c>
      <c r="K20" s="156" t="s">
        <v>116</v>
      </c>
      <c r="L20" s="37">
        <v>0</v>
      </c>
      <c r="M20" s="37" t="s">
        <v>116</v>
      </c>
      <c r="N20" s="37" t="s">
        <v>116</v>
      </c>
      <c r="O20" s="37" t="s">
        <v>116</v>
      </c>
      <c r="P20" s="37">
        <v>0</v>
      </c>
      <c r="Q20" s="37">
        <v>0</v>
      </c>
      <c r="R20" s="37" t="e">
        <v>#VALUE!</v>
      </c>
      <c r="S20" s="37">
        <v>0</v>
      </c>
      <c r="T20" s="37">
        <v>0</v>
      </c>
      <c r="U20" s="37">
        <v>0</v>
      </c>
      <c r="V20" s="37">
        <v>0</v>
      </c>
      <c r="W20" s="37">
        <v>0</v>
      </c>
      <c r="X20" s="37" t="e">
        <v>#VALUE!</v>
      </c>
      <c r="Y20" s="37">
        <v>-0.17</v>
      </c>
      <c r="Z20" s="37" t="s">
        <v>116</v>
      </c>
      <c r="AA20" s="37" t="s">
        <v>116</v>
      </c>
      <c r="AB20" s="37" t="s">
        <v>116</v>
      </c>
      <c r="AC20" s="37" t="s">
        <v>116</v>
      </c>
      <c r="AD20" s="37">
        <v>23.957000000000001</v>
      </c>
      <c r="AE20" s="37" t="s">
        <v>116</v>
      </c>
      <c r="AF20" s="37"/>
      <c r="AG20" s="38" t="s">
        <v>106</v>
      </c>
      <c r="AH20" s="37">
        <v>0</v>
      </c>
      <c r="AI20" s="37">
        <v>0</v>
      </c>
      <c r="AJ20" s="37">
        <v>0</v>
      </c>
      <c r="AK20" s="37">
        <v>0</v>
      </c>
      <c r="AL20" s="37">
        <v>0</v>
      </c>
      <c r="AM20" s="37">
        <v>0</v>
      </c>
      <c r="AN20" s="37">
        <v>0</v>
      </c>
      <c r="AO20" s="37">
        <v>0</v>
      </c>
      <c r="AP20" s="37" t="s">
        <v>116</v>
      </c>
      <c r="AQ20" s="37">
        <v>0</v>
      </c>
      <c r="AR20" s="37" t="s">
        <v>116</v>
      </c>
      <c r="AS20" s="37" t="s">
        <v>116</v>
      </c>
      <c r="AT20" s="37" t="s">
        <v>116</v>
      </c>
      <c r="AU20" s="37">
        <v>0</v>
      </c>
      <c r="AV20" s="37" t="e">
        <v>#VALUE!</v>
      </c>
      <c r="AW20" s="37" t="e">
        <v>#VALUE!</v>
      </c>
      <c r="AX20" s="37">
        <v>0</v>
      </c>
      <c r="AY20" s="37">
        <v>0</v>
      </c>
      <c r="AZ20" s="37">
        <v>0</v>
      </c>
      <c r="BA20" s="37">
        <v>0</v>
      </c>
      <c r="BB20" s="37">
        <v>0</v>
      </c>
      <c r="BC20" s="37" t="s">
        <v>116</v>
      </c>
      <c r="BD20" s="37">
        <v>0.63065430384023435</v>
      </c>
      <c r="BE20" s="37" t="s">
        <v>116</v>
      </c>
      <c r="BF20" s="37" t="s">
        <v>116</v>
      </c>
      <c r="BG20" s="37"/>
      <c r="BH20" s="37"/>
      <c r="BI20" s="37"/>
      <c r="BK20" s="40" t="s">
        <v>11</v>
      </c>
      <c r="BL20" s="37">
        <v>0</v>
      </c>
      <c r="BM20" s="37">
        <v>0</v>
      </c>
      <c r="BN20" s="37">
        <v>0</v>
      </c>
      <c r="BO20" s="37">
        <v>0</v>
      </c>
      <c r="BP20" s="37">
        <v>0</v>
      </c>
      <c r="BQ20" s="37">
        <v>0</v>
      </c>
      <c r="BR20" s="37">
        <v>0</v>
      </c>
      <c r="BS20" s="37"/>
      <c r="BT20" s="37" t="e">
        <f>'Aggregates (2023-24 prices)'!K17-#REF!</f>
        <v>#VALUE!</v>
      </c>
      <c r="BU20" s="37" t="e">
        <f>'Aggregates (2023-24 prices)'!#REF!-#REF!</f>
        <v>#REF!</v>
      </c>
      <c r="BV20" s="37" t="e">
        <f>'Aggregates (2023-24 prices)'!L17-#REF!</f>
        <v>#REF!</v>
      </c>
      <c r="BW20" s="37" t="e">
        <f>'Aggregates (2023-24 prices)'!M17-#REF!</f>
        <v>#VALUE!</v>
      </c>
      <c r="BX20" s="37" t="e">
        <f>'Aggregates (2023-24 prices)'!N17-#REF!</f>
        <v>#VALUE!</v>
      </c>
      <c r="BY20" s="37"/>
      <c r="BZ20" s="37" t="e">
        <f>'Aggregates (2023-24 prices)'!Q17-#REF!</f>
        <v>#REF!</v>
      </c>
      <c r="CA20" s="37" t="e">
        <f>'Aggregates (2023-24 prices)'!R17-#REF!</f>
        <v>#VALUE!</v>
      </c>
      <c r="CB20" s="37"/>
      <c r="CC20" s="37" t="e">
        <f>'Aggregates (2023-24 prices)'!T17-#REF!</f>
        <v>#REF!</v>
      </c>
      <c r="CD20" s="37" t="e">
        <f>'Aggregates (2023-24 prices)'!U17-#REF!</f>
        <v>#REF!</v>
      </c>
      <c r="CE20" s="37" t="e">
        <f>'Aggregates (2023-24 prices)'!V17-#REF!</f>
        <v>#REF!</v>
      </c>
      <c r="CF20" s="37"/>
      <c r="CG20" s="37" t="e">
        <f>'Aggregates (2023-24 prices)'!X17-#REF!</f>
        <v>#VALUE!</v>
      </c>
      <c r="CH20" s="37" t="e">
        <f>'Aggregates (2023-24 prices)'!AA17-#REF!</f>
        <v>#REF!</v>
      </c>
      <c r="CI20" s="37" t="e">
        <f>'Aggregates (2023-24 prices)'!AB17-#REF!</f>
        <v>#VALUE!</v>
      </c>
      <c r="CJ20" s="37" t="e">
        <f>'Aggregates (2023-24 prices)'!AC17-#REF!</f>
        <v>#VALUE!</v>
      </c>
      <c r="CK20" s="37"/>
      <c r="CL20" s="37" t="e">
        <f>'Aggregates (2023-24 prices)'!AE17-#REF!</f>
        <v>#REF!</v>
      </c>
    </row>
    <row r="21" spans="1:90" s="29" customFormat="1">
      <c r="B21" s="38" t="s">
        <v>105</v>
      </c>
      <c r="C21" s="37">
        <v>0</v>
      </c>
      <c r="D21" s="37">
        <v>0</v>
      </c>
      <c r="E21" s="37">
        <v>0</v>
      </c>
      <c r="F21" s="37">
        <v>0</v>
      </c>
      <c r="G21" s="37">
        <v>0</v>
      </c>
      <c r="H21" s="37">
        <v>0</v>
      </c>
      <c r="I21" s="37">
        <v>0</v>
      </c>
      <c r="J21" s="37">
        <v>0</v>
      </c>
      <c r="K21" s="156" t="s">
        <v>116</v>
      </c>
      <c r="L21" s="37">
        <v>0</v>
      </c>
      <c r="M21" s="37" t="s">
        <v>116</v>
      </c>
      <c r="N21" s="37" t="s">
        <v>116</v>
      </c>
      <c r="O21" s="37" t="s">
        <v>116</v>
      </c>
      <c r="P21" s="37">
        <v>0</v>
      </c>
      <c r="Q21" s="37">
        <v>0</v>
      </c>
      <c r="R21" s="37" t="e">
        <v>#VALUE!</v>
      </c>
      <c r="S21" s="37">
        <v>0</v>
      </c>
      <c r="T21" s="37">
        <v>0</v>
      </c>
      <c r="U21" s="37">
        <v>0</v>
      </c>
      <c r="V21" s="37">
        <v>0</v>
      </c>
      <c r="W21" s="37">
        <v>0</v>
      </c>
      <c r="X21" s="37" t="e">
        <v>#VALUE!</v>
      </c>
      <c r="Y21" s="37">
        <v>5.7000000000000002E-2</v>
      </c>
      <c r="Z21" s="37" t="s">
        <v>116</v>
      </c>
      <c r="AA21" s="37" t="s">
        <v>116</v>
      </c>
      <c r="AB21" s="37" t="s">
        <v>116</v>
      </c>
      <c r="AC21" s="37" t="s">
        <v>116</v>
      </c>
      <c r="AD21" s="37">
        <v>25.789000000000001</v>
      </c>
      <c r="AE21" s="37" t="s">
        <v>116</v>
      </c>
      <c r="AF21" s="37"/>
      <c r="AG21" s="38" t="s">
        <v>107</v>
      </c>
      <c r="AH21" s="37">
        <v>0</v>
      </c>
      <c r="AI21" s="37">
        <v>0</v>
      </c>
      <c r="AJ21" s="37">
        <v>0</v>
      </c>
      <c r="AK21" s="37">
        <v>0</v>
      </c>
      <c r="AL21" s="37">
        <v>0</v>
      </c>
      <c r="AM21" s="37">
        <v>0</v>
      </c>
      <c r="AN21" s="37">
        <v>0</v>
      </c>
      <c r="AO21" s="37">
        <v>0</v>
      </c>
      <c r="AP21" s="37" t="s">
        <v>116</v>
      </c>
      <c r="AQ21" s="37">
        <v>0</v>
      </c>
      <c r="AR21" s="37" t="s">
        <v>116</v>
      </c>
      <c r="AS21" s="37" t="s">
        <v>116</v>
      </c>
      <c r="AT21" s="37" t="s">
        <v>116</v>
      </c>
      <c r="AU21" s="37">
        <v>0</v>
      </c>
      <c r="AV21" s="37" t="e">
        <v>#VALUE!</v>
      </c>
      <c r="AW21" s="37" t="e">
        <v>#VALUE!</v>
      </c>
      <c r="AX21" s="37">
        <v>0</v>
      </c>
      <c r="AY21" s="37">
        <v>0</v>
      </c>
      <c r="AZ21" s="37">
        <v>0</v>
      </c>
      <c r="BA21" s="37">
        <v>0</v>
      </c>
      <c r="BB21" s="37">
        <v>0</v>
      </c>
      <c r="BC21" s="37" t="s">
        <v>116</v>
      </c>
      <c r="BD21" s="37">
        <v>0.16701609750897267</v>
      </c>
      <c r="BE21" s="37" t="s">
        <v>116</v>
      </c>
      <c r="BF21" s="37" t="s">
        <v>116</v>
      </c>
      <c r="BG21" s="37"/>
      <c r="BH21" s="37"/>
      <c r="BI21" s="37"/>
      <c r="BK21" s="40" t="s">
        <v>12</v>
      </c>
      <c r="BL21" s="37">
        <v>0</v>
      </c>
      <c r="BM21" s="37">
        <v>0</v>
      </c>
      <c r="BN21" s="37">
        <v>0</v>
      </c>
      <c r="BO21" s="37">
        <v>0</v>
      </c>
      <c r="BP21" s="37">
        <v>0</v>
      </c>
      <c r="BQ21" s="37">
        <v>0</v>
      </c>
      <c r="BR21" s="37">
        <v>0</v>
      </c>
      <c r="BS21" s="37"/>
      <c r="BT21" s="37" t="e">
        <f>'Aggregates (2023-24 prices)'!K18-#REF!</f>
        <v>#VALUE!</v>
      </c>
      <c r="BU21" s="37" t="e">
        <f>'Aggregates (2023-24 prices)'!#REF!-#REF!</f>
        <v>#REF!</v>
      </c>
      <c r="BV21" s="37" t="e">
        <f>'Aggregates (2023-24 prices)'!L18-#REF!</f>
        <v>#REF!</v>
      </c>
      <c r="BW21" s="37" t="e">
        <f>'Aggregates (2023-24 prices)'!M18-#REF!</f>
        <v>#VALUE!</v>
      </c>
      <c r="BX21" s="37" t="e">
        <f>'Aggregates (2023-24 prices)'!N18-#REF!</f>
        <v>#VALUE!</v>
      </c>
      <c r="BY21" s="37"/>
      <c r="BZ21" s="37" t="e">
        <f>'Aggregates (2023-24 prices)'!Q18-#REF!</f>
        <v>#REF!</v>
      </c>
      <c r="CA21" s="37" t="e">
        <f>'Aggregates (2023-24 prices)'!R18-#REF!</f>
        <v>#VALUE!</v>
      </c>
      <c r="CB21" s="37"/>
      <c r="CC21" s="37" t="e">
        <f>'Aggregates (2023-24 prices)'!T18-#REF!</f>
        <v>#REF!</v>
      </c>
      <c r="CD21" s="37" t="e">
        <f>'Aggregates (2023-24 prices)'!U18-#REF!</f>
        <v>#REF!</v>
      </c>
      <c r="CE21" s="37" t="e">
        <f>'Aggregates (2023-24 prices)'!V18-#REF!</f>
        <v>#REF!</v>
      </c>
      <c r="CF21" s="37"/>
      <c r="CG21" s="37" t="e">
        <f>'Aggregates (2023-24 prices)'!X18-#REF!</f>
        <v>#VALUE!</v>
      </c>
      <c r="CH21" s="37" t="e">
        <f>'Aggregates (2023-24 prices)'!AA18-#REF!</f>
        <v>#REF!</v>
      </c>
      <c r="CI21" s="37" t="e">
        <f>'Aggregates (2023-24 prices)'!AB18-#REF!</f>
        <v>#VALUE!</v>
      </c>
      <c r="CJ21" s="37" t="e">
        <f>'Aggregates (2023-24 prices)'!AC18-#REF!</f>
        <v>#VALUE!</v>
      </c>
      <c r="CK21" s="37"/>
      <c r="CL21" s="37" t="e">
        <f>'Aggregates (2023-24 prices)'!AE18-#REF!</f>
        <v>#REF!</v>
      </c>
    </row>
    <row r="22" spans="1:90" s="29" customFormat="1">
      <c r="B22" s="38" t="s">
        <v>106</v>
      </c>
      <c r="C22" s="37">
        <v>0</v>
      </c>
      <c r="D22" s="37">
        <v>0</v>
      </c>
      <c r="E22" s="37">
        <v>0</v>
      </c>
      <c r="F22" s="37">
        <v>0</v>
      </c>
      <c r="G22" s="37">
        <v>0</v>
      </c>
      <c r="H22" s="37">
        <v>0</v>
      </c>
      <c r="I22" s="37">
        <v>0</v>
      </c>
      <c r="J22" s="37">
        <v>0</v>
      </c>
      <c r="K22" s="156" t="s">
        <v>116</v>
      </c>
      <c r="L22" s="37">
        <v>0</v>
      </c>
      <c r="M22" s="37" t="s">
        <v>116</v>
      </c>
      <c r="N22" s="37" t="s">
        <v>116</v>
      </c>
      <c r="O22" s="37" t="s">
        <v>116</v>
      </c>
      <c r="P22" s="37">
        <v>0</v>
      </c>
      <c r="Q22" s="37">
        <v>0</v>
      </c>
      <c r="R22" s="37" t="e">
        <v>#VALUE!</v>
      </c>
      <c r="S22" s="37">
        <v>0</v>
      </c>
      <c r="T22" s="37">
        <v>0</v>
      </c>
      <c r="U22" s="37">
        <v>0</v>
      </c>
      <c r="V22" s="37">
        <v>0</v>
      </c>
      <c r="W22" s="37">
        <v>0</v>
      </c>
      <c r="X22" s="37" t="e">
        <v>#VALUE!</v>
      </c>
      <c r="Y22" s="37">
        <v>0.16800000000000001</v>
      </c>
      <c r="Z22" s="37" t="s">
        <v>116</v>
      </c>
      <c r="AA22" s="37" t="s">
        <v>116</v>
      </c>
      <c r="AB22" s="37" t="s">
        <v>116</v>
      </c>
      <c r="AC22" s="37" t="s">
        <v>116</v>
      </c>
      <c r="AD22" s="37">
        <v>27.582999999999998</v>
      </c>
      <c r="AE22" s="37" t="s">
        <v>116</v>
      </c>
      <c r="AF22" s="37"/>
      <c r="AG22" s="38" t="s">
        <v>108</v>
      </c>
      <c r="AH22" s="37">
        <v>0</v>
      </c>
      <c r="AI22" s="37">
        <v>0</v>
      </c>
      <c r="AJ22" s="37">
        <v>0</v>
      </c>
      <c r="AK22" s="37">
        <v>0</v>
      </c>
      <c r="AL22" s="37">
        <v>0</v>
      </c>
      <c r="AM22" s="37">
        <v>0</v>
      </c>
      <c r="AN22" s="37">
        <v>0</v>
      </c>
      <c r="AO22" s="37">
        <v>0</v>
      </c>
      <c r="AP22" s="37" t="s">
        <v>116</v>
      </c>
      <c r="AQ22" s="37">
        <v>0</v>
      </c>
      <c r="AR22" s="37" t="s">
        <v>116</v>
      </c>
      <c r="AS22" s="37" t="s">
        <v>116</v>
      </c>
      <c r="AT22" s="37" t="s">
        <v>116</v>
      </c>
      <c r="AU22" s="37">
        <v>0</v>
      </c>
      <c r="AV22" s="37" t="e">
        <v>#VALUE!</v>
      </c>
      <c r="AW22" s="37" t="e">
        <v>#VALUE!</v>
      </c>
      <c r="AX22" s="37">
        <v>0</v>
      </c>
      <c r="AY22" s="37">
        <v>0</v>
      </c>
      <c r="AZ22" s="37">
        <v>0</v>
      </c>
      <c r="BA22" s="37">
        <v>0</v>
      </c>
      <c r="BB22" s="37">
        <v>0</v>
      </c>
      <c r="BC22" s="37" t="s">
        <v>116</v>
      </c>
      <c r="BD22" s="37">
        <v>0.22750424448217321</v>
      </c>
      <c r="BE22" s="37" t="s">
        <v>116</v>
      </c>
      <c r="BF22" s="37" t="s">
        <v>116</v>
      </c>
      <c r="BG22" s="37"/>
      <c r="BH22" s="37"/>
      <c r="BI22" s="37"/>
      <c r="BK22" s="40" t="s">
        <v>13</v>
      </c>
      <c r="BL22" s="37">
        <v>0</v>
      </c>
      <c r="BM22" s="37">
        <v>0</v>
      </c>
      <c r="BN22" s="37">
        <v>0</v>
      </c>
      <c r="BO22" s="37">
        <v>0</v>
      </c>
      <c r="BP22" s="37">
        <v>0</v>
      </c>
      <c r="BQ22" s="37">
        <v>0</v>
      </c>
      <c r="BR22" s="37">
        <v>0</v>
      </c>
      <c r="BS22" s="37"/>
      <c r="BT22" s="37" t="e">
        <f>'Aggregates (2023-24 prices)'!K19-#REF!</f>
        <v>#VALUE!</v>
      </c>
      <c r="BU22" s="37" t="e">
        <f>'Aggregates (2023-24 prices)'!#REF!-#REF!</f>
        <v>#REF!</v>
      </c>
      <c r="BV22" s="37" t="e">
        <f>'Aggregates (2023-24 prices)'!L19-#REF!</f>
        <v>#REF!</v>
      </c>
      <c r="BW22" s="37" t="e">
        <f>'Aggregates (2023-24 prices)'!M19-#REF!</f>
        <v>#VALUE!</v>
      </c>
      <c r="BX22" s="37" t="e">
        <f>'Aggregates (2023-24 prices)'!N19-#REF!</f>
        <v>#VALUE!</v>
      </c>
      <c r="BY22" s="37"/>
      <c r="BZ22" s="37" t="e">
        <f>'Aggregates (2023-24 prices)'!Q19-#REF!</f>
        <v>#REF!</v>
      </c>
      <c r="CA22" s="37" t="e">
        <f>'Aggregates (2023-24 prices)'!R19-#REF!</f>
        <v>#VALUE!</v>
      </c>
      <c r="CB22" s="37"/>
      <c r="CC22" s="37" t="e">
        <f>'Aggregates (2023-24 prices)'!T19-#REF!</f>
        <v>#REF!</v>
      </c>
      <c r="CD22" s="37" t="e">
        <f>'Aggregates (2023-24 prices)'!U19-#REF!</f>
        <v>#REF!</v>
      </c>
      <c r="CE22" s="37" t="e">
        <f>'Aggregates (2023-24 prices)'!V19-#REF!</f>
        <v>#REF!</v>
      </c>
      <c r="CF22" s="37"/>
      <c r="CG22" s="37" t="e">
        <f>'Aggregates (2023-24 prices)'!X19-#REF!</f>
        <v>#VALUE!</v>
      </c>
      <c r="CH22" s="37" t="e">
        <f>'Aggregates (2023-24 prices)'!AA19-#REF!</f>
        <v>#REF!</v>
      </c>
      <c r="CI22" s="37" t="e">
        <f>'Aggregates (2023-24 prices)'!AB19-#REF!</f>
        <v>#VALUE!</v>
      </c>
      <c r="CJ22" s="37" t="e">
        <f>'Aggregates (2023-24 prices)'!AC19-#REF!</f>
        <v>#VALUE!</v>
      </c>
      <c r="CK22" s="37"/>
      <c r="CL22" s="37" t="e">
        <f>'Aggregates (2023-24 prices)'!AE19-#REF!</f>
        <v>#REF!</v>
      </c>
    </row>
    <row r="23" spans="1:90" s="29" customFormat="1">
      <c r="B23" s="38" t="s">
        <v>107</v>
      </c>
      <c r="C23" s="37">
        <v>0</v>
      </c>
      <c r="D23" s="37">
        <v>0</v>
      </c>
      <c r="E23" s="37">
        <v>0</v>
      </c>
      <c r="F23" s="37">
        <v>0</v>
      </c>
      <c r="G23" s="37">
        <v>0</v>
      </c>
      <c r="H23" s="37">
        <v>0</v>
      </c>
      <c r="I23" s="37">
        <v>0</v>
      </c>
      <c r="J23" s="37">
        <v>0</v>
      </c>
      <c r="K23" s="156" t="s">
        <v>116</v>
      </c>
      <c r="L23" s="37">
        <v>0</v>
      </c>
      <c r="M23" s="37" t="s">
        <v>116</v>
      </c>
      <c r="N23" s="37" t="s">
        <v>116</v>
      </c>
      <c r="O23" s="37" t="s">
        <v>116</v>
      </c>
      <c r="P23" s="37">
        <v>0</v>
      </c>
      <c r="Q23" s="37">
        <v>0</v>
      </c>
      <c r="R23" s="37" t="e">
        <v>#VALUE!</v>
      </c>
      <c r="S23" s="37">
        <v>0</v>
      </c>
      <c r="T23" s="37">
        <v>0</v>
      </c>
      <c r="U23" s="37">
        <v>0</v>
      </c>
      <c r="V23" s="37">
        <v>0</v>
      </c>
      <c r="W23" s="37">
        <v>0</v>
      </c>
      <c r="X23" s="37" t="e">
        <v>#VALUE!</v>
      </c>
      <c r="Y23" s="37">
        <v>4.7E-2</v>
      </c>
      <c r="Z23" s="37" t="s">
        <v>116</v>
      </c>
      <c r="AA23" s="37" t="s">
        <v>116</v>
      </c>
      <c r="AB23" s="37" t="s">
        <v>116</v>
      </c>
      <c r="AC23" s="37" t="s">
        <v>116</v>
      </c>
      <c r="AD23" s="37">
        <v>28.843</v>
      </c>
      <c r="AE23" s="37" t="s">
        <v>116</v>
      </c>
      <c r="AF23" s="37"/>
      <c r="AG23" s="38" t="s">
        <v>109</v>
      </c>
      <c r="AH23" s="37">
        <v>0</v>
      </c>
      <c r="AI23" s="37">
        <v>0</v>
      </c>
      <c r="AJ23" s="37">
        <v>0</v>
      </c>
      <c r="AK23" s="37">
        <v>0</v>
      </c>
      <c r="AL23" s="37">
        <v>0</v>
      </c>
      <c r="AM23" s="37">
        <v>0</v>
      </c>
      <c r="AN23" s="37">
        <v>0</v>
      </c>
      <c r="AO23" s="37">
        <v>0</v>
      </c>
      <c r="AP23" s="37" t="s">
        <v>116</v>
      </c>
      <c r="AQ23" s="37">
        <v>0</v>
      </c>
      <c r="AR23" s="37" t="s">
        <v>116</v>
      </c>
      <c r="AS23" s="37" t="s">
        <v>116</v>
      </c>
      <c r="AT23" s="37" t="s">
        <v>116</v>
      </c>
      <c r="AU23" s="37">
        <v>0</v>
      </c>
      <c r="AV23" s="37" t="e">
        <v>#VALUE!</v>
      </c>
      <c r="AW23" s="37" t="e">
        <v>#VALUE!</v>
      </c>
      <c r="AX23" s="37">
        <v>0</v>
      </c>
      <c r="AY23" s="37">
        <v>0</v>
      </c>
      <c r="AZ23" s="37">
        <v>0</v>
      </c>
      <c r="BA23" s="37">
        <v>0</v>
      </c>
      <c r="BB23" s="37">
        <v>0</v>
      </c>
      <c r="BC23" s="37" t="s">
        <v>116</v>
      </c>
      <c r="BD23" s="37">
        <v>2.4216033332289091</v>
      </c>
      <c r="BE23" s="37" t="s">
        <v>116</v>
      </c>
      <c r="BF23" s="37" t="s">
        <v>116</v>
      </c>
      <c r="BG23" s="37"/>
      <c r="BH23" s="37"/>
      <c r="BI23" s="37"/>
      <c r="BK23" s="42" t="s">
        <v>14</v>
      </c>
      <c r="BL23" s="37">
        <v>0</v>
      </c>
      <c r="BM23" s="37">
        <v>0</v>
      </c>
      <c r="BN23" s="37">
        <v>0</v>
      </c>
      <c r="BO23" s="37">
        <v>0</v>
      </c>
      <c r="BP23" s="37">
        <v>0</v>
      </c>
      <c r="BQ23" s="37">
        <v>0</v>
      </c>
      <c r="BR23" s="37">
        <v>0</v>
      </c>
      <c r="BS23" s="37"/>
      <c r="BT23" s="37" t="e">
        <f>'Aggregates (2023-24 prices)'!K20-#REF!</f>
        <v>#VALUE!</v>
      </c>
      <c r="BU23" s="37" t="e">
        <f>'Aggregates (2023-24 prices)'!#REF!-#REF!</f>
        <v>#REF!</v>
      </c>
      <c r="BV23" s="37" t="e">
        <f>'Aggregates (2023-24 prices)'!L20-#REF!</f>
        <v>#REF!</v>
      </c>
      <c r="BW23" s="37" t="e">
        <f>'Aggregates (2023-24 prices)'!M20-#REF!</f>
        <v>#VALUE!</v>
      </c>
      <c r="BX23" s="37" t="e">
        <f>'Aggregates (2023-24 prices)'!N20-#REF!</f>
        <v>#VALUE!</v>
      </c>
      <c r="BY23" s="37"/>
      <c r="BZ23" s="37" t="e">
        <f>'Aggregates (2023-24 prices)'!Q20-#REF!</f>
        <v>#REF!</v>
      </c>
      <c r="CA23" s="37" t="e">
        <f>'Aggregates (2023-24 prices)'!R20-#REF!</f>
        <v>#VALUE!</v>
      </c>
      <c r="CB23" s="37"/>
      <c r="CC23" s="37" t="e">
        <f>'Aggregates (2023-24 prices)'!T20-#REF!</f>
        <v>#REF!</v>
      </c>
      <c r="CD23" s="37" t="e">
        <f>'Aggregates (2023-24 prices)'!U20-#REF!</f>
        <v>#REF!</v>
      </c>
      <c r="CE23" s="37" t="e">
        <f>'Aggregates (2023-24 prices)'!V20-#REF!</f>
        <v>#REF!</v>
      </c>
      <c r="CF23" s="37"/>
      <c r="CG23" s="37" t="e">
        <f>'Aggregates (2023-24 prices)'!X20-#REF!</f>
        <v>#VALUE!</v>
      </c>
      <c r="CH23" s="37" t="e">
        <f>'Aggregates (2023-24 prices)'!AA20-#REF!</f>
        <v>#REF!</v>
      </c>
      <c r="CI23" s="37" t="e">
        <f>'Aggregates (2023-24 prices)'!AB20-#REF!</f>
        <v>#VALUE!</v>
      </c>
      <c r="CJ23" s="37" t="e">
        <f>'Aggregates (2023-24 prices)'!AC20-#REF!</f>
        <v>#VALUE!</v>
      </c>
      <c r="CK23" s="37"/>
      <c r="CL23" s="37" t="e">
        <f>'Aggregates (2023-24 prices)'!AE20-#REF!</f>
        <v>#REF!</v>
      </c>
    </row>
    <row r="24" spans="1:90" s="29" customFormat="1">
      <c r="B24" s="38" t="s">
        <v>108</v>
      </c>
      <c r="C24" s="37">
        <v>0</v>
      </c>
      <c r="D24" s="37">
        <v>0</v>
      </c>
      <c r="E24" s="37">
        <v>0</v>
      </c>
      <c r="F24" s="37">
        <v>0</v>
      </c>
      <c r="G24" s="37">
        <v>0</v>
      </c>
      <c r="H24" s="37">
        <v>0</v>
      </c>
      <c r="I24" s="37">
        <v>0</v>
      </c>
      <c r="J24" s="37">
        <v>0</v>
      </c>
      <c r="K24" s="156" t="s">
        <v>116</v>
      </c>
      <c r="L24" s="37">
        <v>0</v>
      </c>
      <c r="M24" s="37" t="s">
        <v>116</v>
      </c>
      <c r="N24" s="37" t="s">
        <v>116</v>
      </c>
      <c r="O24" s="37" t="s">
        <v>116</v>
      </c>
      <c r="P24" s="37">
        <v>0</v>
      </c>
      <c r="Q24" s="37">
        <v>0</v>
      </c>
      <c r="R24" s="37" t="e">
        <v>#VALUE!</v>
      </c>
      <c r="S24" s="37">
        <v>0</v>
      </c>
      <c r="T24" s="37">
        <v>0</v>
      </c>
      <c r="U24" s="37">
        <v>0</v>
      </c>
      <c r="V24" s="37">
        <v>0</v>
      </c>
      <c r="W24" s="37">
        <v>0</v>
      </c>
      <c r="X24" s="37" t="e">
        <v>#VALUE!</v>
      </c>
      <c r="Y24" s="37">
        <v>6.7000000000000004E-2</v>
      </c>
      <c r="Z24" s="37" t="s">
        <v>116</v>
      </c>
      <c r="AA24" s="37" t="s">
        <v>116</v>
      </c>
      <c r="AB24" s="37" t="s">
        <v>116</v>
      </c>
      <c r="AC24" s="37" t="s">
        <v>116</v>
      </c>
      <c r="AD24" s="37">
        <v>30.382999999999999</v>
      </c>
      <c r="AE24" s="37" t="s">
        <v>116</v>
      </c>
      <c r="AF24" s="37"/>
      <c r="AG24" s="38" t="s">
        <v>110</v>
      </c>
      <c r="AH24" s="37">
        <v>0</v>
      </c>
      <c r="AI24" s="37">
        <v>0</v>
      </c>
      <c r="AJ24" s="37">
        <v>0</v>
      </c>
      <c r="AK24" s="37">
        <v>0</v>
      </c>
      <c r="AL24" s="37">
        <v>0</v>
      </c>
      <c r="AM24" s="37">
        <v>0</v>
      </c>
      <c r="AN24" s="37">
        <v>0</v>
      </c>
      <c r="AO24" s="37">
        <v>0</v>
      </c>
      <c r="AP24" s="37" t="s">
        <v>116</v>
      </c>
      <c r="AQ24" s="37">
        <v>0</v>
      </c>
      <c r="AR24" s="37" t="s">
        <v>116</v>
      </c>
      <c r="AS24" s="37" t="s">
        <v>116</v>
      </c>
      <c r="AT24" s="37" t="s">
        <v>116</v>
      </c>
      <c r="AU24" s="37">
        <v>0</v>
      </c>
      <c r="AV24" s="37" t="e">
        <v>#VALUE!</v>
      </c>
      <c r="AW24" s="37" t="e">
        <v>#VALUE!</v>
      </c>
      <c r="AX24" s="37">
        <v>0</v>
      </c>
      <c r="AY24" s="37">
        <v>0</v>
      </c>
      <c r="AZ24" s="37">
        <v>0</v>
      </c>
      <c r="BA24" s="37">
        <v>0</v>
      </c>
      <c r="BB24" s="37">
        <v>0</v>
      </c>
      <c r="BC24" s="37" t="s">
        <v>116</v>
      </c>
      <c r="BD24" s="37">
        <v>8.8939893845933163E-2</v>
      </c>
      <c r="BE24" s="37" t="s">
        <v>116</v>
      </c>
      <c r="BF24" s="37" t="s">
        <v>116</v>
      </c>
      <c r="BG24" s="37"/>
      <c r="BH24" s="37"/>
      <c r="BI24" s="37"/>
      <c r="BK24" s="42" t="s">
        <v>15</v>
      </c>
      <c r="BL24" s="37">
        <v>0</v>
      </c>
      <c r="BM24" s="37">
        <v>0</v>
      </c>
      <c r="BN24" s="37">
        <v>0</v>
      </c>
      <c r="BO24" s="37">
        <v>0</v>
      </c>
      <c r="BP24" s="37">
        <v>0</v>
      </c>
      <c r="BQ24" s="37">
        <v>0</v>
      </c>
      <c r="BR24" s="37">
        <v>0</v>
      </c>
      <c r="BS24" s="37"/>
      <c r="BT24" s="37" t="e">
        <f>'Aggregates (2023-24 prices)'!K21-#REF!</f>
        <v>#VALUE!</v>
      </c>
      <c r="BU24" s="37" t="e">
        <f>'Aggregates (2023-24 prices)'!#REF!-#REF!</f>
        <v>#REF!</v>
      </c>
      <c r="BV24" s="37" t="e">
        <f>'Aggregates (2023-24 prices)'!L21-#REF!</f>
        <v>#REF!</v>
      </c>
      <c r="BW24" s="37" t="e">
        <f>'Aggregates (2023-24 prices)'!M21-#REF!</f>
        <v>#VALUE!</v>
      </c>
      <c r="BX24" s="37" t="e">
        <f>'Aggregates (2023-24 prices)'!N21-#REF!</f>
        <v>#VALUE!</v>
      </c>
      <c r="BY24" s="37"/>
      <c r="BZ24" s="37" t="e">
        <f>'Aggregates (2023-24 prices)'!Q21-#REF!</f>
        <v>#REF!</v>
      </c>
      <c r="CA24" s="37" t="e">
        <f>'Aggregates (2023-24 prices)'!R21-#REF!</f>
        <v>#VALUE!</v>
      </c>
      <c r="CB24" s="37"/>
      <c r="CC24" s="37" t="e">
        <f>'Aggregates (2023-24 prices)'!T21-#REF!</f>
        <v>#REF!</v>
      </c>
      <c r="CD24" s="37" t="e">
        <f>'Aggregates (2023-24 prices)'!U21-#REF!</f>
        <v>#REF!</v>
      </c>
      <c r="CE24" s="37" t="e">
        <f>'Aggregates (2023-24 prices)'!V21-#REF!</f>
        <v>#REF!</v>
      </c>
      <c r="CF24" s="37"/>
      <c r="CG24" s="37" t="e">
        <f>'Aggregates (2023-24 prices)'!X21-#REF!</f>
        <v>#VALUE!</v>
      </c>
      <c r="CH24" s="37" t="e">
        <f>'Aggregates (2023-24 prices)'!AA21-#REF!</f>
        <v>#REF!</v>
      </c>
      <c r="CI24" s="37" t="e">
        <f>'Aggregates (2023-24 prices)'!AB21-#REF!</f>
        <v>#VALUE!</v>
      </c>
      <c r="CJ24" s="37" t="e">
        <f>'Aggregates (2023-24 prices)'!AC21-#REF!</f>
        <v>#VALUE!</v>
      </c>
      <c r="CK24" s="37"/>
      <c r="CL24" s="37" t="e">
        <f>'Aggregates (2023-24 prices)'!AE21-#REF!</f>
        <v>#REF!</v>
      </c>
    </row>
    <row r="25" spans="1:90" s="29" customFormat="1">
      <c r="B25" s="38" t="s">
        <v>109</v>
      </c>
      <c r="C25" s="37">
        <v>0</v>
      </c>
      <c r="D25" s="37">
        <v>0</v>
      </c>
      <c r="E25" s="37">
        <v>0</v>
      </c>
      <c r="F25" s="37">
        <v>0</v>
      </c>
      <c r="G25" s="37">
        <v>0</v>
      </c>
      <c r="H25" s="37">
        <v>0</v>
      </c>
      <c r="I25" s="37">
        <v>0</v>
      </c>
      <c r="J25" s="37">
        <v>0</v>
      </c>
      <c r="K25" s="156" t="s">
        <v>116</v>
      </c>
      <c r="L25" s="37">
        <v>0</v>
      </c>
      <c r="M25" s="37" t="s">
        <v>116</v>
      </c>
      <c r="N25" s="37" t="s">
        <v>116</v>
      </c>
      <c r="O25" s="37" t="s">
        <v>116</v>
      </c>
      <c r="P25" s="37">
        <v>0</v>
      </c>
      <c r="Q25" s="37">
        <v>0</v>
      </c>
      <c r="R25" s="37" t="e">
        <v>#VALUE!</v>
      </c>
      <c r="S25" s="37">
        <v>0</v>
      </c>
      <c r="T25" s="37">
        <v>0</v>
      </c>
      <c r="U25" s="37">
        <v>0</v>
      </c>
      <c r="V25" s="37">
        <v>0</v>
      </c>
      <c r="W25" s="37">
        <v>0</v>
      </c>
      <c r="X25" s="37" t="e">
        <v>#VALUE!</v>
      </c>
      <c r="Y25" s="37">
        <v>0.77300000000000002</v>
      </c>
      <c r="Z25" s="37" t="s">
        <v>116</v>
      </c>
      <c r="AA25" s="37" t="s">
        <v>116</v>
      </c>
      <c r="AB25" s="37" t="s">
        <v>116</v>
      </c>
      <c r="AC25" s="37" t="s">
        <v>116</v>
      </c>
      <c r="AD25" s="37">
        <v>33.341000000000001</v>
      </c>
      <c r="AE25" s="37" t="s">
        <v>116</v>
      </c>
      <c r="AF25" s="37"/>
      <c r="AG25" s="40" t="s">
        <v>9</v>
      </c>
      <c r="AH25" s="37">
        <v>0</v>
      </c>
      <c r="AI25" s="37">
        <v>0</v>
      </c>
      <c r="AJ25" s="37">
        <v>0</v>
      </c>
      <c r="AK25" s="37">
        <v>0</v>
      </c>
      <c r="AL25" s="37">
        <v>0</v>
      </c>
      <c r="AM25" s="37">
        <v>0</v>
      </c>
      <c r="AN25" s="37">
        <v>0</v>
      </c>
      <c r="AO25" s="37">
        <v>0</v>
      </c>
      <c r="AP25" s="37" t="s">
        <v>116</v>
      </c>
      <c r="AQ25" s="37">
        <v>0</v>
      </c>
      <c r="AR25" s="37" t="s">
        <v>116</v>
      </c>
      <c r="AS25" s="37" t="s">
        <v>116</v>
      </c>
      <c r="AT25" s="37" t="s">
        <v>116</v>
      </c>
      <c r="AU25" s="37">
        <v>0</v>
      </c>
      <c r="AV25" s="37" t="e">
        <v>#VALUE!</v>
      </c>
      <c r="AW25" s="37" t="e">
        <v>#VALUE!</v>
      </c>
      <c r="AX25" s="37">
        <v>0</v>
      </c>
      <c r="AY25" s="37">
        <v>0</v>
      </c>
      <c r="AZ25" s="37">
        <v>0</v>
      </c>
      <c r="BA25" s="37">
        <v>0</v>
      </c>
      <c r="BB25" s="37">
        <v>0</v>
      </c>
      <c r="BC25" s="37" t="s">
        <v>116</v>
      </c>
      <c r="BD25" s="37">
        <v>1.2199353994821283</v>
      </c>
      <c r="BE25" s="37" t="s">
        <v>116</v>
      </c>
      <c r="BF25" s="37" t="s">
        <v>116</v>
      </c>
      <c r="BG25" s="37"/>
      <c r="BH25" s="37"/>
      <c r="BI25" s="37"/>
      <c r="BK25" s="42" t="s">
        <v>16</v>
      </c>
      <c r="BL25" s="37">
        <v>0</v>
      </c>
      <c r="BM25" s="37">
        <v>0</v>
      </c>
      <c r="BN25" s="37">
        <v>0</v>
      </c>
      <c r="BO25" s="37">
        <v>0</v>
      </c>
      <c r="BP25" s="37">
        <v>0</v>
      </c>
      <c r="BQ25" s="37">
        <v>0</v>
      </c>
      <c r="BR25" s="37">
        <v>0</v>
      </c>
      <c r="BS25" s="37"/>
      <c r="BT25" s="37" t="e">
        <f>'Aggregates (2023-24 prices)'!K22-#REF!</f>
        <v>#VALUE!</v>
      </c>
      <c r="BU25" s="37" t="e">
        <f>'Aggregates (2023-24 prices)'!#REF!-#REF!</f>
        <v>#REF!</v>
      </c>
      <c r="BV25" s="37" t="e">
        <f>'Aggregates (2023-24 prices)'!L22-#REF!</f>
        <v>#REF!</v>
      </c>
      <c r="BW25" s="37" t="e">
        <f>'Aggregates (2023-24 prices)'!M22-#REF!</f>
        <v>#VALUE!</v>
      </c>
      <c r="BX25" s="37" t="e">
        <f>'Aggregates (2023-24 prices)'!N22-#REF!</f>
        <v>#VALUE!</v>
      </c>
      <c r="BY25" s="37"/>
      <c r="BZ25" s="37" t="e">
        <f>'Aggregates (2023-24 prices)'!Q22-#REF!</f>
        <v>#REF!</v>
      </c>
      <c r="CA25" s="37" t="e">
        <f>'Aggregates (2023-24 prices)'!R22-#REF!</f>
        <v>#VALUE!</v>
      </c>
      <c r="CB25" s="37"/>
      <c r="CC25" s="37" t="e">
        <f>'Aggregates (2023-24 prices)'!T22-#REF!</f>
        <v>#REF!</v>
      </c>
      <c r="CD25" s="37" t="e">
        <f>'Aggregates (2023-24 prices)'!U22-#REF!</f>
        <v>#REF!</v>
      </c>
      <c r="CE25" s="37" t="e">
        <f>'Aggregates (2023-24 prices)'!V22-#REF!</f>
        <v>#REF!</v>
      </c>
      <c r="CF25" s="37"/>
      <c r="CG25" s="37" t="e">
        <f>'Aggregates (2023-24 prices)'!X22-#REF!</f>
        <v>#VALUE!</v>
      </c>
      <c r="CH25" s="37" t="e">
        <f>'Aggregates (2023-24 prices)'!AA22-#REF!</f>
        <v>#REF!</v>
      </c>
      <c r="CI25" s="37" t="e">
        <f>'Aggregates (2023-24 prices)'!AB22-#REF!</f>
        <v>#VALUE!</v>
      </c>
      <c r="CJ25" s="37" t="e">
        <f>'Aggregates (2023-24 prices)'!AC22-#REF!</f>
        <v>#VALUE!</v>
      </c>
      <c r="CK25" s="37"/>
      <c r="CL25" s="37" t="e">
        <f>'Aggregates (2023-24 prices)'!AE22-#REF!</f>
        <v>#REF!</v>
      </c>
    </row>
    <row r="26" spans="1:90" s="29" customFormat="1">
      <c r="B26" s="38" t="s">
        <v>110</v>
      </c>
      <c r="C26" s="37">
        <v>0</v>
      </c>
      <c r="D26" s="37">
        <v>0</v>
      </c>
      <c r="E26" s="37">
        <v>0</v>
      </c>
      <c r="F26" s="37">
        <v>0</v>
      </c>
      <c r="G26" s="37">
        <v>0</v>
      </c>
      <c r="H26" s="37">
        <v>0</v>
      </c>
      <c r="I26" s="37">
        <v>0</v>
      </c>
      <c r="J26" s="37">
        <v>0</v>
      </c>
      <c r="K26" s="156" t="s">
        <v>116</v>
      </c>
      <c r="L26" s="37">
        <v>0</v>
      </c>
      <c r="M26" s="37" t="s">
        <v>116</v>
      </c>
      <c r="N26" s="37" t="s">
        <v>116</v>
      </c>
      <c r="O26" s="37" t="s">
        <v>116</v>
      </c>
      <c r="P26" s="37">
        <v>0</v>
      </c>
      <c r="Q26" s="37">
        <v>0</v>
      </c>
      <c r="R26" s="37" t="e">
        <v>#VALUE!</v>
      </c>
      <c r="S26" s="37">
        <v>0</v>
      </c>
      <c r="T26" s="37">
        <v>0</v>
      </c>
      <c r="U26" s="37">
        <v>0</v>
      </c>
      <c r="V26" s="37">
        <v>0</v>
      </c>
      <c r="W26" s="37">
        <v>0</v>
      </c>
      <c r="X26" s="37" t="e">
        <v>#VALUE!</v>
      </c>
      <c r="Y26" s="37">
        <v>3.1E-2</v>
      </c>
      <c r="Z26" s="37" t="s">
        <v>116</v>
      </c>
      <c r="AA26" s="37" t="s">
        <v>116</v>
      </c>
      <c r="AB26" s="37" t="s">
        <v>116</v>
      </c>
      <c r="AC26" s="37" t="s">
        <v>116</v>
      </c>
      <c r="AD26" s="37">
        <v>36.161999999999999</v>
      </c>
      <c r="AE26" s="37" t="s">
        <v>116</v>
      </c>
      <c r="AF26" s="37"/>
      <c r="AG26" s="40" t="s">
        <v>10</v>
      </c>
      <c r="AH26" s="37">
        <v>0</v>
      </c>
      <c r="AI26" s="37">
        <v>0</v>
      </c>
      <c r="AJ26" s="37">
        <v>0</v>
      </c>
      <c r="AK26" s="37">
        <v>0</v>
      </c>
      <c r="AL26" s="37">
        <v>0</v>
      </c>
      <c r="AM26" s="37">
        <v>0</v>
      </c>
      <c r="AN26" s="37">
        <v>0</v>
      </c>
      <c r="AO26" s="37">
        <v>0</v>
      </c>
      <c r="AP26" s="37" t="s">
        <v>116</v>
      </c>
      <c r="AQ26" s="37">
        <v>0</v>
      </c>
      <c r="AR26" s="37" t="s">
        <v>116</v>
      </c>
      <c r="AS26" s="37" t="s">
        <v>116</v>
      </c>
      <c r="AT26" s="37" t="s">
        <v>116</v>
      </c>
      <c r="AU26" s="37">
        <v>0</v>
      </c>
      <c r="AV26" s="37" t="e">
        <v>#VALUE!</v>
      </c>
      <c r="AW26" s="37" t="e">
        <v>#VALUE!</v>
      </c>
      <c r="AX26" s="37">
        <v>0</v>
      </c>
      <c r="AY26" s="37">
        <v>0</v>
      </c>
      <c r="AZ26" s="37">
        <v>0</v>
      </c>
      <c r="BA26" s="37">
        <v>0</v>
      </c>
      <c r="BB26" s="37">
        <v>0</v>
      </c>
      <c r="BC26" s="37" t="s">
        <v>116</v>
      </c>
      <c r="BD26" s="37">
        <v>8.0102130216025441E-2</v>
      </c>
      <c r="BE26" s="37" t="s">
        <v>116</v>
      </c>
      <c r="BF26" s="37" t="s">
        <v>116</v>
      </c>
      <c r="BG26" s="37"/>
      <c r="BH26" s="37"/>
      <c r="BI26" s="37"/>
      <c r="BK26" s="42" t="s">
        <v>17</v>
      </c>
      <c r="BL26" s="37">
        <v>0</v>
      </c>
      <c r="BM26" s="37">
        <v>0</v>
      </c>
      <c r="BN26" s="37">
        <v>0</v>
      </c>
      <c r="BO26" s="37">
        <v>0</v>
      </c>
      <c r="BP26" s="37">
        <v>0</v>
      </c>
      <c r="BQ26" s="37">
        <v>0</v>
      </c>
      <c r="BR26" s="37">
        <v>0</v>
      </c>
      <c r="BS26" s="37"/>
      <c r="BT26" s="37" t="e">
        <f>'Aggregates (2023-24 prices)'!K23-#REF!</f>
        <v>#VALUE!</v>
      </c>
      <c r="BU26" s="37" t="e">
        <f>'Aggregates (2023-24 prices)'!#REF!-#REF!</f>
        <v>#REF!</v>
      </c>
      <c r="BV26" s="37" t="e">
        <f>'Aggregates (2023-24 prices)'!L23-#REF!</f>
        <v>#REF!</v>
      </c>
      <c r="BW26" s="37" t="e">
        <f>'Aggregates (2023-24 prices)'!M23-#REF!</f>
        <v>#VALUE!</v>
      </c>
      <c r="BX26" s="37" t="e">
        <f>'Aggregates (2023-24 prices)'!N23-#REF!</f>
        <v>#VALUE!</v>
      </c>
      <c r="BY26" s="37"/>
      <c r="BZ26" s="37" t="e">
        <f>'Aggregates (2023-24 prices)'!Q23-#REF!</f>
        <v>#REF!</v>
      </c>
      <c r="CA26" s="37" t="e">
        <f>'Aggregates (2023-24 prices)'!R23-#REF!</f>
        <v>#VALUE!</v>
      </c>
      <c r="CB26" s="37"/>
      <c r="CC26" s="37" t="e">
        <f>'Aggregates (2023-24 prices)'!T23-#REF!</f>
        <v>#REF!</v>
      </c>
      <c r="CD26" s="37" t="e">
        <f>'Aggregates (2023-24 prices)'!U23-#REF!</f>
        <v>#REF!</v>
      </c>
      <c r="CE26" s="37" t="e">
        <f>'Aggregates (2023-24 prices)'!V23-#REF!</f>
        <v>#REF!</v>
      </c>
      <c r="CF26" s="37"/>
      <c r="CG26" s="37" t="e">
        <f>'Aggregates (2023-24 prices)'!X23-#REF!</f>
        <v>#VALUE!</v>
      </c>
      <c r="CH26" s="37" t="e">
        <f>'Aggregates (2023-24 prices)'!AA23-#REF!</f>
        <v>#REF!</v>
      </c>
      <c r="CI26" s="37" t="e">
        <f>'Aggregates (2023-24 prices)'!AB23-#REF!</f>
        <v>#VALUE!</v>
      </c>
      <c r="CJ26" s="37" t="e">
        <f>'Aggregates (2023-24 prices)'!AC23-#REF!</f>
        <v>#VALUE!</v>
      </c>
      <c r="CK26" s="37"/>
      <c r="CL26" s="37" t="e">
        <f>'Aggregates (2023-24 prices)'!AE23-#REF!</f>
        <v>#REF!</v>
      </c>
    </row>
    <row r="27" spans="1:90" s="39" customFormat="1" ht="15.75" customHeight="1">
      <c r="B27" s="40" t="s">
        <v>9</v>
      </c>
      <c r="C27" s="37">
        <v>0</v>
      </c>
      <c r="D27" s="37">
        <v>0</v>
      </c>
      <c r="E27" s="37">
        <v>0</v>
      </c>
      <c r="F27" s="37">
        <v>0</v>
      </c>
      <c r="G27" s="37">
        <v>0</v>
      </c>
      <c r="H27" s="37">
        <v>0</v>
      </c>
      <c r="I27" s="37">
        <v>0</v>
      </c>
      <c r="J27" s="37">
        <v>0</v>
      </c>
      <c r="K27" s="156" t="s">
        <v>116</v>
      </c>
      <c r="L27" s="37">
        <v>0</v>
      </c>
      <c r="M27" s="37" t="s">
        <v>116</v>
      </c>
      <c r="N27" s="37" t="s">
        <v>116</v>
      </c>
      <c r="O27" s="37" t="s">
        <v>116</v>
      </c>
      <c r="P27" s="37">
        <v>0</v>
      </c>
      <c r="Q27" s="37">
        <v>0</v>
      </c>
      <c r="R27" s="37" t="e">
        <v>#VALUE!</v>
      </c>
      <c r="S27" s="37">
        <v>0</v>
      </c>
      <c r="T27" s="37">
        <v>0</v>
      </c>
      <c r="U27" s="37">
        <v>0</v>
      </c>
      <c r="V27" s="37">
        <v>0</v>
      </c>
      <c r="W27" s="37">
        <v>0</v>
      </c>
      <c r="X27" s="37" t="e">
        <v>#VALUE!</v>
      </c>
      <c r="Y27" s="37">
        <v>0.45700000000000002</v>
      </c>
      <c r="Z27" s="37" t="s">
        <v>116</v>
      </c>
      <c r="AA27" s="37" t="s">
        <v>116</v>
      </c>
      <c r="AB27" s="37" t="s">
        <v>116</v>
      </c>
      <c r="AC27" s="37" t="s">
        <v>116</v>
      </c>
      <c r="AD27" s="37">
        <v>38.753999999999998</v>
      </c>
      <c r="AE27" s="37" t="s">
        <v>116</v>
      </c>
      <c r="AF27" s="37"/>
      <c r="AG27" s="40" t="s">
        <v>11</v>
      </c>
      <c r="AH27" s="37">
        <v>0</v>
      </c>
      <c r="AI27" s="37">
        <v>0</v>
      </c>
      <c r="AJ27" s="37">
        <v>0</v>
      </c>
      <c r="AK27" s="37">
        <v>0</v>
      </c>
      <c r="AL27" s="37">
        <v>0</v>
      </c>
      <c r="AM27" s="37">
        <v>0</v>
      </c>
      <c r="AN27" s="37">
        <v>0</v>
      </c>
      <c r="AO27" s="37">
        <v>0</v>
      </c>
      <c r="AP27" s="37" t="s">
        <v>116</v>
      </c>
      <c r="AQ27" s="37">
        <v>0</v>
      </c>
      <c r="AR27" s="37" t="s">
        <v>116</v>
      </c>
      <c r="AS27" s="37" t="s">
        <v>116</v>
      </c>
      <c r="AT27" s="37" t="s">
        <v>116</v>
      </c>
      <c r="AU27" s="37">
        <v>0</v>
      </c>
      <c r="AV27" s="37" t="e">
        <v>#VALUE!</v>
      </c>
      <c r="AW27" s="37" t="e">
        <v>#VALUE!</v>
      </c>
      <c r="AX27" s="37">
        <v>0</v>
      </c>
      <c r="AY27" s="37">
        <v>0</v>
      </c>
      <c r="AZ27" s="37">
        <v>0</v>
      </c>
      <c r="BA27" s="37">
        <v>0</v>
      </c>
      <c r="BB27" s="37">
        <v>0</v>
      </c>
      <c r="BC27" s="37" t="s">
        <v>116</v>
      </c>
      <c r="BD27" s="37">
        <v>1.484566158479202</v>
      </c>
      <c r="BE27" s="37" t="s">
        <v>116</v>
      </c>
      <c r="BF27" s="37" t="s">
        <v>116</v>
      </c>
      <c r="BG27" s="37"/>
      <c r="BH27" s="37"/>
      <c r="BI27" s="37"/>
      <c r="BK27" s="42" t="s">
        <v>18</v>
      </c>
      <c r="BL27" s="37">
        <v>0</v>
      </c>
      <c r="BM27" s="37">
        <v>0</v>
      </c>
      <c r="BN27" s="37">
        <v>0</v>
      </c>
      <c r="BO27" s="37">
        <v>0</v>
      </c>
      <c r="BP27" s="37">
        <v>0</v>
      </c>
      <c r="BQ27" s="37">
        <v>0</v>
      </c>
      <c r="BR27" s="37">
        <v>0</v>
      </c>
      <c r="BS27" s="37"/>
      <c r="BT27" s="37" t="e">
        <f>'Aggregates (2023-24 prices)'!K24-#REF!</f>
        <v>#VALUE!</v>
      </c>
      <c r="BU27" s="37" t="e">
        <f>'Aggregates (2023-24 prices)'!#REF!-#REF!</f>
        <v>#REF!</v>
      </c>
      <c r="BV27" s="37" t="e">
        <f>'Aggregates (2023-24 prices)'!L24-#REF!</f>
        <v>#REF!</v>
      </c>
      <c r="BW27" s="37" t="e">
        <f>'Aggregates (2023-24 prices)'!M24-#REF!</f>
        <v>#VALUE!</v>
      </c>
      <c r="BX27" s="37" t="e">
        <f>'Aggregates (2023-24 prices)'!N24-#REF!</f>
        <v>#VALUE!</v>
      </c>
      <c r="BY27" s="37"/>
      <c r="BZ27" s="37" t="e">
        <f>'Aggregates (2023-24 prices)'!Q24-#REF!</f>
        <v>#REF!</v>
      </c>
      <c r="CA27" s="37" t="e">
        <f>'Aggregates (2023-24 prices)'!R24-#REF!</f>
        <v>#VALUE!</v>
      </c>
      <c r="CB27" s="37"/>
      <c r="CC27" s="37" t="e">
        <f>'Aggregates (2023-24 prices)'!T24-#REF!</f>
        <v>#REF!</v>
      </c>
      <c r="CD27" s="37" t="e">
        <f>'Aggregates (2023-24 prices)'!U24-#REF!</f>
        <v>#REF!</v>
      </c>
      <c r="CE27" s="37" t="e">
        <f>'Aggregates (2023-24 prices)'!V24-#REF!</f>
        <v>#REF!</v>
      </c>
      <c r="CF27" s="37"/>
      <c r="CG27" s="37" t="e">
        <f>'Aggregates (2023-24 prices)'!X24-#REF!</f>
        <v>#REF!</v>
      </c>
      <c r="CH27" s="37" t="e">
        <f>'Aggregates (2023-24 prices)'!AA24-#REF!</f>
        <v>#REF!</v>
      </c>
      <c r="CI27" s="37" t="e">
        <f>'Aggregates (2023-24 prices)'!AB24-#REF!</f>
        <v>#VALUE!</v>
      </c>
      <c r="CJ27" s="37" t="e">
        <f>'Aggregates (2023-24 prices)'!AC24-#REF!</f>
        <v>#REF!</v>
      </c>
      <c r="CK27" s="37"/>
      <c r="CL27" s="37" t="e">
        <f>'Aggregates (2023-24 prices)'!AE24-#REF!</f>
        <v>#REF!</v>
      </c>
    </row>
    <row r="28" spans="1:90" s="39" customFormat="1" ht="15.75" customHeight="1">
      <c r="B28" s="40" t="s">
        <v>10</v>
      </c>
      <c r="C28" s="37">
        <v>0</v>
      </c>
      <c r="D28" s="37">
        <v>0</v>
      </c>
      <c r="E28" s="37">
        <v>0</v>
      </c>
      <c r="F28" s="37">
        <v>0</v>
      </c>
      <c r="G28" s="37">
        <v>0</v>
      </c>
      <c r="H28" s="37">
        <v>0</v>
      </c>
      <c r="I28" s="37">
        <v>0</v>
      </c>
      <c r="J28" s="37">
        <v>0</v>
      </c>
      <c r="K28" s="156" t="s">
        <v>116</v>
      </c>
      <c r="L28" s="37">
        <v>0</v>
      </c>
      <c r="M28" s="37" t="s">
        <v>116</v>
      </c>
      <c r="N28" s="37" t="s">
        <v>116</v>
      </c>
      <c r="O28" s="37" t="s">
        <v>116</v>
      </c>
      <c r="P28" s="37">
        <v>0</v>
      </c>
      <c r="Q28" s="37">
        <v>0</v>
      </c>
      <c r="R28" s="37" t="e">
        <v>#VALUE!</v>
      </c>
      <c r="S28" s="37">
        <v>0</v>
      </c>
      <c r="T28" s="37">
        <v>0</v>
      </c>
      <c r="U28" s="37">
        <v>0</v>
      </c>
      <c r="V28" s="37">
        <v>0</v>
      </c>
      <c r="W28" s="37">
        <v>0</v>
      </c>
      <c r="X28" s="37" t="e">
        <v>#VALUE!</v>
      </c>
      <c r="Y28" s="37">
        <v>3.2000000000000001E-2</v>
      </c>
      <c r="Z28" s="37" t="s">
        <v>116</v>
      </c>
      <c r="AA28" s="37" t="s">
        <v>116</v>
      </c>
      <c r="AB28" s="37" t="s">
        <v>116</v>
      </c>
      <c r="AC28" s="37" t="s">
        <v>116</v>
      </c>
      <c r="AD28" s="37">
        <v>41.146000000000001</v>
      </c>
      <c r="AE28" s="37" t="s">
        <v>116</v>
      </c>
      <c r="AF28" s="37"/>
      <c r="AG28" s="40" t="s">
        <v>12</v>
      </c>
      <c r="AH28" s="37">
        <v>0</v>
      </c>
      <c r="AI28" s="37">
        <v>0</v>
      </c>
      <c r="AJ28" s="37">
        <v>0</v>
      </c>
      <c r="AK28" s="37">
        <v>0</v>
      </c>
      <c r="AL28" s="37">
        <v>0</v>
      </c>
      <c r="AM28" s="37">
        <v>0</v>
      </c>
      <c r="AN28" s="37">
        <v>0</v>
      </c>
      <c r="AO28" s="37">
        <v>0</v>
      </c>
      <c r="AP28" s="37" t="s">
        <v>116</v>
      </c>
      <c r="AQ28" s="37">
        <v>0</v>
      </c>
      <c r="AR28" s="37" t="s">
        <v>116</v>
      </c>
      <c r="AS28" s="37" t="s">
        <v>116</v>
      </c>
      <c r="AT28" s="37" t="s">
        <v>116</v>
      </c>
      <c r="AU28" s="37">
        <v>0</v>
      </c>
      <c r="AV28" s="37" t="e">
        <v>#VALUE!</v>
      </c>
      <c r="AW28" s="37" t="e">
        <v>#VALUE!</v>
      </c>
      <c r="AX28" s="37">
        <v>0</v>
      </c>
      <c r="AY28" s="37">
        <v>0</v>
      </c>
      <c r="AZ28" s="37">
        <v>0</v>
      </c>
      <c r="BA28" s="37">
        <v>0</v>
      </c>
      <c r="BB28" s="37">
        <v>0</v>
      </c>
      <c r="BC28" s="37" t="s">
        <v>116</v>
      </c>
      <c r="BD28" s="37">
        <v>-0.66933259200650086</v>
      </c>
      <c r="BE28" s="37" t="s">
        <v>116</v>
      </c>
      <c r="BF28" s="37" t="s">
        <v>116</v>
      </c>
      <c r="BG28" s="37"/>
      <c r="BH28" s="37"/>
      <c r="BI28" s="37"/>
      <c r="BK28" s="42" t="s">
        <v>19</v>
      </c>
      <c r="BL28" s="37">
        <v>0</v>
      </c>
      <c r="BM28" s="37">
        <v>0</v>
      </c>
      <c r="BN28" s="37">
        <v>0</v>
      </c>
      <c r="BO28" s="37">
        <v>0</v>
      </c>
      <c r="BP28" s="37">
        <v>0</v>
      </c>
      <c r="BQ28" s="37">
        <v>0</v>
      </c>
      <c r="BR28" s="37">
        <v>0</v>
      </c>
      <c r="BS28" s="37"/>
      <c r="BT28" s="37" t="e">
        <f>'Aggregates (2023-24 prices)'!K25-#REF!</f>
        <v>#REF!</v>
      </c>
      <c r="BU28" s="37" t="e">
        <f>'Aggregates (2023-24 prices)'!#REF!-#REF!</f>
        <v>#REF!</v>
      </c>
      <c r="BV28" s="37" t="e">
        <f>'Aggregates (2023-24 prices)'!L25-#REF!</f>
        <v>#REF!</v>
      </c>
      <c r="BW28" s="37" t="e">
        <f>'Aggregates (2023-24 prices)'!M25-#REF!</f>
        <v>#REF!</v>
      </c>
      <c r="BX28" s="37" t="e">
        <f>'Aggregates (2023-24 prices)'!N25-#REF!</f>
        <v>#REF!</v>
      </c>
      <c r="BY28" s="37"/>
      <c r="BZ28" s="37" t="e">
        <f>'Aggregates (2023-24 prices)'!Q25-#REF!</f>
        <v>#REF!</v>
      </c>
      <c r="CA28" s="37" t="e">
        <f>'Aggregates (2023-24 prices)'!R25-#REF!</f>
        <v>#VALUE!</v>
      </c>
      <c r="CB28" s="37"/>
      <c r="CC28" s="37" t="e">
        <f>'Aggregates (2023-24 prices)'!T25-#REF!</f>
        <v>#REF!</v>
      </c>
      <c r="CD28" s="37" t="e">
        <f>'Aggregates (2023-24 prices)'!U25-#REF!</f>
        <v>#REF!</v>
      </c>
      <c r="CE28" s="37" t="e">
        <f>'Aggregates (2023-24 prices)'!V25-#REF!</f>
        <v>#REF!</v>
      </c>
      <c r="CF28" s="37"/>
      <c r="CG28" s="37" t="e">
        <f>'Aggregates (2023-24 prices)'!X25-#REF!</f>
        <v>#REF!</v>
      </c>
      <c r="CH28" s="37" t="e">
        <f>'Aggregates (2023-24 prices)'!AA25-#REF!</f>
        <v>#REF!</v>
      </c>
      <c r="CI28" s="37" t="e">
        <f>'Aggregates (2023-24 prices)'!AB25-#REF!</f>
        <v>#REF!</v>
      </c>
      <c r="CJ28" s="37" t="e">
        <f>'Aggregates (2023-24 prices)'!AC25-#REF!</f>
        <v>#REF!</v>
      </c>
      <c r="CK28" s="37"/>
      <c r="CL28" s="37" t="e">
        <f>'Aggregates (2023-24 prices)'!AE25-#REF!</f>
        <v>#REF!</v>
      </c>
    </row>
    <row r="29" spans="1:90" s="39" customFormat="1" ht="15.75" customHeight="1">
      <c r="B29" s="40" t="s">
        <v>11</v>
      </c>
      <c r="C29" s="37">
        <v>0</v>
      </c>
      <c r="D29" s="37">
        <v>0</v>
      </c>
      <c r="E29" s="37">
        <v>0</v>
      </c>
      <c r="F29" s="37">
        <v>0</v>
      </c>
      <c r="G29" s="37">
        <v>0</v>
      </c>
      <c r="H29" s="37">
        <v>0</v>
      </c>
      <c r="I29" s="37">
        <v>0</v>
      </c>
      <c r="J29" s="37">
        <v>0</v>
      </c>
      <c r="K29" s="156" t="s">
        <v>116</v>
      </c>
      <c r="L29" s="37">
        <v>0</v>
      </c>
      <c r="M29" s="37" t="s">
        <v>116</v>
      </c>
      <c r="N29" s="37" t="s">
        <v>116</v>
      </c>
      <c r="O29" s="37" t="s">
        <v>116</v>
      </c>
      <c r="P29" s="37">
        <v>0</v>
      </c>
      <c r="Q29" s="37">
        <v>0</v>
      </c>
      <c r="R29" s="37" t="e">
        <v>#VALUE!</v>
      </c>
      <c r="S29" s="37">
        <v>0</v>
      </c>
      <c r="T29" s="37">
        <v>0</v>
      </c>
      <c r="U29" s="37">
        <v>0</v>
      </c>
      <c r="V29" s="37">
        <v>0</v>
      </c>
      <c r="W29" s="37">
        <v>0</v>
      </c>
      <c r="X29" s="37" t="e">
        <v>#VALUE!</v>
      </c>
      <c r="Y29" s="37">
        <v>0.63100000000000001</v>
      </c>
      <c r="Z29" s="37" t="s">
        <v>116</v>
      </c>
      <c r="AA29" s="37" t="s">
        <v>116</v>
      </c>
      <c r="AB29" s="37" t="s">
        <v>116</v>
      </c>
      <c r="AC29" s="37" t="s">
        <v>116</v>
      </c>
      <c r="AD29" s="37">
        <v>44.387</v>
      </c>
      <c r="AE29" s="37" t="s">
        <v>116</v>
      </c>
      <c r="AF29" s="37"/>
      <c r="AG29" s="40" t="s">
        <v>13</v>
      </c>
      <c r="AH29" s="37">
        <v>0</v>
      </c>
      <c r="AI29" s="37">
        <v>0</v>
      </c>
      <c r="AJ29" s="37">
        <v>0</v>
      </c>
      <c r="AK29" s="37">
        <v>0</v>
      </c>
      <c r="AL29" s="37">
        <v>0</v>
      </c>
      <c r="AM29" s="37">
        <v>0</v>
      </c>
      <c r="AN29" s="37">
        <v>0</v>
      </c>
      <c r="AO29" s="37">
        <v>0</v>
      </c>
      <c r="AP29" s="37" t="s">
        <v>116</v>
      </c>
      <c r="AQ29" s="37">
        <v>0</v>
      </c>
      <c r="AR29" s="37" t="s">
        <v>116</v>
      </c>
      <c r="AS29" s="37" t="s">
        <v>116</v>
      </c>
      <c r="AT29" s="37" t="s">
        <v>116</v>
      </c>
      <c r="AU29" s="37">
        <v>0</v>
      </c>
      <c r="AV29" s="37" t="e">
        <v>#VALUE!</v>
      </c>
      <c r="AW29" s="37" t="e">
        <v>#VALUE!</v>
      </c>
      <c r="AX29" s="37">
        <v>0</v>
      </c>
      <c r="AY29" s="37">
        <v>0</v>
      </c>
      <c r="AZ29" s="37">
        <v>0</v>
      </c>
      <c r="BA29" s="37">
        <v>0</v>
      </c>
      <c r="BB29" s="37">
        <v>0</v>
      </c>
      <c r="BC29" s="37" t="s">
        <v>116</v>
      </c>
      <c r="BD29" s="37">
        <v>-0.37173258855693014</v>
      </c>
      <c r="BE29" s="37" t="s">
        <v>116</v>
      </c>
      <c r="BF29" s="37" t="s">
        <v>116</v>
      </c>
      <c r="BG29" s="37"/>
      <c r="BH29" s="37"/>
      <c r="BI29" s="37"/>
      <c r="BK29" s="42" t="s">
        <v>20</v>
      </c>
      <c r="BL29" s="37">
        <v>0</v>
      </c>
      <c r="BM29" s="37">
        <v>0</v>
      </c>
      <c r="BN29" s="37">
        <v>0</v>
      </c>
      <c r="BO29" s="37">
        <v>0</v>
      </c>
      <c r="BP29" s="37">
        <v>0</v>
      </c>
      <c r="BQ29" s="37">
        <v>0</v>
      </c>
      <c r="BR29" s="37">
        <v>0</v>
      </c>
      <c r="BS29" s="37"/>
      <c r="BT29" s="37" t="e">
        <f>'Aggregates (2023-24 prices)'!K26-#REF!</f>
        <v>#REF!</v>
      </c>
      <c r="BU29" s="37" t="e">
        <f>'Aggregates (2023-24 prices)'!#REF!-#REF!</f>
        <v>#REF!</v>
      </c>
      <c r="BV29" s="37" t="e">
        <f>'Aggregates (2023-24 prices)'!L26-#REF!</f>
        <v>#REF!</v>
      </c>
      <c r="BW29" s="37" t="e">
        <f>'Aggregates (2023-24 prices)'!M26-#REF!</f>
        <v>#REF!</v>
      </c>
      <c r="BX29" s="37" t="e">
        <f>'Aggregates (2023-24 prices)'!N26-#REF!</f>
        <v>#REF!</v>
      </c>
      <c r="BY29" s="37"/>
      <c r="BZ29" s="37" t="e">
        <f>'Aggregates (2023-24 prices)'!Q26-#REF!</f>
        <v>#REF!</v>
      </c>
      <c r="CA29" s="37" t="e">
        <f>'Aggregates (2023-24 prices)'!R26-#REF!</f>
        <v>#VALUE!</v>
      </c>
      <c r="CB29" s="37"/>
      <c r="CC29" s="37" t="e">
        <f>'Aggregates (2023-24 prices)'!T26-#REF!</f>
        <v>#REF!</v>
      </c>
      <c r="CD29" s="37" t="e">
        <f>'Aggregates (2023-24 prices)'!U26-#REF!</f>
        <v>#REF!</v>
      </c>
      <c r="CE29" s="37" t="e">
        <f>'Aggregates (2023-24 prices)'!V26-#REF!</f>
        <v>#REF!</v>
      </c>
      <c r="CF29" s="37"/>
      <c r="CG29" s="37" t="e">
        <f>'Aggregates (2023-24 prices)'!X26-#REF!</f>
        <v>#REF!</v>
      </c>
      <c r="CH29" s="37" t="e">
        <f>'Aggregates (2023-24 prices)'!AA26-#REF!</f>
        <v>#REF!</v>
      </c>
      <c r="CI29" s="37" t="e">
        <f>'Aggregates (2023-24 prices)'!AB26-#REF!</f>
        <v>#REF!</v>
      </c>
      <c r="CJ29" s="37" t="e">
        <f>'Aggregates (2023-24 prices)'!AC26-#REF!</f>
        <v>#REF!</v>
      </c>
      <c r="CK29" s="37"/>
      <c r="CL29" s="37" t="e">
        <f>'Aggregates (2023-24 prices)'!AE26-#REF!</f>
        <v>#REF!</v>
      </c>
    </row>
    <row r="30" spans="1:90" s="39" customFormat="1" ht="15.75" customHeight="1">
      <c r="B30" s="40" t="s">
        <v>12</v>
      </c>
      <c r="C30" s="37">
        <v>0</v>
      </c>
      <c r="D30" s="37">
        <v>0</v>
      </c>
      <c r="E30" s="37">
        <v>0</v>
      </c>
      <c r="F30" s="37">
        <v>0</v>
      </c>
      <c r="G30" s="37">
        <v>0</v>
      </c>
      <c r="H30" s="37">
        <v>0</v>
      </c>
      <c r="I30" s="37">
        <v>0</v>
      </c>
      <c r="J30" s="37">
        <v>0</v>
      </c>
      <c r="K30" s="156" t="s">
        <v>116</v>
      </c>
      <c r="L30" s="37">
        <v>0</v>
      </c>
      <c r="M30" s="37" t="s">
        <v>116</v>
      </c>
      <c r="N30" s="37" t="s">
        <v>116</v>
      </c>
      <c r="O30" s="37" t="s">
        <v>116</v>
      </c>
      <c r="P30" s="37">
        <v>0</v>
      </c>
      <c r="Q30" s="37">
        <v>0</v>
      </c>
      <c r="R30" s="37" t="e">
        <v>#VALUE!</v>
      </c>
      <c r="S30" s="37">
        <v>0</v>
      </c>
      <c r="T30" s="37">
        <v>0</v>
      </c>
      <c r="U30" s="37">
        <v>0</v>
      </c>
      <c r="V30" s="37">
        <v>0</v>
      </c>
      <c r="W30" s="37">
        <v>0</v>
      </c>
      <c r="X30" s="37" t="e">
        <v>#VALUE!</v>
      </c>
      <c r="Y30" s="37">
        <v>-0.313</v>
      </c>
      <c r="Z30" s="37" t="s">
        <v>116</v>
      </c>
      <c r="AA30" s="37" t="s">
        <v>116</v>
      </c>
      <c r="AB30" s="37" t="s">
        <v>116</v>
      </c>
      <c r="AC30" s="37" t="s">
        <v>116</v>
      </c>
      <c r="AD30" s="37">
        <v>48.695</v>
      </c>
      <c r="AE30" s="37" t="s">
        <v>116</v>
      </c>
      <c r="AF30" s="37"/>
      <c r="AG30" s="42" t="s">
        <v>14</v>
      </c>
      <c r="AH30" s="37">
        <v>0</v>
      </c>
      <c r="AI30" s="37">
        <v>0</v>
      </c>
      <c r="AJ30" s="37">
        <v>0</v>
      </c>
      <c r="AK30" s="37">
        <v>0</v>
      </c>
      <c r="AL30" s="37">
        <v>0</v>
      </c>
      <c r="AM30" s="37">
        <v>0</v>
      </c>
      <c r="AN30" s="37">
        <v>0</v>
      </c>
      <c r="AO30" s="37">
        <v>0</v>
      </c>
      <c r="AP30" s="37" t="s">
        <v>116</v>
      </c>
      <c r="AQ30" s="37">
        <v>0</v>
      </c>
      <c r="AR30" s="37" t="s">
        <v>116</v>
      </c>
      <c r="AS30" s="37" t="s">
        <v>116</v>
      </c>
      <c r="AT30" s="37" t="s">
        <v>116</v>
      </c>
      <c r="AU30" s="37">
        <v>0</v>
      </c>
      <c r="AV30" s="37" t="e">
        <v>#VALUE!</v>
      </c>
      <c r="AW30" s="37" t="e">
        <v>#VALUE!</v>
      </c>
      <c r="AX30" s="37">
        <v>0</v>
      </c>
      <c r="AY30" s="37">
        <v>0</v>
      </c>
      <c r="AZ30" s="37">
        <v>0</v>
      </c>
      <c r="BA30" s="37">
        <v>0</v>
      </c>
      <c r="BB30" s="37">
        <v>0</v>
      </c>
      <c r="BC30" s="37" t="s">
        <v>116</v>
      </c>
      <c r="BD30" s="37">
        <v>-1.9195121528680077</v>
      </c>
      <c r="BE30" s="37" t="s">
        <v>116</v>
      </c>
      <c r="BF30" s="37" t="s">
        <v>116</v>
      </c>
      <c r="BG30" s="37"/>
      <c r="BH30" s="37"/>
      <c r="BI30" s="37"/>
      <c r="BK30" s="42" t="s">
        <v>21</v>
      </c>
      <c r="BL30" s="37">
        <v>0</v>
      </c>
      <c r="BM30" s="37">
        <v>0</v>
      </c>
      <c r="BN30" s="37">
        <v>0</v>
      </c>
      <c r="BO30" s="37">
        <v>0</v>
      </c>
      <c r="BP30" s="37">
        <v>0</v>
      </c>
      <c r="BQ30" s="37">
        <v>0</v>
      </c>
      <c r="BR30" s="37">
        <v>0</v>
      </c>
      <c r="BS30" s="37"/>
      <c r="BT30" s="37" t="e">
        <f>'Aggregates (2023-24 prices)'!K27-#REF!</f>
        <v>#REF!</v>
      </c>
      <c r="BU30" s="37" t="e">
        <f>'Aggregates (2023-24 prices)'!#REF!-#REF!</f>
        <v>#REF!</v>
      </c>
      <c r="BV30" s="37" t="e">
        <f>'Aggregates (2023-24 prices)'!L27-#REF!</f>
        <v>#REF!</v>
      </c>
      <c r="BW30" s="37" t="e">
        <f>'Aggregates (2023-24 prices)'!M27-#REF!</f>
        <v>#REF!</v>
      </c>
      <c r="BX30" s="37" t="e">
        <f>'Aggregates (2023-24 prices)'!N27-#REF!</f>
        <v>#REF!</v>
      </c>
      <c r="BY30" s="37"/>
      <c r="BZ30" s="37" t="e">
        <f>'Aggregates (2023-24 prices)'!Q27-#REF!</f>
        <v>#REF!</v>
      </c>
      <c r="CA30" s="37" t="e">
        <f>'Aggregates (2023-24 prices)'!R27-#REF!</f>
        <v>#VALUE!</v>
      </c>
      <c r="CB30" s="37"/>
      <c r="CC30" s="37" t="e">
        <f>'Aggregates (2023-24 prices)'!T27-#REF!</f>
        <v>#REF!</v>
      </c>
      <c r="CD30" s="37" t="e">
        <f>'Aggregates (2023-24 prices)'!U27-#REF!</f>
        <v>#REF!</v>
      </c>
      <c r="CE30" s="37" t="e">
        <f>'Aggregates (2023-24 prices)'!V27-#REF!</f>
        <v>#REF!</v>
      </c>
      <c r="CF30" s="37"/>
      <c r="CG30" s="37" t="e">
        <f>'Aggregates (2023-24 prices)'!X27-#REF!</f>
        <v>#REF!</v>
      </c>
      <c r="CH30" s="37" t="e">
        <f>'Aggregates (2023-24 prices)'!AA27-#REF!</f>
        <v>#REF!</v>
      </c>
      <c r="CI30" s="37" t="e">
        <f>'Aggregates (2023-24 prices)'!AB27-#REF!</f>
        <v>#REF!</v>
      </c>
      <c r="CJ30" s="37" t="e">
        <f>'Aggregates (2023-24 prices)'!AC27-#REF!</f>
        <v>#REF!</v>
      </c>
      <c r="CK30" s="37"/>
      <c r="CL30" s="37" t="e">
        <f>'Aggregates (2023-24 prices)'!AE27-#REF!</f>
        <v>#REF!</v>
      </c>
    </row>
    <row r="31" spans="1:90" s="39" customFormat="1" ht="15.75" customHeight="1">
      <c r="B31" s="40" t="s">
        <v>13</v>
      </c>
      <c r="C31" s="37">
        <v>0</v>
      </c>
      <c r="D31" s="37">
        <v>0</v>
      </c>
      <c r="E31" s="37">
        <v>0</v>
      </c>
      <c r="F31" s="37">
        <v>0</v>
      </c>
      <c r="G31" s="37">
        <v>0</v>
      </c>
      <c r="H31" s="37">
        <v>0</v>
      </c>
      <c r="I31" s="37">
        <v>0</v>
      </c>
      <c r="J31" s="37">
        <v>0</v>
      </c>
      <c r="K31" s="156" t="s">
        <v>116</v>
      </c>
      <c r="L31" s="37">
        <v>0</v>
      </c>
      <c r="M31" s="37" t="s">
        <v>116</v>
      </c>
      <c r="N31" s="37" t="s">
        <v>116</v>
      </c>
      <c r="O31" s="37" t="s">
        <v>116</v>
      </c>
      <c r="P31" s="37">
        <v>0</v>
      </c>
      <c r="Q31" s="37">
        <v>0</v>
      </c>
      <c r="R31" s="37" t="e">
        <v>#VALUE!</v>
      </c>
      <c r="S31" s="37">
        <v>0</v>
      </c>
      <c r="T31" s="37">
        <v>0</v>
      </c>
      <c r="U31" s="37">
        <v>0</v>
      </c>
      <c r="V31" s="37">
        <v>0</v>
      </c>
      <c r="W31" s="37">
        <v>0</v>
      </c>
      <c r="X31" s="37" t="e">
        <v>#VALUE!</v>
      </c>
      <c r="Y31" s="37">
        <v>-0.189</v>
      </c>
      <c r="Z31" s="37" t="s">
        <v>116</v>
      </c>
      <c r="AA31" s="37" t="s">
        <v>116</v>
      </c>
      <c r="AB31" s="37" t="s">
        <v>116</v>
      </c>
      <c r="AC31" s="37" t="s">
        <v>116</v>
      </c>
      <c r="AD31" s="37">
        <v>54.093000000000004</v>
      </c>
      <c r="AE31" s="37" t="s">
        <v>116</v>
      </c>
      <c r="AF31" s="37"/>
      <c r="AG31" s="42" t="s">
        <v>15</v>
      </c>
      <c r="AH31" s="37">
        <v>0</v>
      </c>
      <c r="AI31" s="37">
        <v>0</v>
      </c>
      <c r="AJ31" s="37">
        <v>0</v>
      </c>
      <c r="AK31" s="37">
        <v>0</v>
      </c>
      <c r="AL31" s="37">
        <v>0</v>
      </c>
      <c r="AM31" s="37">
        <v>0</v>
      </c>
      <c r="AN31" s="37">
        <v>0</v>
      </c>
      <c r="AO31" s="37">
        <v>0</v>
      </c>
      <c r="AP31" s="37" t="s">
        <v>116</v>
      </c>
      <c r="AQ31" s="37">
        <v>0</v>
      </c>
      <c r="AR31" s="37" t="s">
        <v>116</v>
      </c>
      <c r="AS31" s="37" t="s">
        <v>116</v>
      </c>
      <c r="AT31" s="37" t="s">
        <v>116</v>
      </c>
      <c r="AU31" s="37">
        <v>0</v>
      </c>
      <c r="AV31" s="37" t="e">
        <v>#VALUE!</v>
      </c>
      <c r="AW31" s="37" t="e">
        <v>#VALUE!</v>
      </c>
      <c r="AX31" s="37">
        <v>0</v>
      </c>
      <c r="AY31" s="37">
        <v>0</v>
      </c>
      <c r="AZ31" s="37">
        <v>0</v>
      </c>
      <c r="BA31" s="37">
        <v>0</v>
      </c>
      <c r="BB31" s="37">
        <v>0</v>
      </c>
      <c r="BC31" s="37" t="s">
        <v>116</v>
      </c>
      <c r="BD31" s="37">
        <v>-0.63027487417731309</v>
      </c>
      <c r="BE31" s="37" t="s">
        <v>116</v>
      </c>
      <c r="BF31" s="37" t="s">
        <v>116</v>
      </c>
      <c r="BG31" s="37"/>
      <c r="BH31" s="37"/>
      <c r="BI31" s="37"/>
      <c r="BK31" s="42" t="s">
        <v>22</v>
      </c>
      <c r="BL31" s="37">
        <v>0</v>
      </c>
      <c r="BM31" s="37">
        <v>0</v>
      </c>
      <c r="BN31" s="37">
        <v>0</v>
      </c>
      <c r="BO31" s="37">
        <v>0</v>
      </c>
      <c r="BP31" s="37">
        <v>0</v>
      </c>
      <c r="BQ31" s="37">
        <v>0</v>
      </c>
      <c r="BR31" s="37">
        <v>0</v>
      </c>
      <c r="BS31" s="37"/>
      <c r="BT31" s="37" t="e">
        <f>'Aggregates (2023-24 prices)'!K28-#REF!</f>
        <v>#REF!</v>
      </c>
      <c r="BU31" s="37" t="e">
        <f>'Aggregates (2023-24 prices)'!#REF!-#REF!</f>
        <v>#REF!</v>
      </c>
      <c r="BV31" s="37" t="e">
        <f>'Aggregates (2023-24 prices)'!L28-#REF!</f>
        <v>#REF!</v>
      </c>
      <c r="BW31" s="37" t="e">
        <f>'Aggregates (2023-24 prices)'!M28-#REF!</f>
        <v>#REF!</v>
      </c>
      <c r="BX31" s="37" t="e">
        <f>'Aggregates (2023-24 prices)'!N28-#REF!</f>
        <v>#REF!</v>
      </c>
      <c r="BY31" s="37"/>
      <c r="BZ31" s="37" t="e">
        <f>'Aggregates (2023-24 prices)'!Q28-#REF!</f>
        <v>#REF!</v>
      </c>
      <c r="CA31" s="37" t="e">
        <f>'Aggregates (2023-24 prices)'!R28-#REF!</f>
        <v>#VALUE!</v>
      </c>
      <c r="CB31" s="37"/>
      <c r="CC31" s="37" t="e">
        <f>'Aggregates (2023-24 prices)'!T28-#REF!</f>
        <v>#REF!</v>
      </c>
      <c r="CD31" s="37" t="e">
        <f>'Aggregates (2023-24 prices)'!U28-#REF!</f>
        <v>#REF!</v>
      </c>
      <c r="CE31" s="37" t="e">
        <f>'Aggregates (2023-24 prices)'!V28-#REF!</f>
        <v>#REF!</v>
      </c>
      <c r="CF31" s="37"/>
      <c r="CG31" s="37" t="e">
        <f>'Aggregates (2023-24 prices)'!X28-#REF!</f>
        <v>#REF!</v>
      </c>
      <c r="CH31" s="37" t="e">
        <f>'Aggregates (2023-24 prices)'!AA28-#REF!</f>
        <v>#REF!</v>
      </c>
      <c r="CI31" s="37" t="e">
        <f>'Aggregates (2023-24 prices)'!AB28-#REF!</f>
        <v>#REF!</v>
      </c>
      <c r="CJ31" s="37" t="e">
        <f>'Aggregates (2023-24 prices)'!AC28-#REF!</f>
        <v>#REF!</v>
      </c>
      <c r="CK31" s="37"/>
      <c r="CL31" s="37" t="e">
        <f>'Aggregates (2023-24 prices)'!AE28-#REF!</f>
        <v>#REF!</v>
      </c>
    </row>
    <row r="32" spans="1:90">
      <c r="A32" s="41"/>
      <c r="B32" s="42" t="s">
        <v>14</v>
      </c>
      <c r="C32" s="37">
        <v>0</v>
      </c>
      <c r="D32" s="37">
        <v>0</v>
      </c>
      <c r="E32" s="37">
        <v>0</v>
      </c>
      <c r="F32" s="37">
        <v>0</v>
      </c>
      <c r="G32" s="37">
        <v>0</v>
      </c>
      <c r="H32" s="37">
        <v>0</v>
      </c>
      <c r="I32" s="37">
        <v>0</v>
      </c>
      <c r="J32" s="37">
        <v>0</v>
      </c>
      <c r="K32" s="156" t="s">
        <v>116</v>
      </c>
      <c r="L32" s="37">
        <v>0</v>
      </c>
      <c r="M32" s="37" t="s">
        <v>116</v>
      </c>
      <c r="N32" s="37" t="s">
        <v>116</v>
      </c>
      <c r="O32" s="37" t="s">
        <v>116</v>
      </c>
      <c r="P32" s="37">
        <v>0</v>
      </c>
      <c r="Q32" s="37">
        <v>0</v>
      </c>
      <c r="R32" s="37" t="e">
        <v>#VALUE!</v>
      </c>
      <c r="S32" s="37">
        <v>0</v>
      </c>
      <c r="T32" s="37">
        <v>0</v>
      </c>
      <c r="U32" s="37">
        <v>0</v>
      </c>
      <c r="V32" s="37">
        <v>0</v>
      </c>
      <c r="W32" s="37">
        <v>0</v>
      </c>
      <c r="X32" s="37" t="e">
        <v>#VALUE!</v>
      </c>
      <c r="Y32" s="37">
        <v>-1.1080000000000001</v>
      </c>
      <c r="Z32" s="37" t="s">
        <v>116</v>
      </c>
      <c r="AA32" s="37" t="s">
        <v>116</v>
      </c>
      <c r="AB32" s="37" t="s">
        <v>116</v>
      </c>
      <c r="AC32" s="37" t="s">
        <v>116</v>
      </c>
      <c r="AD32" s="37">
        <v>61.161000000000001</v>
      </c>
      <c r="AE32" s="37" t="s">
        <v>116</v>
      </c>
      <c r="AF32" s="37"/>
      <c r="AG32" s="42" t="s">
        <v>16</v>
      </c>
      <c r="AH32" s="37">
        <v>0</v>
      </c>
      <c r="AI32" s="37">
        <v>0</v>
      </c>
      <c r="AJ32" s="37">
        <v>0</v>
      </c>
      <c r="AK32" s="37">
        <v>0</v>
      </c>
      <c r="AL32" s="37">
        <v>0</v>
      </c>
      <c r="AM32" s="37">
        <v>0</v>
      </c>
      <c r="AN32" s="37">
        <v>0</v>
      </c>
      <c r="AO32" s="37">
        <v>0</v>
      </c>
      <c r="AP32" s="37" t="s">
        <v>116</v>
      </c>
      <c r="AQ32" s="37">
        <v>0</v>
      </c>
      <c r="AR32" s="37" t="s">
        <v>116</v>
      </c>
      <c r="AS32" s="37" t="s">
        <v>116</v>
      </c>
      <c r="AT32" s="37" t="s">
        <v>116</v>
      </c>
      <c r="AU32" s="37">
        <v>0</v>
      </c>
      <c r="AV32" s="37" t="e">
        <v>#VALUE!</v>
      </c>
      <c r="AW32" s="37" t="e">
        <v>#VALUE!</v>
      </c>
      <c r="AX32" s="37">
        <v>0</v>
      </c>
      <c r="AY32" s="37">
        <v>0</v>
      </c>
      <c r="AZ32" s="37">
        <v>0</v>
      </c>
      <c r="BA32" s="37">
        <v>0</v>
      </c>
      <c r="BB32" s="37">
        <v>0</v>
      </c>
      <c r="BC32" s="37" t="s">
        <v>116</v>
      </c>
      <c r="BD32" s="37">
        <v>1.9655055799797094</v>
      </c>
      <c r="BE32" s="37" t="s">
        <v>116</v>
      </c>
      <c r="BF32" s="37" t="s">
        <v>116</v>
      </c>
      <c r="BG32" s="37"/>
      <c r="BH32" s="37"/>
      <c r="BI32" s="37"/>
      <c r="BK32" s="42" t="s">
        <v>23</v>
      </c>
      <c r="BL32" s="37">
        <v>0</v>
      </c>
      <c r="BM32" s="37">
        <v>0</v>
      </c>
      <c r="BN32" s="37">
        <v>0</v>
      </c>
      <c r="BO32" s="37">
        <v>0</v>
      </c>
      <c r="BP32" s="37">
        <v>0</v>
      </c>
      <c r="BQ32" s="37">
        <v>0</v>
      </c>
      <c r="BR32" s="37">
        <v>0</v>
      </c>
      <c r="BS32" s="37"/>
      <c r="BT32" s="37" t="e">
        <f>'Aggregates (2023-24 prices)'!K29-#REF!</f>
        <v>#REF!</v>
      </c>
      <c r="BU32" s="37" t="e">
        <f>'Aggregates (2023-24 prices)'!#REF!-#REF!</f>
        <v>#REF!</v>
      </c>
      <c r="BV32" s="37" t="e">
        <f>'Aggregates (2023-24 prices)'!L29-#REF!</f>
        <v>#REF!</v>
      </c>
      <c r="BW32" s="37" t="e">
        <f>'Aggregates (2023-24 prices)'!M29-#REF!</f>
        <v>#REF!</v>
      </c>
      <c r="BX32" s="37" t="e">
        <f>'Aggregates (2023-24 prices)'!N29-#REF!</f>
        <v>#REF!</v>
      </c>
      <c r="BY32" s="37"/>
      <c r="BZ32" s="37" t="e">
        <f>'Aggregates (2023-24 prices)'!Q29-#REF!</f>
        <v>#REF!</v>
      </c>
      <c r="CA32" s="37" t="e">
        <f>'Aggregates (2023-24 prices)'!R29-#REF!</f>
        <v>#VALUE!</v>
      </c>
      <c r="CB32" s="37"/>
      <c r="CC32" s="37" t="e">
        <f>'Aggregates (2023-24 prices)'!T29-#REF!</f>
        <v>#REF!</v>
      </c>
      <c r="CD32" s="37" t="e">
        <f>'Aggregates (2023-24 prices)'!U29-#REF!</f>
        <v>#REF!</v>
      </c>
      <c r="CE32" s="37" t="e">
        <f>'Aggregates (2023-24 prices)'!V29-#REF!</f>
        <v>#REF!</v>
      </c>
      <c r="CF32" s="37"/>
      <c r="CG32" s="37" t="e">
        <f>'Aggregates (2023-24 prices)'!X29-#REF!</f>
        <v>#REF!</v>
      </c>
      <c r="CH32" s="37" t="e">
        <f>'Aggregates (2023-24 prices)'!AA29-#REF!</f>
        <v>#REF!</v>
      </c>
      <c r="CI32" s="37" t="e">
        <f>'Aggregates (2023-24 prices)'!AB29-#REF!</f>
        <v>#REF!</v>
      </c>
      <c r="CJ32" s="37" t="e">
        <f>'Aggregates (2023-24 prices)'!AC29-#REF!</f>
        <v>#REF!</v>
      </c>
      <c r="CK32" s="37"/>
      <c r="CL32" s="37" t="e">
        <f>'Aggregates (2023-24 prices)'!AE29-#REF!</f>
        <v>#REF!</v>
      </c>
    </row>
    <row r="33" spans="1:90">
      <c r="A33" s="41"/>
      <c r="B33" s="42" t="s">
        <v>15</v>
      </c>
      <c r="C33" s="37">
        <v>0</v>
      </c>
      <c r="D33" s="37">
        <v>0</v>
      </c>
      <c r="E33" s="37">
        <v>0</v>
      </c>
      <c r="F33" s="37">
        <v>0</v>
      </c>
      <c r="G33" s="37">
        <v>0</v>
      </c>
      <c r="H33" s="37">
        <v>0</v>
      </c>
      <c r="I33" s="37">
        <v>0</v>
      </c>
      <c r="J33" s="37">
        <v>0</v>
      </c>
      <c r="K33" s="156" t="s">
        <v>116</v>
      </c>
      <c r="L33" s="37">
        <v>0</v>
      </c>
      <c r="M33" s="37" t="s">
        <v>116</v>
      </c>
      <c r="N33" s="37" t="s">
        <v>116</v>
      </c>
      <c r="O33" s="37" t="s">
        <v>116</v>
      </c>
      <c r="P33" s="37">
        <v>0</v>
      </c>
      <c r="Q33" s="37">
        <v>0</v>
      </c>
      <c r="R33" s="37" t="e">
        <v>#VALUE!</v>
      </c>
      <c r="S33" s="37">
        <v>0</v>
      </c>
      <c r="T33" s="37">
        <v>0</v>
      </c>
      <c r="U33" s="37">
        <v>0</v>
      </c>
      <c r="V33" s="37">
        <v>0</v>
      </c>
      <c r="W33" s="37">
        <v>0</v>
      </c>
      <c r="X33" s="37" t="e">
        <v>#VALUE!</v>
      </c>
      <c r="Y33" s="37">
        <v>-0.40699999999999997</v>
      </c>
      <c r="Z33" s="37" t="s">
        <v>116</v>
      </c>
      <c r="AA33" s="37" t="s">
        <v>116</v>
      </c>
      <c r="AB33" s="37" t="s">
        <v>116</v>
      </c>
      <c r="AC33" s="37" t="s">
        <v>116</v>
      </c>
      <c r="AD33" s="37">
        <v>68.129000000000005</v>
      </c>
      <c r="AE33" s="37" t="s">
        <v>116</v>
      </c>
      <c r="AF33" s="37"/>
      <c r="AG33" s="42" t="s">
        <v>17</v>
      </c>
      <c r="AH33" s="37">
        <v>0</v>
      </c>
      <c r="AI33" s="37">
        <v>0</v>
      </c>
      <c r="AJ33" s="37">
        <v>0</v>
      </c>
      <c r="AK33" s="37">
        <v>0</v>
      </c>
      <c r="AL33" s="37">
        <v>0</v>
      </c>
      <c r="AM33" s="37">
        <v>0</v>
      </c>
      <c r="AN33" s="37">
        <v>0</v>
      </c>
      <c r="AO33" s="37">
        <v>0</v>
      </c>
      <c r="AP33" s="37" t="s">
        <v>116</v>
      </c>
      <c r="AQ33" s="37">
        <v>0</v>
      </c>
      <c r="AR33" s="37" t="s">
        <v>116</v>
      </c>
      <c r="AS33" s="37" t="s">
        <v>116</v>
      </c>
      <c r="AT33" s="37" t="s">
        <v>116</v>
      </c>
      <c r="AU33" s="37">
        <v>0</v>
      </c>
      <c r="AV33" s="37" t="e">
        <v>#VALUE!</v>
      </c>
      <c r="AW33" s="37" t="e">
        <v>#VALUE!</v>
      </c>
      <c r="AX33" s="37">
        <v>0</v>
      </c>
      <c r="AY33" s="37">
        <v>0</v>
      </c>
      <c r="AZ33" s="37">
        <v>0</v>
      </c>
      <c r="BA33" s="37">
        <v>0</v>
      </c>
      <c r="BB33" s="37">
        <v>0</v>
      </c>
      <c r="BC33" s="37" t="s">
        <v>116</v>
      </c>
      <c r="BD33" s="37">
        <v>3.6618188401424168</v>
      </c>
      <c r="BE33" s="37" t="s">
        <v>116</v>
      </c>
      <c r="BF33" s="37" t="s">
        <v>116</v>
      </c>
      <c r="BG33" s="37"/>
      <c r="BH33" s="37"/>
      <c r="BI33" s="37"/>
      <c r="BK33" s="42" t="s">
        <v>24</v>
      </c>
      <c r="BL33" s="37">
        <v>0</v>
      </c>
      <c r="BM33" s="37">
        <v>0</v>
      </c>
      <c r="BN33" s="37">
        <v>0</v>
      </c>
      <c r="BO33" s="37">
        <v>0</v>
      </c>
      <c r="BP33" s="37">
        <v>0</v>
      </c>
      <c r="BQ33" s="37">
        <v>0</v>
      </c>
      <c r="BR33" s="37">
        <v>0</v>
      </c>
      <c r="BS33" s="37"/>
      <c r="BT33" s="37" t="e">
        <f>'Aggregates (2023-24 prices)'!K30-#REF!</f>
        <v>#REF!</v>
      </c>
      <c r="BU33" s="37" t="e">
        <f>'Aggregates (2023-24 prices)'!#REF!-#REF!</f>
        <v>#REF!</v>
      </c>
      <c r="BV33" s="37" t="e">
        <f>'Aggregates (2023-24 prices)'!L30-#REF!</f>
        <v>#REF!</v>
      </c>
      <c r="BW33" s="37" t="e">
        <f>'Aggregates (2023-24 prices)'!M30-#REF!</f>
        <v>#REF!</v>
      </c>
      <c r="BX33" s="37" t="e">
        <f>'Aggregates (2023-24 prices)'!N30-#REF!</f>
        <v>#REF!</v>
      </c>
      <c r="BY33" s="37"/>
      <c r="BZ33" s="37" t="e">
        <f>'Aggregates (2023-24 prices)'!Q30-#REF!</f>
        <v>#REF!</v>
      </c>
      <c r="CA33" s="37" t="e">
        <f>'Aggregates (2023-24 prices)'!R30-#REF!</f>
        <v>#VALUE!</v>
      </c>
      <c r="CB33" s="37"/>
      <c r="CC33" s="37" t="e">
        <f>'Aggregates (2023-24 prices)'!T30-#REF!</f>
        <v>#REF!</v>
      </c>
      <c r="CD33" s="37" t="e">
        <f>'Aggregates (2023-24 prices)'!U30-#REF!</f>
        <v>#REF!</v>
      </c>
      <c r="CE33" s="37" t="e">
        <f>'Aggregates (2023-24 prices)'!V30-#REF!</f>
        <v>#REF!</v>
      </c>
      <c r="CF33" s="37"/>
      <c r="CG33" s="37" t="e">
        <f>'Aggregates (2023-24 prices)'!X30-#REF!</f>
        <v>#REF!</v>
      </c>
      <c r="CH33" s="37" t="e">
        <f>'Aggregates (2023-24 prices)'!AA30-#REF!</f>
        <v>#REF!</v>
      </c>
      <c r="CI33" s="37" t="e">
        <f>'Aggregates (2023-24 prices)'!AB30-#REF!</f>
        <v>#REF!</v>
      </c>
      <c r="CJ33" s="37" t="e">
        <f>'Aggregates (2023-24 prices)'!AC30-#REF!</f>
        <v>#REF!</v>
      </c>
      <c r="CK33" s="37"/>
      <c r="CL33" s="37" t="e">
        <f>'Aggregates (2023-24 prices)'!AE30-#REF!</f>
        <v>#REF!</v>
      </c>
    </row>
    <row r="34" spans="1:90">
      <c r="A34" s="41"/>
      <c r="B34" s="42" t="s">
        <v>16</v>
      </c>
      <c r="C34" s="37">
        <v>0</v>
      </c>
      <c r="D34" s="37">
        <v>0</v>
      </c>
      <c r="E34" s="37">
        <v>0</v>
      </c>
      <c r="F34" s="37">
        <v>0</v>
      </c>
      <c r="G34" s="37">
        <v>0</v>
      </c>
      <c r="H34" s="37">
        <v>0</v>
      </c>
      <c r="I34" s="37">
        <v>0</v>
      </c>
      <c r="J34" s="37">
        <v>0</v>
      </c>
      <c r="K34" s="156" t="s">
        <v>116</v>
      </c>
      <c r="L34" s="37">
        <v>0</v>
      </c>
      <c r="M34" s="37" t="s">
        <v>116</v>
      </c>
      <c r="N34" s="37" t="s">
        <v>116</v>
      </c>
      <c r="O34" s="37" t="s">
        <v>116</v>
      </c>
      <c r="P34" s="37">
        <v>0</v>
      </c>
      <c r="Q34" s="37">
        <v>0</v>
      </c>
      <c r="R34" s="37" t="e">
        <v>#VALUE!</v>
      </c>
      <c r="S34" s="37">
        <v>0</v>
      </c>
      <c r="T34" s="37">
        <v>0</v>
      </c>
      <c r="U34" s="37">
        <v>0</v>
      </c>
      <c r="V34" s="37">
        <v>0</v>
      </c>
      <c r="W34" s="37">
        <v>0</v>
      </c>
      <c r="X34" s="37" t="e">
        <v>#VALUE!</v>
      </c>
      <c r="Y34" s="37">
        <v>1.4530000000000001</v>
      </c>
      <c r="Z34" s="37" t="s">
        <v>116</v>
      </c>
      <c r="AA34" s="37" t="s">
        <v>116</v>
      </c>
      <c r="AB34" s="37" t="s">
        <v>116</v>
      </c>
      <c r="AC34" s="37" t="s">
        <v>116</v>
      </c>
      <c r="AD34" s="37">
        <v>79.218000000000004</v>
      </c>
      <c r="AE34" s="37">
        <v>-71.380313641958551</v>
      </c>
      <c r="AF34" s="37"/>
      <c r="AG34" s="42" t="s">
        <v>18</v>
      </c>
      <c r="AH34" s="37">
        <v>0</v>
      </c>
      <c r="AI34" s="37">
        <v>0</v>
      </c>
      <c r="AJ34" s="37">
        <v>0</v>
      </c>
      <c r="AK34" s="37">
        <v>0</v>
      </c>
      <c r="AL34" s="37">
        <v>0</v>
      </c>
      <c r="AM34" s="37">
        <v>0</v>
      </c>
      <c r="AN34" s="37">
        <v>0</v>
      </c>
      <c r="AO34" s="37">
        <v>0</v>
      </c>
      <c r="AP34" s="37" t="s">
        <v>116</v>
      </c>
      <c r="AQ34" s="37">
        <v>0</v>
      </c>
      <c r="AR34" s="37" t="s">
        <v>116</v>
      </c>
      <c r="AS34" s="37" t="s">
        <v>116</v>
      </c>
      <c r="AT34" s="37" t="s">
        <v>116</v>
      </c>
      <c r="AU34" s="37">
        <v>0</v>
      </c>
      <c r="AV34" s="37" t="e">
        <v>#VALUE!</v>
      </c>
      <c r="AW34" s="37" t="e">
        <v>#VALUE!</v>
      </c>
      <c r="AX34" s="37">
        <v>0</v>
      </c>
      <c r="AY34" s="37">
        <v>0</v>
      </c>
      <c r="AZ34" s="37">
        <v>0</v>
      </c>
      <c r="BA34" s="37">
        <v>0</v>
      </c>
      <c r="BB34" s="37">
        <v>0</v>
      </c>
      <c r="BC34" s="37">
        <v>0</v>
      </c>
      <c r="BD34" s="37">
        <v>3.4334195677415416</v>
      </c>
      <c r="BE34" s="37" t="s">
        <v>116</v>
      </c>
      <c r="BF34" s="37">
        <v>51.230368091910947</v>
      </c>
      <c r="BG34" s="37"/>
      <c r="BH34" s="37"/>
      <c r="BI34" s="37"/>
      <c r="BK34" s="42" t="s">
        <v>25</v>
      </c>
      <c r="BL34" s="37">
        <v>0</v>
      </c>
      <c r="BM34" s="37">
        <v>0</v>
      </c>
      <c r="BN34" s="37">
        <v>0</v>
      </c>
      <c r="BO34" s="37">
        <v>0</v>
      </c>
      <c r="BP34" s="37">
        <v>0</v>
      </c>
      <c r="BQ34" s="37">
        <v>0</v>
      </c>
      <c r="BR34" s="37">
        <v>0</v>
      </c>
      <c r="BS34" s="37"/>
      <c r="BT34" s="37" t="e">
        <f>'Aggregates (2023-24 prices)'!K31-#REF!</f>
        <v>#REF!</v>
      </c>
      <c r="BU34" s="37" t="e">
        <f>'Aggregates (2023-24 prices)'!#REF!-#REF!</f>
        <v>#REF!</v>
      </c>
      <c r="BV34" s="37" t="e">
        <f>'Aggregates (2023-24 prices)'!L31-#REF!</f>
        <v>#REF!</v>
      </c>
      <c r="BW34" s="37" t="e">
        <f>'Aggregates (2023-24 prices)'!M31-#REF!</f>
        <v>#REF!</v>
      </c>
      <c r="BX34" s="37" t="e">
        <f>'Aggregates (2023-24 prices)'!N31-#REF!</f>
        <v>#REF!</v>
      </c>
      <c r="BY34" s="37"/>
      <c r="BZ34" s="37" t="e">
        <f>'Aggregates (2023-24 prices)'!Q31-#REF!</f>
        <v>#REF!</v>
      </c>
      <c r="CA34" s="37" t="e">
        <f>'Aggregates (2023-24 prices)'!R31-#REF!</f>
        <v>#VALUE!</v>
      </c>
      <c r="CB34" s="37"/>
      <c r="CC34" s="37" t="e">
        <f>'Aggregates (2023-24 prices)'!T31-#REF!</f>
        <v>#REF!</v>
      </c>
      <c r="CD34" s="37" t="e">
        <f>'Aggregates (2023-24 prices)'!U31-#REF!</f>
        <v>#REF!</v>
      </c>
      <c r="CE34" s="37" t="e">
        <f>'Aggregates (2023-24 prices)'!V31-#REF!</f>
        <v>#REF!</v>
      </c>
      <c r="CF34" s="37"/>
      <c r="CG34" s="37" t="e">
        <f>'Aggregates (2023-24 prices)'!X31-#REF!</f>
        <v>#REF!</v>
      </c>
      <c r="CH34" s="37" t="e">
        <f>'Aggregates (2023-24 prices)'!AA31-#REF!</f>
        <v>#REF!</v>
      </c>
      <c r="CI34" s="37" t="e">
        <f>'Aggregates (2023-24 prices)'!AB31-#REF!</f>
        <v>#REF!</v>
      </c>
      <c r="CJ34" s="37" t="e">
        <f>'Aggregates (2023-24 prices)'!AC31-#REF!</f>
        <v>#REF!</v>
      </c>
      <c r="CK34" s="37"/>
      <c r="CL34" s="37" t="e">
        <f>'Aggregates (2023-24 prices)'!AE31-#REF!</f>
        <v>#REF!</v>
      </c>
    </row>
    <row r="35" spans="1:90">
      <c r="A35" s="41"/>
      <c r="B35" s="42" t="s">
        <v>17</v>
      </c>
      <c r="C35" s="37">
        <v>0</v>
      </c>
      <c r="D35" s="37">
        <v>0</v>
      </c>
      <c r="E35" s="37">
        <v>0</v>
      </c>
      <c r="F35" s="37">
        <v>0</v>
      </c>
      <c r="G35" s="37">
        <v>0</v>
      </c>
      <c r="H35" s="37">
        <v>0</v>
      </c>
      <c r="I35" s="37">
        <v>0</v>
      </c>
      <c r="J35" s="37">
        <v>0</v>
      </c>
      <c r="K35" s="156" t="s">
        <v>116</v>
      </c>
      <c r="L35" s="37">
        <v>0</v>
      </c>
      <c r="M35" s="37" t="s">
        <v>116</v>
      </c>
      <c r="N35" s="37" t="s">
        <v>116</v>
      </c>
      <c r="O35" s="37" t="s">
        <v>116</v>
      </c>
      <c r="P35" s="37">
        <v>0</v>
      </c>
      <c r="Q35" s="37">
        <v>0</v>
      </c>
      <c r="R35" s="37" t="e">
        <v>#VALUE!</v>
      </c>
      <c r="S35" s="37">
        <v>0</v>
      </c>
      <c r="T35" s="37">
        <v>0</v>
      </c>
      <c r="U35" s="37">
        <v>0</v>
      </c>
      <c r="V35" s="37">
        <v>0</v>
      </c>
      <c r="W35" s="37">
        <v>0</v>
      </c>
      <c r="X35" s="37" t="e">
        <v>#VALUE!</v>
      </c>
      <c r="Y35" s="37">
        <v>3.0339999999999998</v>
      </c>
      <c r="Z35" s="37" t="s">
        <v>116</v>
      </c>
      <c r="AA35" s="37" t="s">
        <v>116</v>
      </c>
      <c r="AB35" s="37" t="s">
        <v>116</v>
      </c>
      <c r="AC35" s="37" t="s">
        <v>116</v>
      </c>
      <c r="AD35" s="37">
        <v>88.826999999999998</v>
      </c>
      <c r="AE35" s="37">
        <v>-76.315568405018965</v>
      </c>
      <c r="AF35" s="37"/>
      <c r="AG35" s="42" t="s">
        <v>19</v>
      </c>
      <c r="AH35" s="37">
        <v>0</v>
      </c>
      <c r="AI35" s="37">
        <v>0</v>
      </c>
      <c r="AJ35" s="37">
        <v>0</v>
      </c>
      <c r="AK35" s="37">
        <v>0</v>
      </c>
      <c r="AL35" s="37">
        <v>0</v>
      </c>
      <c r="AM35" s="37">
        <v>0</v>
      </c>
      <c r="AN35" s="37">
        <v>0</v>
      </c>
      <c r="AO35" s="37">
        <v>0</v>
      </c>
      <c r="AP35" s="37">
        <v>0</v>
      </c>
      <c r="AQ35" s="37">
        <v>0</v>
      </c>
      <c r="AR35" s="37">
        <v>0</v>
      </c>
      <c r="AS35" s="37">
        <v>-9.0809801389664138</v>
      </c>
      <c r="AT35" s="37">
        <v>-0.24757568507119032</v>
      </c>
      <c r="AU35" s="37">
        <v>0</v>
      </c>
      <c r="AV35" s="37" t="e">
        <v>#VALUE!</v>
      </c>
      <c r="AW35" s="37" t="e">
        <v>#VALUE!</v>
      </c>
      <c r="AX35" s="37">
        <v>0</v>
      </c>
      <c r="AY35" s="37">
        <v>0</v>
      </c>
      <c r="AZ35" s="37">
        <v>0</v>
      </c>
      <c r="BA35" s="37">
        <v>0</v>
      </c>
      <c r="BB35" s="37">
        <v>0</v>
      </c>
      <c r="BC35" s="37">
        <v>0</v>
      </c>
      <c r="BD35" s="37">
        <v>4.2120419714673467</v>
      </c>
      <c r="BE35" s="37">
        <v>3.9644662863961551</v>
      </c>
      <c r="BF35" s="37">
        <v>50.104266657839858</v>
      </c>
      <c r="BG35" s="37"/>
      <c r="BH35" s="37"/>
      <c r="BI35" s="37"/>
      <c r="BK35" s="42" t="s">
        <v>26</v>
      </c>
      <c r="BL35" s="37">
        <v>0</v>
      </c>
      <c r="BM35" s="37">
        <v>0</v>
      </c>
      <c r="BN35" s="37">
        <v>0</v>
      </c>
      <c r="BO35" s="37">
        <v>0</v>
      </c>
      <c r="BP35" s="37">
        <v>0</v>
      </c>
      <c r="BQ35" s="37">
        <v>0</v>
      </c>
      <c r="BR35" s="37">
        <v>0</v>
      </c>
      <c r="BS35" s="37"/>
      <c r="BT35" s="37" t="e">
        <f>'Aggregates (2023-24 prices)'!K32-#REF!</f>
        <v>#REF!</v>
      </c>
      <c r="BU35" s="37" t="e">
        <f>'Aggregates (2023-24 prices)'!#REF!-#REF!</f>
        <v>#REF!</v>
      </c>
      <c r="BV35" s="37" t="e">
        <f>'Aggregates (2023-24 prices)'!L32-#REF!</f>
        <v>#REF!</v>
      </c>
      <c r="BW35" s="37" t="e">
        <f>'Aggregates (2023-24 prices)'!M32-#REF!</f>
        <v>#REF!</v>
      </c>
      <c r="BX35" s="37" t="e">
        <f>'Aggregates (2023-24 prices)'!N32-#REF!</f>
        <v>#REF!</v>
      </c>
      <c r="BY35" s="37"/>
      <c r="BZ35" s="37" t="e">
        <f>'Aggregates (2023-24 prices)'!Q32-#REF!</f>
        <v>#REF!</v>
      </c>
      <c r="CA35" s="37" t="e">
        <f>'Aggregates (2023-24 prices)'!R32-#REF!</f>
        <v>#VALUE!</v>
      </c>
      <c r="CB35" s="37"/>
      <c r="CC35" s="37" t="e">
        <f>'Aggregates (2023-24 prices)'!T32-#REF!</f>
        <v>#REF!</v>
      </c>
      <c r="CD35" s="37" t="e">
        <f>'Aggregates (2023-24 prices)'!U32-#REF!</f>
        <v>#REF!</v>
      </c>
      <c r="CE35" s="37" t="e">
        <f>'Aggregates (2023-24 prices)'!V32-#REF!</f>
        <v>#REF!</v>
      </c>
      <c r="CF35" s="37"/>
      <c r="CG35" s="37" t="e">
        <f>'Aggregates (2023-24 prices)'!X32-#REF!</f>
        <v>#REF!</v>
      </c>
      <c r="CH35" s="37" t="e">
        <f>'Aggregates (2023-24 prices)'!AA32-#REF!</f>
        <v>#REF!</v>
      </c>
      <c r="CI35" s="37" t="e">
        <f>'Aggregates (2023-24 prices)'!AB32-#REF!</f>
        <v>#REF!</v>
      </c>
      <c r="CJ35" s="37" t="e">
        <f>'Aggregates (2023-24 prices)'!AC32-#REF!</f>
        <v>#REF!</v>
      </c>
      <c r="CK35" s="37"/>
      <c r="CL35" s="37" t="e">
        <f>'Aggregates (2023-24 prices)'!AE32-#REF!</f>
        <v>#REF!</v>
      </c>
    </row>
    <row r="36" spans="1:90">
      <c r="B36" s="42" t="s">
        <v>18</v>
      </c>
      <c r="C36" s="37">
        <v>0</v>
      </c>
      <c r="D36" s="37">
        <v>0</v>
      </c>
      <c r="E36" s="37">
        <v>0</v>
      </c>
      <c r="F36" s="37">
        <v>0</v>
      </c>
      <c r="G36" s="37">
        <v>0</v>
      </c>
      <c r="H36" s="37">
        <v>0</v>
      </c>
      <c r="I36" s="37">
        <v>0</v>
      </c>
      <c r="J36" s="37">
        <v>0</v>
      </c>
      <c r="K36" s="156" t="s">
        <v>116</v>
      </c>
      <c r="L36" s="37">
        <v>0</v>
      </c>
      <c r="M36" s="37" t="s">
        <v>116</v>
      </c>
      <c r="N36" s="37" t="s">
        <v>116</v>
      </c>
      <c r="O36" s="37" t="s">
        <v>116</v>
      </c>
      <c r="P36" s="37">
        <v>0</v>
      </c>
      <c r="Q36" s="37">
        <v>0</v>
      </c>
      <c r="R36" s="37" t="e">
        <v>#VALUE!</v>
      </c>
      <c r="S36" s="37">
        <v>0</v>
      </c>
      <c r="T36" s="37">
        <v>0</v>
      </c>
      <c r="U36" s="37">
        <v>0</v>
      </c>
      <c r="V36" s="37">
        <v>0</v>
      </c>
      <c r="W36" s="37">
        <v>0</v>
      </c>
      <c r="X36" s="37">
        <v>0</v>
      </c>
      <c r="Y36" s="37">
        <v>3.371</v>
      </c>
      <c r="Z36" s="37" t="s">
        <v>116</v>
      </c>
      <c r="AA36" s="37">
        <v>50.298999999999999</v>
      </c>
      <c r="AB36" s="37" t="s">
        <v>116</v>
      </c>
      <c r="AC36" s="37">
        <v>44.512</v>
      </c>
      <c r="AD36" s="37">
        <v>109.11199999999999</v>
      </c>
      <c r="AE36" s="37">
        <v>-95.637313641958556</v>
      </c>
      <c r="AF36" s="37"/>
      <c r="AG36" s="42" t="s">
        <v>20</v>
      </c>
      <c r="AH36" s="37">
        <v>0</v>
      </c>
      <c r="AI36" s="37">
        <v>0</v>
      </c>
      <c r="AJ36" s="37">
        <v>0</v>
      </c>
      <c r="AK36" s="37">
        <v>0</v>
      </c>
      <c r="AL36" s="37">
        <v>0</v>
      </c>
      <c r="AM36" s="37">
        <v>0</v>
      </c>
      <c r="AN36" s="37">
        <v>0</v>
      </c>
      <c r="AO36" s="37">
        <v>0</v>
      </c>
      <c r="AP36" s="37">
        <v>0</v>
      </c>
      <c r="AQ36" s="37">
        <v>0</v>
      </c>
      <c r="AR36" s="37">
        <v>0</v>
      </c>
      <c r="AS36" s="37">
        <v>-5.5695251864715987</v>
      </c>
      <c r="AT36" s="37">
        <v>-0.66723375410287833</v>
      </c>
      <c r="AU36" s="37">
        <v>0</v>
      </c>
      <c r="AV36" s="37" t="e">
        <v>#VALUE!</v>
      </c>
      <c r="AW36" s="37" t="e">
        <v>#VALUE!</v>
      </c>
      <c r="AX36" s="37">
        <v>0</v>
      </c>
      <c r="AY36" s="37">
        <v>0</v>
      </c>
      <c r="AZ36" s="37">
        <v>0</v>
      </c>
      <c r="BA36" s="37">
        <v>0</v>
      </c>
      <c r="BB36" s="37">
        <v>0</v>
      </c>
      <c r="BC36" s="37">
        <v>0</v>
      </c>
      <c r="BD36" s="37">
        <v>3.6177565686212403</v>
      </c>
      <c r="BE36" s="37">
        <v>2.9505228145183637</v>
      </c>
      <c r="BF36" s="37">
        <v>49.86802930805127</v>
      </c>
      <c r="BG36" s="37"/>
      <c r="BH36" s="37"/>
      <c r="BI36" s="37"/>
      <c r="BK36" s="42" t="s">
        <v>27</v>
      </c>
      <c r="BL36" s="37">
        <v>0</v>
      </c>
      <c r="BM36" s="37">
        <v>0</v>
      </c>
      <c r="BN36" s="37">
        <v>0</v>
      </c>
      <c r="BO36" s="37">
        <v>0</v>
      </c>
      <c r="BP36" s="37">
        <v>0</v>
      </c>
      <c r="BQ36" s="37">
        <v>0</v>
      </c>
      <c r="BR36" s="37">
        <v>0</v>
      </c>
      <c r="BS36" s="37"/>
      <c r="BT36" s="37" t="e">
        <f>'Aggregates (2023-24 prices)'!K33-#REF!</f>
        <v>#REF!</v>
      </c>
      <c r="BU36" s="37" t="e">
        <f>'Aggregates (2023-24 prices)'!#REF!-#REF!</f>
        <v>#REF!</v>
      </c>
      <c r="BV36" s="37" t="e">
        <f>'Aggregates (2023-24 prices)'!L33-#REF!</f>
        <v>#REF!</v>
      </c>
      <c r="BW36" s="37" t="e">
        <f>'Aggregates (2023-24 prices)'!M33-#REF!</f>
        <v>#REF!</v>
      </c>
      <c r="BX36" s="37" t="e">
        <f>'Aggregates (2023-24 prices)'!N33-#REF!</f>
        <v>#REF!</v>
      </c>
      <c r="BY36" s="37"/>
      <c r="BZ36" s="37" t="e">
        <f>'Aggregates (2023-24 prices)'!Q33-#REF!</f>
        <v>#REF!</v>
      </c>
      <c r="CA36" s="37" t="e">
        <f>'Aggregates (2023-24 prices)'!R33-#REF!</f>
        <v>#VALUE!</v>
      </c>
      <c r="CB36" s="37"/>
      <c r="CC36" s="37" t="e">
        <f>'Aggregates (2023-24 prices)'!T33-#REF!</f>
        <v>#REF!</v>
      </c>
      <c r="CD36" s="37" t="e">
        <f>'Aggregates (2023-24 prices)'!U33-#REF!</f>
        <v>#REF!</v>
      </c>
      <c r="CE36" s="37" t="e">
        <f>'Aggregates (2023-24 prices)'!V33-#REF!</f>
        <v>#REF!</v>
      </c>
      <c r="CF36" s="37"/>
      <c r="CG36" s="37" t="e">
        <f>'Aggregates (2023-24 prices)'!X33-#REF!</f>
        <v>#REF!</v>
      </c>
      <c r="CH36" s="37" t="e">
        <f>'Aggregates (2023-24 prices)'!AA33-#REF!</f>
        <v>#REF!</v>
      </c>
      <c r="CI36" s="37" t="e">
        <f>'Aggregates (2023-24 prices)'!AB33-#REF!</f>
        <v>#REF!</v>
      </c>
      <c r="CJ36" s="37" t="e">
        <f>'Aggregates (2023-24 prices)'!AC33-#REF!</f>
        <v>#REF!</v>
      </c>
      <c r="CK36" s="37"/>
      <c r="CL36" s="37" t="e">
        <f>'Aggregates (2023-24 prices)'!AE33-#REF!</f>
        <v>#REF!</v>
      </c>
    </row>
    <row r="37" spans="1:90">
      <c r="B37" s="42" t="s">
        <v>19</v>
      </c>
      <c r="C37" s="37">
        <v>0</v>
      </c>
      <c r="D37" s="37">
        <v>0</v>
      </c>
      <c r="E37" s="37">
        <v>0</v>
      </c>
      <c r="F37" s="37">
        <v>0</v>
      </c>
      <c r="G37" s="37">
        <v>0</v>
      </c>
      <c r="H37" s="37">
        <v>0</v>
      </c>
      <c r="I37" s="37">
        <v>0</v>
      </c>
      <c r="J37" s="37">
        <v>0</v>
      </c>
      <c r="K37" s="37">
        <v>0</v>
      </c>
      <c r="L37" s="37">
        <v>0</v>
      </c>
      <c r="M37" s="37">
        <v>-0.29918036086742994</v>
      </c>
      <c r="N37" s="37">
        <v>-10.67463927826514</v>
      </c>
      <c r="O37" s="37">
        <v>-0.29918036086742905</v>
      </c>
      <c r="P37" s="37">
        <v>0</v>
      </c>
      <c r="Q37" s="37">
        <v>0</v>
      </c>
      <c r="R37" s="37" t="e">
        <v>#VALUE!</v>
      </c>
      <c r="S37" s="37">
        <v>0</v>
      </c>
      <c r="T37" s="37">
        <v>0</v>
      </c>
      <c r="U37" s="37">
        <v>0</v>
      </c>
      <c r="V37" s="37">
        <v>0</v>
      </c>
      <c r="W37" s="37">
        <v>0</v>
      </c>
      <c r="X37" s="37">
        <v>0</v>
      </c>
      <c r="Y37" s="37">
        <v>5.09</v>
      </c>
      <c r="Z37" s="37">
        <v>4.7908196391325699</v>
      </c>
      <c r="AA37" s="37">
        <v>60.548000000000002</v>
      </c>
      <c r="AB37" s="37">
        <v>-4.7908196391325699</v>
      </c>
      <c r="AC37" s="37">
        <v>55.205999999999989</v>
      </c>
      <c r="AD37" s="37">
        <v>131.16</v>
      </c>
      <c r="AE37" s="37">
        <v>-114.30456840501895</v>
      </c>
      <c r="AF37" s="37"/>
      <c r="AG37" s="42" t="s">
        <v>21</v>
      </c>
      <c r="AH37" s="37">
        <v>0</v>
      </c>
      <c r="AI37" s="37">
        <v>0</v>
      </c>
      <c r="AJ37" s="37">
        <v>0</v>
      </c>
      <c r="AK37" s="37">
        <v>0</v>
      </c>
      <c r="AL37" s="37">
        <v>0</v>
      </c>
      <c r="AM37" s="37">
        <v>0</v>
      </c>
      <c r="AN37" s="37">
        <v>0</v>
      </c>
      <c r="AO37" s="37">
        <v>0</v>
      </c>
      <c r="AP37" s="37">
        <v>0</v>
      </c>
      <c r="AQ37" s="37">
        <v>0</v>
      </c>
      <c r="AR37" s="37">
        <v>0</v>
      </c>
      <c r="AS37" s="37">
        <v>-3.8277828462837622</v>
      </c>
      <c r="AT37" s="37">
        <v>-0.36246399296970022</v>
      </c>
      <c r="AU37" s="37">
        <v>0</v>
      </c>
      <c r="AV37" s="37" t="e">
        <v>#VALUE!</v>
      </c>
      <c r="AW37" s="37" t="e">
        <v>#VALUE!</v>
      </c>
      <c r="AX37" s="37">
        <v>0</v>
      </c>
      <c r="AY37" s="37">
        <v>0</v>
      </c>
      <c r="AZ37" s="37">
        <v>0</v>
      </c>
      <c r="BA37" s="37">
        <v>0</v>
      </c>
      <c r="BB37" s="37">
        <v>0</v>
      </c>
      <c r="BC37" s="37">
        <v>0</v>
      </c>
      <c r="BD37" s="37">
        <v>3.220349187236605</v>
      </c>
      <c r="BE37" s="37">
        <v>2.8578851942669052</v>
      </c>
      <c r="BF37" s="37">
        <v>48.770620108368455</v>
      </c>
      <c r="BG37" s="37"/>
      <c r="BH37" s="37"/>
      <c r="BI37" s="37"/>
      <c r="BK37" s="42" t="s">
        <v>28</v>
      </c>
      <c r="BL37" s="37">
        <v>0</v>
      </c>
      <c r="BM37" s="37">
        <v>0</v>
      </c>
      <c r="BN37" s="37">
        <v>0</v>
      </c>
      <c r="BO37" s="37">
        <v>0</v>
      </c>
      <c r="BP37" s="37">
        <v>0</v>
      </c>
      <c r="BQ37" s="37">
        <v>0</v>
      </c>
      <c r="BR37" s="37">
        <v>0</v>
      </c>
      <c r="BS37" s="37"/>
      <c r="BT37" s="37" t="e">
        <f>'Aggregates (2023-24 prices)'!K34-#REF!</f>
        <v>#REF!</v>
      </c>
      <c r="BU37" s="37" t="e">
        <f>'Aggregates (2023-24 prices)'!#REF!-#REF!</f>
        <v>#REF!</v>
      </c>
      <c r="BV37" s="37" t="e">
        <f>'Aggregates (2023-24 prices)'!L34-#REF!</f>
        <v>#REF!</v>
      </c>
      <c r="BW37" s="37" t="e">
        <f>'Aggregates (2023-24 prices)'!M34-#REF!</f>
        <v>#REF!</v>
      </c>
      <c r="BX37" s="37" t="e">
        <f>'Aggregates (2023-24 prices)'!N34-#REF!</f>
        <v>#REF!</v>
      </c>
      <c r="BY37" s="37"/>
      <c r="BZ37" s="37" t="e">
        <f>'Aggregates (2023-24 prices)'!Q34-#REF!</f>
        <v>#REF!</v>
      </c>
      <c r="CA37" s="37" t="e">
        <f>'Aggregates (2023-24 prices)'!R34-#REF!</f>
        <v>#VALUE!</v>
      </c>
      <c r="CB37" s="37"/>
      <c r="CC37" s="37" t="e">
        <f>'Aggregates (2023-24 prices)'!T34-#REF!</f>
        <v>#REF!</v>
      </c>
      <c r="CD37" s="37" t="e">
        <f>'Aggregates (2023-24 prices)'!U34-#REF!</f>
        <v>#REF!</v>
      </c>
      <c r="CE37" s="37" t="e">
        <f>'Aggregates (2023-24 prices)'!V34-#REF!</f>
        <v>#REF!</v>
      </c>
      <c r="CF37" s="37"/>
      <c r="CG37" s="37" t="e">
        <f>'Aggregates (2023-24 prices)'!X34-#REF!</f>
        <v>#REF!</v>
      </c>
      <c r="CH37" s="37" t="e">
        <f>'Aggregates (2023-24 prices)'!AA34-#REF!</f>
        <v>#REF!</v>
      </c>
      <c r="CI37" s="37" t="e">
        <f>'Aggregates (2023-24 prices)'!AB34-#REF!</f>
        <v>#REF!</v>
      </c>
      <c r="CJ37" s="37" t="e">
        <f>'Aggregates (2023-24 prices)'!AC34-#REF!</f>
        <v>#REF!</v>
      </c>
      <c r="CK37" s="37"/>
      <c r="CL37" s="37" t="e">
        <f>'Aggregates (2023-24 prices)'!AE34-#REF!</f>
        <v>#REF!</v>
      </c>
    </row>
    <row r="38" spans="1:90">
      <c r="B38" s="42" t="s">
        <v>20</v>
      </c>
      <c r="C38" s="37">
        <v>0</v>
      </c>
      <c r="D38" s="37">
        <v>0</v>
      </c>
      <c r="E38" s="37">
        <v>0</v>
      </c>
      <c r="F38" s="37">
        <v>0</v>
      </c>
      <c r="G38" s="37">
        <v>0</v>
      </c>
      <c r="H38" s="37">
        <v>0</v>
      </c>
      <c r="I38" s="37">
        <v>0</v>
      </c>
      <c r="J38" s="37">
        <v>0</v>
      </c>
      <c r="K38" s="37">
        <v>0</v>
      </c>
      <c r="L38" s="37">
        <v>0</v>
      </c>
      <c r="M38" s="37">
        <v>-0.94798570081674483</v>
      </c>
      <c r="N38" s="37">
        <v>-6.9650285983665086</v>
      </c>
      <c r="O38" s="37">
        <v>-0.94798570081674605</v>
      </c>
      <c r="P38" s="37">
        <v>0</v>
      </c>
      <c r="Q38" s="37">
        <v>0</v>
      </c>
      <c r="R38" s="37" t="e">
        <v>#VALUE!</v>
      </c>
      <c r="S38" s="37">
        <v>0</v>
      </c>
      <c r="T38" s="37">
        <v>0</v>
      </c>
      <c r="U38" s="37">
        <v>0</v>
      </c>
      <c r="V38" s="37">
        <v>0</v>
      </c>
      <c r="W38" s="37">
        <v>0</v>
      </c>
      <c r="X38" s="37">
        <v>0</v>
      </c>
      <c r="Y38" s="37">
        <v>5.14</v>
      </c>
      <c r="Z38" s="37">
        <v>4.1920142991832554</v>
      </c>
      <c r="AA38" s="37">
        <v>70.850999999999999</v>
      </c>
      <c r="AB38" s="37">
        <v>-4.1920142991832554</v>
      </c>
      <c r="AC38" s="37">
        <v>66.085999999999999</v>
      </c>
      <c r="AD38" s="37">
        <v>154.006</v>
      </c>
      <c r="AE38" s="37">
        <v>-138.97221929575204</v>
      </c>
      <c r="AF38" s="37"/>
      <c r="AG38" s="42" t="s">
        <v>22</v>
      </c>
      <c r="AH38" s="37">
        <v>0</v>
      </c>
      <c r="AI38" s="37">
        <v>0</v>
      </c>
      <c r="AJ38" s="37">
        <v>0</v>
      </c>
      <c r="AK38" s="37">
        <v>0</v>
      </c>
      <c r="AL38" s="37">
        <v>0</v>
      </c>
      <c r="AM38" s="37">
        <v>0</v>
      </c>
      <c r="AN38" s="37">
        <v>0</v>
      </c>
      <c r="AO38" s="37">
        <v>0</v>
      </c>
      <c r="AP38" s="37">
        <v>0</v>
      </c>
      <c r="AQ38" s="37">
        <v>0</v>
      </c>
      <c r="AR38" s="37">
        <v>0</v>
      </c>
      <c r="AS38" s="37">
        <v>-6.2556326406771685</v>
      </c>
      <c r="AT38" s="37">
        <v>0.68684943436393997</v>
      </c>
      <c r="AU38" s="37">
        <v>0</v>
      </c>
      <c r="AV38" s="37" t="e">
        <v>#VALUE!</v>
      </c>
      <c r="AW38" s="37" t="e">
        <v>#VALUE!</v>
      </c>
      <c r="AX38" s="37">
        <v>0</v>
      </c>
      <c r="AY38" s="37">
        <v>0</v>
      </c>
      <c r="AZ38" s="37">
        <v>0</v>
      </c>
      <c r="BA38" s="37">
        <v>0</v>
      </c>
      <c r="BB38" s="37">
        <v>0</v>
      </c>
      <c r="BC38" s="37">
        <v>0</v>
      </c>
      <c r="BD38" s="37">
        <v>3.7638153858950503</v>
      </c>
      <c r="BE38" s="37">
        <v>4.4506648202589902</v>
      </c>
      <c r="BF38" s="37">
        <v>46.52314954407926</v>
      </c>
      <c r="BG38" s="37"/>
      <c r="BH38" s="37"/>
      <c r="BI38" s="37"/>
      <c r="BK38" s="42" t="s">
        <v>29</v>
      </c>
      <c r="BL38" s="37">
        <v>0</v>
      </c>
      <c r="BM38" s="37">
        <v>0</v>
      </c>
      <c r="BN38" s="37">
        <v>0</v>
      </c>
      <c r="BO38" s="37">
        <v>0</v>
      </c>
      <c r="BP38" s="37">
        <v>0</v>
      </c>
      <c r="BQ38" s="37">
        <v>0</v>
      </c>
      <c r="BR38" s="37">
        <v>0</v>
      </c>
      <c r="BS38" s="37"/>
      <c r="BT38" s="37" t="e">
        <f>'Aggregates (2023-24 prices)'!K35-#REF!</f>
        <v>#REF!</v>
      </c>
      <c r="BU38" s="37" t="e">
        <f>'Aggregates (2023-24 prices)'!#REF!-#REF!</f>
        <v>#REF!</v>
      </c>
      <c r="BV38" s="37" t="e">
        <f>'Aggregates (2023-24 prices)'!L35-#REF!</f>
        <v>#REF!</v>
      </c>
      <c r="BW38" s="37" t="e">
        <f>'Aggregates (2023-24 prices)'!M35-#REF!</f>
        <v>#REF!</v>
      </c>
      <c r="BX38" s="37" t="e">
        <f>'Aggregates (2023-24 prices)'!N35-#REF!</f>
        <v>#REF!</v>
      </c>
      <c r="BY38" s="37"/>
      <c r="BZ38" s="37" t="e">
        <f>'Aggregates (2023-24 prices)'!Q35-#REF!</f>
        <v>#REF!</v>
      </c>
      <c r="CA38" s="37" t="e">
        <f>'Aggregates (2023-24 prices)'!R35-#REF!</f>
        <v>#VALUE!</v>
      </c>
      <c r="CB38" s="37"/>
      <c r="CC38" s="37" t="e">
        <f>'Aggregates (2023-24 prices)'!T35-#REF!</f>
        <v>#REF!</v>
      </c>
      <c r="CD38" s="37" t="e">
        <f>'Aggregates (2023-24 prices)'!U35-#REF!</f>
        <v>#REF!</v>
      </c>
      <c r="CE38" s="37" t="e">
        <f>'Aggregates (2023-24 prices)'!V35-#REF!</f>
        <v>#REF!</v>
      </c>
      <c r="CF38" s="37"/>
      <c r="CG38" s="37" t="e">
        <f>'Aggregates (2023-24 prices)'!X35-#REF!</f>
        <v>#REF!</v>
      </c>
      <c r="CH38" s="37" t="e">
        <f>'Aggregates (2023-24 prices)'!AA35-#REF!</f>
        <v>#REF!</v>
      </c>
      <c r="CI38" s="37" t="e">
        <f>'Aggregates (2023-24 prices)'!AB35-#REF!</f>
        <v>#REF!</v>
      </c>
      <c r="CJ38" s="37" t="e">
        <f>'Aggregates (2023-24 prices)'!AC35-#REF!</f>
        <v>#REF!</v>
      </c>
      <c r="CK38" s="37"/>
      <c r="CL38" s="37" t="e">
        <f>'Aggregates (2023-24 prices)'!AE35-#REF!</f>
        <v>#REF!</v>
      </c>
    </row>
    <row r="39" spans="1:90">
      <c r="B39" s="42" t="s">
        <v>21</v>
      </c>
      <c r="C39" s="37">
        <v>0</v>
      </c>
      <c r="D39" s="37">
        <v>0</v>
      </c>
      <c r="E39" s="37">
        <v>0</v>
      </c>
      <c r="F39" s="37">
        <v>0</v>
      </c>
      <c r="G39" s="37">
        <v>0</v>
      </c>
      <c r="H39" s="37">
        <v>0</v>
      </c>
      <c r="I39" s="37">
        <v>0</v>
      </c>
      <c r="J39" s="37">
        <v>0</v>
      </c>
      <c r="K39" s="37">
        <v>0</v>
      </c>
      <c r="L39" s="37">
        <v>0</v>
      </c>
      <c r="M39" s="37">
        <v>-0.60205269232267056</v>
      </c>
      <c r="N39" s="37">
        <v>-5.7558946153546593</v>
      </c>
      <c r="O39" s="37">
        <v>-0.60205269232267078</v>
      </c>
      <c r="P39" s="37">
        <v>0</v>
      </c>
      <c r="Q39" s="37">
        <v>0</v>
      </c>
      <c r="R39" s="37" t="e">
        <v>#VALUE!</v>
      </c>
      <c r="S39" s="37">
        <v>0</v>
      </c>
      <c r="T39" s="37">
        <v>0</v>
      </c>
      <c r="U39" s="37">
        <v>0</v>
      </c>
      <c r="V39" s="37">
        <v>0</v>
      </c>
      <c r="W39" s="37">
        <v>0</v>
      </c>
      <c r="X39" s="37">
        <v>0</v>
      </c>
      <c r="Y39" s="37">
        <v>5.3490000000000002</v>
      </c>
      <c r="Z39" s="37">
        <v>4.7469473076773294</v>
      </c>
      <c r="AA39" s="37">
        <v>81.007999999999996</v>
      </c>
      <c r="AB39" s="37">
        <v>-4.7469473076773294</v>
      </c>
      <c r="AC39" s="37">
        <v>79.742999999999995</v>
      </c>
      <c r="AD39" s="37">
        <v>179.374</v>
      </c>
      <c r="AE39" s="37">
        <v>-167.83706365184156</v>
      </c>
      <c r="AF39" s="37"/>
      <c r="AG39" s="42" t="s">
        <v>23</v>
      </c>
      <c r="AH39" s="37">
        <v>0</v>
      </c>
      <c r="AI39" s="37">
        <v>0</v>
      </c>
      <c r="AJ39" s="37">
        <v>0</v>
      </c>
      <c r="AK39" s="37">
        <v>0</v>
      </c>
      <c r="AL39" s="37">
        <v>0</v>
      </c>
      <c r="AM39" s="37">
        <v>0</v>
      </c>
      <c r="AN39" s="37">
        <v>0</v>
      </c>
      <c r="AO39" s="37">
        <v>0</v>
      </c>
      <c r="AP39" s="37">
        <v>0</v>
      </c>
      <c r="AQ39" s="37">
        <v>0</v>
      </c>
      <c r="AR39" s="37">
        <v>0</v>
      </c>
      <c r="AS39" s="37">
        <v>-4.0071780547730356</v>
      </c>
      <c r="AT39" s="37">
        <v>0.2632831658688608</v>
      </c>
      <c r="AU39" s="37">
        <v>0</v>
      </c>
      <c r="AV39" s="37" t="e">
        <v>#VALUE!</v>
      </c>
      <c r="AW39" s="37" t="e">
        <v>#VALUE!</v>
      </c>
      <c r="AX39" s="37">
        <v>0</v>
      </c>
      <c r="AY39" s="37">
        <v>0</v>
      </c>
      <c r="AZ39" s="37">
        <v>0</v>
      </c>
      <c r="BA39" s="37">
        <v>0</v>
      </c>
      <c r="BB39" s="37">
        <v>0</v>
      </c>
      <c r="BC39" s="37">
        <v>0</v>
      </c>
      <c r="BD39" s="37">
        <v>2.610579899566623</v>
      </c>
      <c r="BE39" s="37">
        <v>2.873863065435482</v>
      </c>
      <c r="BF39" s="37">
        <v>43.607260782830018</v>
      </c>
      <c r="BG39" s="37"/>
      <c r="BH39" s="37"/>
      <c r="BI39" s="37"/>
      <c r="BK39" s="42" t="s">
        <v>30</v>
      </c>
      <c r="BL39" s="37">
        <v>0</v>
      </c>
      <c r="BM39" s="37">
        <v>0</v>
      </c>
      <c r="BN39" s="37">
        <v>0</v>
      </c>
      <c r="BO39" s="37">
        <v>0</v>
      </c>
      <c r="BP39" s="37">
        <v>0</v>
      </c>
      <c r="BQ39" s="37">
        <v>0</v>
      </c>
      <c r="BR39" s="37">
        <v>0</v>
      </c>
      <c r="BS39" s="37"/>
      <c r="BT39" s="37" t="e">
        <f>'Aggregates (2023-24 prices)'!K36-#REF!</f>
        <v>#REF!</v>
      </c>
      <c r="BU39" s="37" t="e">
        <f>'Aggregates (2023-24 prices)'!#REF!-#REF!</f>
        <v>#REF!</v>
      </c>
      <c r="BV39" s="37" t="e">
        <f>'Aggregates (2023-24 prices)'!L36-#REF!</f>
        <v>#REF!</v>
      </c>
      <c r="BW39" s="37" t="e">
        <f>'Aggregates (2023-24 prices)'!M36-#REF!</f>
        <v>#REF!</v>
      </c>
      <c r="BX39" s="37" t="e">
        <f>'Aggregates (2023-24 prices)'!N36-#REF!</f>
        <v>#REF!</v>
      </c>
      <c r="BY39" s="37"/>
      <c r="BZ39" s="37" t="e">
        <f>'Aggregates (2023-24 prices)'!Q36-#REF!</f>
        <v>#REF!</v>
      </c>
      <c r="CA39" s="37" t="e">
        <f>'Aggregates (2023-24 prices)'!R36-#REF!</f>
        <v>#VALUE!</v>
      </c>
      <c r="CB39" s="37"/>
      <c r="CC39" s="37" t="e">
        <f>'Aggregates (2023-24 prices)'!T36-#REF!</f>
        <v>#REF!</v>
      </c>
      <c r="CD39" s="37" t="e">
        <f>'Aggregates (2023-24 prices)'!U36-#REF!</f>
        <v>#REF!</v>
      </c>
      <c r="CE39" s="37" t="e">
        <f>'Aggregates (2023-24 prices)'!V36-#REF!</f>
        <v>#REF!</v>
      </c>
      <c r="CF39" s="37"/>
      <c r="CG39" s="37" t="e">
        <f>'Aggregates (2023-24 prices)'!X36-#REF!</f>
        <v>#REF!</v>
      </c>
      <c r="CH39" s="37" t="e">
        <f>'Aggregates (2023-24 prices)'!AA36-#REF!</f>
        <v>#REF!</v>
      </c>
      <c r="CI39" s="37" t="e">
        <f>'Aggregates (2023-24 prices)'!AB36-#REF!</f>
        <v>#REF!</v>
      </c>
      <c r="CJ39" s="37" t="e">
        <f>'Aggregates (2023-24 prices)'!AC36-#REF!</f>
        <v>#REF!</v>
      </c>
      <c r="CK39" s="37"/>
      <c r="CL39" s="37" t="e">
        <f>'Aggregates (2023-24 prices)'!AE36-#REF!</f>
        <v>#REF!</v>
      </c>
    </row>
    <row r="40" spans="1:90">
      <c r="B40" s="42" t="s">
        <v>22</v>
      </c>
      <c r="C40" s="37">
        <v>0</v>
      </c>
      <c r="D40" s="37">
        <v>0</v>
      </c>
      <c r="E40" s="37">
        <v>0</v>
      </c>
      <c r="F40" s="37">
        <v>0</v>
      </c>
      <c r="G40" s="37">
        <v>0</v>
      </c>
      <c r="H40" s="37">
        <v>0</v>
      </c>
      <c r="I40" s="37">
        <v>0</v>
      </c>
      <c r="J40" s="37">
        <v>0</v>
      </c>
      <c r="K40" s="37">
        <v>0</v>
      </c>
      <c r="L40" s="37">
        <v>0</v>
      </c>
      <c r="M40" s="37">
        <v>1.3212098349537889</v>
      </c>
      <c r="N40" s="37">
        <v>-13.354419669907577</v>
      </c>
      <c r="O40" s="37">
        <v>1.3212098349537875</v>
      </c>
      <c r="P40" s="37">
        <v>0</v>
      </c>
      <c r="Q40" s="37">
        <v>0</v>
      </c>
      <c r="R40" s="37" t="e">
        <v>#VALUE!</v>
      </c>
      <c r="S40" s="37">
        <v>0</v>
      </c>
      <c r="T40" s="37">
        <v>0</v>
      </c>
      <c r="U40" s="37">
        <v>0</v>
      </c>
      <c r="V40" s="37">
        <v>0</v>
      </c>
      <c r="W40" s="37">
        <v>0</v>
      </c>
      <c r="X40" s="37">
        <v>0</v>
      </c>
      <c r="Y40" s="37">
        <v>7.24</v>
      </c>
      <c r="Z40" s="37">
        <v>8.5612098349537895</v>
      </c>
      <c r="AA40" s="37">
        <v>89.491</v>
      </c>
      <c r="AB40" s="37">
        <v>-8.5612098349537895</v>
      </c>
      <c r="AC40" s="37">
        <v>95.62700000000001</v>
      </c>
      <c r="AD40" s="37">
        <v>210.054</v>
      </c>
      <c r="AE40" s="37">
        <v>-192.99764204746913</v>
      </c>
      <c r="AF40" s="37"/>
      <c r="AG40" s="42" t="s">
        <v>24</v>
      </c>
      <c r="AH40" s="37">
        <v>0</v>
      </c>
      <c r="AI40" s="37">
        <v>0</v>
      </c>
      <c r="AJ40" s="37">
        <v>0</v>
      </c>
      <c r="AK40" s="37">
        <v>0</v>
      </c>
      <c r="AL40" s="37">
        <v>0</v>
      </c>
      <c r="AM40" s="37">
        <v>0</v>
      </c>
      <c r="AN40" s="37">
        <v>0</v>
      </c>
      <c r="AO40" s="37">
        <v>0</v>
      </c>
      <c r="AP40" s="37">
        <v>0</v>
      </c>
      <c r="AQ40" s="37">
        <v>0</v>
      </c>
      <c r="AR40" s="37">
        <v>0</v>
      </c>
      <c r="AS40" s="37">
        <v>-3.4413090545233715</v>
      </c>
      <c r="AT40" s="37">
        <v>-1.4278960083135224</v>
      </c>
      <c r="AU40" s="37">
        <v>0</v>
      </c>
      <c r="AV40" s="37" t="e">
        <v>#VALUE!</v>
      </c>
      <c r="AW40" s="37" t="e">
        <v>#VALUE!</v>
      </c>
      <c r="AX40" s="37">
        <v>0</v>
      </c>
      <c r="AY40" s="37">
        <v>0</v>
      </c>
      <c r="AZ40" s="37">
        <v>0</v>
      </c>
      <c r="BA40" s="37">
        <v>0</v>
      </c>
      <c r="BB40" s="37">
        <v>0</v>
      </c>
      <c r="BC40" s="37">
        <v>0</v>
      </c>
      <c r="BD40" s="37">
        <v>3.3466906899722635</v>
      </c>
      <c r="BE40" s="37">
        <v>1.9187946816587416</v>
      </c>
      <c r="BF40" s="37">
        <v>43.83592879731458</v>
      </c>
      <c r="BG40" s="37"/>
      <c r="BH40" s="37"/>
      <c r="BI40" s="37"/>
      <c r="BK40" s="42" t="s">
        <v>31</v>
      </c>
      <c r="BL40" s="37">
        <v>0</v>
      </c>
      <c r="BM40" s="37">
        <v>0</v>
      </c>
      <c r="BN40" s="37">
        <v>0</v>
      </c>
      <c r="BO40" s="37">
        <v>0</v>
      </c>
      <c r="BP40" s="37">
        <v>0</v>
      </c>
      <c r="BQ40" s="37">
        <v>0</v>
      </c>
      <c r="BR40" s="37">
        <v>0</v>
      </c>
      <c r="BS40" s="37"/>
      <c r="BT40" s="37" t="e">
        <f>'Aggregates (2023-24 prices)'!K37-#REF!</f>
        <v>#REF!</v>
      </c>
      <c r="BU40" s="37" t="e">
        <f>'Aggregates (2023-24 prices)'!#REF!-#REF!</f>
        <v>#REF!</v>
      </c>
      <c r="BV40" s="37" t="e">
        <f>'Aggregates (2023-24 prices)'!L37-#REF!</f>
        <v>#REF!</v>
      </c>
      <c r="BW40" s="37" t="e">
        <f>'Aggregates (2023-24 prices)'!M37-#REF!</f>
        <v>#REF!</v>
      </c>
      <c r="BX40" s="37" t="e">
        <f>'Aggregates (2023-24 prices)'!N37-#REF!</f>
        <v>#REF!</v>
      </c>
      <c r="BY40" s="37"/>
      <c r="BZ40" s="37" t="e">
        <f>'Aggregates (2023-24 prices)'!Q37-#REF!</f>
        <v>#REF!</v>
      </c>
      <c r="CA40" s="37" t="e">
        <f>'Aggregates (2023-24 prices)'!R37-#REF!</f>
        <v>#VALUE!</v>
      </c>
      <c r="CB40" s="37"/>
      <c r="CC40" s="37" t="e">
        <f>'Aggregates (2023-24 prices)'!T37-#REF!</f>
        <v>#REF!</v>
      </c>
      <c r="CD40" s="37" t="e">
        <f>'Aggregates (2023-24 prices)'!U37-#REF!</f>
        <v>#REF!</v>
      </c>
      <c r="CE40" s="37" t="e">
        <f>'Aggregates (2023-24 prices)'!V37-#REF!</f>
        <v>#REF!</v>
      </c>
      <c r="CF40" s="37"/>
      <c r="CG40" s="37" t="e">
        <f>'Aggregates (2023-24 prices)'!X37-#REF!</f>
        <v>#REF!</v>
      </c>
      <c r="CH40" s="37" t="e">
        <f>'Aggregates (2023-24 prices)'!AA37-#REF!</f>
        <v>#REF!</v>
      </c>
      <c r="CI40" s="37" t="e">
        <f>'Aggregates (2023-24 prices)'!AB37-#REF!</f>
        <v>#REF!</v>
      </c>
      <c r="CJ40" s="37" t="e">
        <f>'Aggregates (2023-24 prices)'!AC37-#REF!</f>
        <v>#REF!</v>
      </c>
      <c r="CK40" s="37"/>
      <c r="CL40" s="37" t="e">
        <f>'Aggregates (2023-24 prices)'!AE37-#REF!</f>
        <v>#REF!</v>
      </c>
    </row>
    <row r="41" spans="1:90">
      <c r="B41" s="42" t="s">
        <v>23</v>
      </c>
      <c r="C41" s="37">
        <v>0</v>
      </c>
      <c r="D41" s="37">
        <v>0</v>
      </c>
      <c r="E41" s="37">
        <v>0</v>
      </c>
      <c r="F41" s="37">
        <v>0</v>
      </c>
      <c r="G41" s="37">
        <v>0</v>
      </c>
      <c r="H41" s="37">
        <v>0</v>
      </c>
      <c r="I41" s="37">
        <v>0</v>
      </c>
      <c r="J41" s="37">
        <v>0</v>
      </c>
      <c r="K41" s="37">
        <v>0</v>
      </c>
      <c r="L41" s="37">
        <v>0</v>
      </c>
      <c r="M41" s="37">
        <v>0.61237558115769797</v>
      </c>
      <c r="N41" s="37">
        <v>-9.9327511623153981</v>
      </c>
      <c r="O41" s="37">
        <v>0.61237558115769986</v>
      </c>
      <c r="P41" s="37">
        <v>0</v>
      </c>
      <c r="Q41" s="37">
        <v>0</v>
      </c>
      <c r="R41" s="37" t="e">
        <v>#VALUE!</v>
      </c>
      <c r="S41" s="37">
        <v>0</v>
      </c>
      <c r="T41" s="37">
        <v>0</v>
      </c>
      <c r="U41" s="37">
        <v>0</v>
      </c>
      <c r="V41" s="37">
        <v>0</v>
      </c>
      <c r="W41" s="37">
        <v>0</v>
      </c>
      <c r="X41" s="37">
        <v>0</v>
      </c>
      <c r="Y41" s="37">
        <v>6.0720000000000001</v>
      </c>
      <c r="Z41" s="37">
        <v>6.6843755811576973</v>
      </c>
      <c r="AA41" s="37">
        <v>101.42699999999999</v>
      </c>
      <c r="AB41" s="37">
        <v>-6.6843755811576973</v>
      </c>
      <c r="AC41" s="37">
        <v>125.09300000000002</v>
      </c>
      <c r="AD41" s="37">
        <v>251.309</v>
      </c>
      <c r="AE41" s="37">
        <v>-233.06107116695176</v>
      </c>
      <c r="AF41" s="37"/>
      <c r="AG41" s="42" t="s">
        <v>25</v>
      </c>
      <c r="AH41" s="37">
        <v>0</v>
      </c>
      <c r="AI41" s="37">
        <v>0</v>
      </c>
      <c r="AJ41" s="37">
        <v>0</v>
      </c>
      <c r="AK41" s="37">
        <v>0</v>
      </c>
      <c r="AL41" s="37">
        <v>0</v>
      </c>
      <c r="AM41" s="37">
        <v>0</v>
      </c>
      <c r="AN41" s="37">
        <v>0</v>
      </c>
      <c r="AO41" s="37">
        <v>0</v>
      </c>
      <c r="AP41" s="37">
        <v>0</v>
      </c>
      <c r="AQ41" s="37">
        <v>0</v>
      </c>
      <c r="AR41" s="37">
        <v>0</v>
      </c>
      <c r="AS41" s="37">
        <v>2.0600012974056332</v>
      </c>
      <c r="AT41" s="37">
        <v>-2.1448263331964337</v>
      </c>
      <c r="AU41" s="37">
        <v>0</v>
      </c>
      <c r="AV41" s="37" t="e">
        <v>#VALUE!</v>
      </c>
      <c r="AW41" s="37" t="e">
        <v>#VALUE!</v>
      </c>
      <c r="AX41" s="37">
        <v>0</v>
      </c>
      <c r="AY41" s="37">
        <v>0</v>
      </c>
      <c r="AZ41" s="37">
        <v>0</v>
      </c>
      <c r="BA41" s="37">
        <v>0</v>
      </c>
      <c r="BB41" s="37">
        <v>0</v>
      </c>
      <c r="BC41" s="37">
        <v>0</v>
      </c>
      <c r="BD41" s="37">
        <v>2.7888325996358891</v>
      </c>
      <c r="BE41" s="37">
        <v>0.64400626643945535</v>
      </c>
      <c r="BF41" s="37">
        <v>42.020244014470542</v>
      </c>
      <c r="BG41" s="37"/>
      <c r="BH41" s="37"/>
      <c r="BI41" s="37"/>
      <c r="BK41" s="42" t="s">
        <v>32</v>
      </c>
      <c r="BL41" s="37">
        <v>0</v>
      </c>
      <c r="BM41" s="37">
        <v>0</v>
      </c>
      <c r="BN41" s="37">
        <v>0</v>
      </c>
      <c r="BO41" s="37">
        <v>0</v>
      </c>
      <c r="BP41" s="37">
        <v>0</v>
      </c>
      <c r="BQ41" s="37">
        <v>0</v>
      </c>
      <c r="BR41" s="37">
        <v>0</v>
      </c>
      <c r="BS41" s="37"/>
      <c r="BT41" s="37" t="e">
        <f>'Aggregates (2023-24 prices)'!K38-#REF!</f>
        <v>#REF!</v>
      </c>
      <c r="BU41" s="37" t="e">
        <f>'Aggregates (2023-24 prices)'!#REF!-#REF!</f>
        <v>#REF!</v>
      </c>
      <c r="BV41" s="37" t="e">
        <f>'Aggregates (2023-24 prices)'!L38-#REF!</f>
        <v>#REF!</v>
      </c>
      <c r="BW41" s="37" t="e">
        <f>'Aggregates (2023-24 prices)'!M38-#REF!</f>
        <v>#REF!</v>
      </c>
      <c r="BX41" s="37" t="e">
        <f>'Aggregates (2023-24 prices)'!N38-#REF!</f>
        <v>#REF!</v>
      </c>
      <c r="BY41" s="37"/>
      <c r="BZ41" s="37" t="e">
        <f>'Aggregates (2023-24 prices)'!Q38-#REF!</f>
        <v>#REF!</v>
      </c>
      <c r="CA41" s="37" t="e">
        <f>'Aggregates (2023-24 prices)'!R38-#REF!</f>
        <v>#VALUE!</v>
      </c>
      <c r="CB41" s="37"/>
      <c r="CC41" s="37" t="e">
        <f>'Aggregates (2023-24 prices)'!T38-#REF!</f>
        <v>#REF!</v>
      </c>
      <c r="CD41" s="37" t="e">
        <f>'Aggregates (2023-24 prices)'!U38-#REF!</f>
        <v>#REF!</v>
      </c>
      <c r="CE41" s="37" t="e">
        <f>'Aggregates (2023-24 prices)'!V38-#REF!</f>
        <v>#REF!</v>
      </c>
      <c r="CF41" s="37"/>
      <c r="CG41" s="37" t="e">
        <f>'Aggregates (2023-24 prices)'!X38-#REF!</f>
        <v>#REF!</v>
      </c>
      <c r="CH41" s="37" t="e">
        <f>'Aggregates (2023-24 prices)'!AA38-#REF!</f>
        <v>#REF!</v>
      </c>
      <c r="CI41" s="37" t="e">
        <f>'Aggregates (2023-24 prices)'!AB38-#REF!</f>
        <v>#REF!</v>
      </c>
      <c r="CJ41" s="37" t="e">
        <f>'Aggregates (2023-24 prices)'!AC38-#REF!</f>
        <v>#REF!</v>
      </c>
      <c r="CK41" s="37"/>
      <c r="CL41" s="37" t="e">
        <f>'Aggregates (2023-24 prices)'!AE38-#REF!</f>
        <v>#REF!</v>
      </c>
    </row>
    <row r="42" spans="1:90">
      <c r="B42" s="42" t="s">
        <v>24</v>
      </c>
      <c r="C42" s="37">
        <v>0</v>
      </c>
      <c r="D42" s="37">
        <v>0</v>
      </c>
      <c r="E42" s="37">
        <v>0</v>
      </c>
      <c r="F42" s="37">
        <v>0</v>
      </c>
      <c r="G42" s="37">
        <v>0</v>
      </c>
      <c r="H42" s="37">
        <v>0</v>
      </c>
      <c r="I42" s="37">
        <v>0</v>
      </c>
      <c r="J42" s="37">
        <v>0</v>
      </c>
      <c r="K42" s="37">
        <v>0</v>
      </c>
      <c r="L42" s="37">
        <v>0</v>
      </c>
      <c r="M42" s="37">
        <v>-3.8198788435201685</v>
      </c>
      <c r="N42" s="37">
        <v>-5.3862423129596628</v>
      </c>
      <c r="O42" s="37">
        <v>-3.8198788435201694</v>
      </c>
      <c r="P42" s="37">
        <v>0</v>
      </c>
      <c r="Q42" s="37">
        <v>0</v>
      </c>
      <c r="R42" s="37" t="e">
        <v>#VALUE!</v>
      </c>
      <c r="S42" s="37">
        <v>0</v>
      </c>
      <c r="T42" s="37">
        <v>0</v>
      </c>
      <c r="U42" s="37">
        <v>0</v>
      </c>
      <c r="V42" s="37">
        <v>0</v>
      </c>
      <c r="W42" s="37">
        <v>0</v>
      </c>
      <c r="X42" s="37">
        <v>0</v>
      </c>
      <c r="Y42" s="37">
        <v>8.9529999999999994</v>
      </c>
      <c r="Z42" s="37">
        <v>5.1331211564798318</v>
      </c>
      <c r="AA42" s="37">
        <v>117.26899999999999</v>
      </c>
      <c r="AB42" s="37">
        <v>-5.1331211564798318</v>
      </c>
      <c r="AC42" s="37">
        <v>141.29599999999999</v>
      </c>
      <c r="AD42" s="37">
        <v>282.161</v>
      </c>
      <c r="AE42" s="37">
        <v>-265.95667266449141</v>
      </c>
      <c r="AF42" s="37"/>
      <c r="AG42" s="42" t="s">
        <v>26</v>
      </c>
      <c r="AH42" s="37">
        <v>0</v>
      </c>
      <c r="AI42" s="37">
        <v>0</v>
      </c>
      <c r="AJ42" s="37">
        <v>0</v>
      </c>
      <c r="AK42" s="37">
        <v>0</v>
      </c>
      <c r="AL42" s="37">
        <v>0</v>
      </c>
      <c r="AM42" s="37">
        <v>0</v>
      </c>
      <c r="AN42" s="37">
        <v>0</v>
      </c>
      <c r="AO42" s="37">
        <v>0</v>
      </c>
      <c r="AP42" s="37">
        <v>0</v>
      </c>
      <c r="AQ42" s="37">
        <v>0</v>
      </c>
      <c r="AR42" s="37">
        <v>0</v>
      </c>
      <c r="AS42" s="37">
        <v>0.40801333982898025</v>
      </c>
      <c r="AT42" s="37">
        <v>-1.9887175105548029</v>
      </c>
      <c r="AU42" s="37">
        <v>0</v>
      </c>
      <c r="AV42" s="37" t="e">
        <v>#VALUE!</v>
      </c>
      <c r="AW42" s="37" t="e">
        <v>#VALUE!</v>
      </c>
      <c r="AX42" s="37">
        <v>0</v>
      </c>
      <c r="AY42" s="37">
        <v>0</v>
      </c>
      <c r="AZ42" s="37">
        <v>0</v>
      </c>
      <c r="BA42" s="37">
        <v>0</v>
      </c>
      <c r="BB42" s="37">
        <v>0</v>
      </c>
      <c r="BC42" s="37">
        <v>0</v>
      </c>
      <c r="BD42" s="37">
        <v>2.6584292515781085</v>
      </c>
      <c r="BE42" s="37">
        <v>0.66971174102330522</v>
      </c>
      <c r="BF42" s="37">
        <v>40.97859514000654</v>
      </c>
      <c r="BG42" s="37"/>
      <c r="BH42" s="37"/>
      <c r="BI42" s="37"/>
      <c r="BK42" s="42" t="s">
        <v>33</v>
      </c>
      <c r="BL42" s="37">
        <v>0</v>
      </c>
      <c r="BM42" s="37">
        <v>0</v>
      </c>
      <c r="BN42" s="37">
        <v>0</v>
      </c>
      <c r="BO42" s="37">
        <v>0</v>
      </c>
      <c r="BP42" s="37">
        <v>0</v>
      </c>
      <c r="BQ42" s="37">
        <v>0</v>
      </c>
      <c r="BR42" s="37">
        <v>0</v>
      </c>
      <c r="BS42" s="37"/>
      <c r="BT42" s="37" t="e">
        <f>'Aggregates (2023-24 prices)'!K39-#REF!</f>
        <v>#REF!</v>
      </c>
      <c r="BU42" s="37" t="e">
        <f>'Aggregates (2023-24 prices)'!#REF!-#REF!</f>
        <v>#REF!</v>
      </c>
      <c r="BV42" s="37" t="e">
        <f>'Aggregates (2023-24 prices)'!L39-#REF!</f>
        <v>#REF!</v>
      </c>
      <c r="BW42" s="37" t="e">
        <f>'Aggregates (2023-24 prices)'!M39-#REF!</f>
        <v>#REF!</v>
      </c>
      <c r="BX42" s="37" t="e">
        <f>'Aggregates (2023-24 prices)'!N39-#REF!</f>
        <v>#REF!</v>
      </c>
      <c r="BY42" s="37"/>
      <c r="BZ42" s="37" t="e">
        <f>'Aggregates (2023-24 prices)'!Q39-#REF!</f>
        <v>#REF!</v>
      </c>
      <c r="CA42" s="37" t="e">
        <f>'Aggregates (2023-24 prices)'!R39-#REF!</f>
        <v>#VALUE!</v>
      </c>
      <c r="CB42" s="37"/>
      <c r="CC42" s="37" t="e">
        <f>'Aggregates (2023-24 prices)'!T39-#REF!</f>
        <v>#REF!</v>
      </c>
      <c r="CD42" s="37" t="e">
        <f>'Aggregates (2023-24 prices)'!U39-#REF!</f>
        <v>#REF!</v>
      </c>
      <c r="CE42" s="37" t="e">
        <f>'Aggregates (2023-24 prices)'!V39-#REF!</f>
        <v>#REF!</v>
      </c>
      <c r="CF42" s="37"/>
      <c r="CG42" s="37" t="e">
        <f>'Aggregates (2023-24 prices)'!X39-#REF!</f>
        <v>#REF!</v>
      </c>
      <c r="CH42" s="37" t="e">
        <f>'Aggregates (2023-24 prices)'!AA39-#REF!</f>
        <v>#REF!</v>
      </c>
      <c r="CI42" s="37" t="e">
        <f>'Aggregates (2023-24 prices)'!AB39-#REF!</f>
        <v>#REF!</v>
      </c>
      <c r="CJ42" s="37" t="e">
        <f>'Aggregates (2023-24 prices)'!AC39-#REF!</f>
        <v>#REF!</v>
      </c>
      <c r="CK42" s="37"/>
      <c r="CL42" s="37" t="e">
        <f>'Aggregates (2023-24 prices)'!AE39-#REF!</f>
        <v>#REF!</v>
      </c>
    </row>
    <row r="43" spans="1:90">
      <c r="B43" s="42" t="s">
        <v>25</v>
      </c>
      <c r="C43" s="37">
        <v>0</v>
      </c>
      <c r="D43" s="37">
        <v>0</v>
      </c>
      <c r="E43" s="37">
        <v>0</v>
      </c>
      <c r="F43" s="37">
        <v>0</v>
      </c>
      <c r="G43" s="37">
        <v>0</v>
      </c>
      <c r="H43" s="37">
        <v>0</v>
      </c>
      <c r="I43" s="37">
        <v>0</v>
      </c>
      <c r="J43" s="37">
        <v>0</v>
      </c>
      <c r="K43" s="37">
        <v>0</v>
      </c>
      <c r="L43" s="37">
        <v>0</v>
      </c>
      <c r="M43" s="37">
        <v>-6.3971804696550141</v>
      </c>
      <c r="N43" s="37">
        <v>12.54136093931003</v>
      </c>
      <c r="O43" s="37">
        <v>-6.397180469655015</v>
      </c>
      <c r="P43" s="37">
        <v>0</v>
      </c>
      <c r="Q43" s="37">
        <v>0</v>
      </c>
      <c r="R43" s="37" t="e">
        <v>#VALUE!</v>
      </c>
      <c r="S43" s="37">
        <v>0</v>
      </c>
      <c r="T43" s="37">
        <v>0</v>
      </c>
      <c r="U43" s="37">
        <v>0</v>
      </c>
      <c r="V43" s="37">
        <v>0</v>
      </c>
      <c r="W43" s="37">
        <v>0</v>
      </c>
      <c r="X43" s="37">
        <v>0</v>
      </c>
      <c r="Y43" s="37">
        <v>8.3179999999999996</v>
      </c>
      <c r="Z43" s="37">
        <v>1.9208195303449842</v>
      </c>
      <c r="AA43" s="37">
        <v>125.33</v>
      </c>
      <c r="AB43" s="37">
        <v>-1.9208195303449842</v>
      </c>
      <c r="AC43" s="37">
        <v>164.61300000000003</v>
      </c>
      <c r="AD43" s="37">
        <v>312.83999999999997</v>
      </c>
      <c r="AE43" s="37">
        <v>-298.35896460246573</v>
      </c>
      <c r="AF43" s="37"/>
      <c r="AG43" s="42" t="s">
        <v>27</v>
      </c>
      <c r="AH43" s="37">
        <v>0</v>
      </c>
      <c r="AI43" s="37">
        <v>0</v>
      </c>
      <c r="AJ43" s="37">
        <v>0</v>
      </c>
      <c r="AK43" s="37">
        <v>0</v>
      </c>
      <c r="AL43" s="37">
        <v>0</v>
      </c>
      <c r="AM43" s="37">
        <v>0</v>
      </c>
      <c r="AN43" s="37">
        <v>0</v>
      </c>
      <c r="AO43" s="37">
        <v>0</v>
      </c>
      <c r="AP43" s="37">
        <v>0</v>
      </c>
      <c r="AQ43" s="37">
        <v>0</v>
      </c>
      <c r="AR43" s="37">
        <v>0</v>
      </c>
      <c r="AS43" s="37">
        <v>-1.8472456918230351</v>
      </c>
      <c r="AT43" s="37">
        <v>-1.2865691223711542</v>
      </c>
      <c r="AU43" s="37">
        <v>0</v>
      </c>
      <c r="AV43" s="37" t="e">
        <v>#VALUE!</v>
      </c>
      <c r="AW43" s="37" t="e">
        <v>#VALUE!</v>
      </c>
      <c r="AX43" s="37">
        <v>0</v>
      </c>
      <c r="AY43" s="37">
        <v>0</v>
      </c>
      <c r="AZ43" s="37">
        <v>0</v>
      </c>
      <c r="BA43" s="37">
        <v>0</v>
      </c>
      <c r="BB43" s="37">
        <v>0</v>
      </c>
      <c r="BC43" s="37">
        <v>0</v>
      </c>
      <c r="BD43" s="37">
        <v>3.2843474035222946</v>
      </c>
      <c r="BE43" s="37">
        <v>1.9977782811511395</v>
      </c>
      <c r="BF43" s="37">
        <v>40.045578698661124</v>
      </c>
      <c r="BG43" s="37"/>
      <c r="BH43" s="37"/>
      <c r="BI43" s="37"/>
      <c r="BK43" s="42" t="s">
        <v>34</v>
      </c>
      <c r="BL43" s="37">
        <v>0</v>
      </c>
      <c r="BM43" s="37">
        <v>0</v>
      </c>
      <c r="BN43" s="37">
        <v>0</v>
      </c>
      <c r="BO43" s="37">
        <v>0</v>
      </c>
      <c r="BP43" s="37">
        <v>0</v>
      </c>
      <c r="BQ43" s="37">
        <v>0</v>
      </c>
      <c r="BR43" s="37">
        <v>0</v>
      </c>
      <c r="BS43" s="37"/>
      <c r="BT43" s="37" t="e">
        <f>'Aggregates (2023-24 prices)'!K40-#REF!</f>
        <v>#REF!</v>
      </c>
      <c r="BU43" s="37" t="e">
        <f>'Aggregates (2023-24 prices)'!#REF!-#REF!</f>
        <v>#REF!</v>
      </c>
      <c r="BV43" s="37" t="e">
        <f>'Aggregates (2023-24 prices)'!L40-#REF!</f>
        <v>#REF!</v>
      </c>
      <c r="BW43" s="37" t="e">
        <f>'Aggregates (2023-24 prices)'!M40-#REF!</f>
        <v>#REF!</v>
      </c>
      <c r="BX43" s="37" t="e">
        <f>'Aggregates (2023-24 prices)'!N40-#REF!</f>
        <v>#REF!</v>
      </c>
      <c r="BY43" s="37"/>
      <c r="BZ43" s="37" t="e">
        <f>'Aggregates (2023-24 prices)'!Q40-#REF!</f>
        <v>#REF!</v>
      </c>
      <c r="CA43" s="37" t="e">
        <f>'Aggregates (2023-24 prices)'!R40-#REF!</f>
        <v>#VALUE!</v>
      </c>
      <c r="CB43" s="37"/>
      <c r="CC43" s="37" t="e">
        <f>'Aggregates (2023-24 prices)'!T40-#REF!</f>
        <v>#REF!</v>
      </c>
      <c r="CD43" s="37" t="e">
        <f>'Aggregates (2023-24 prices)'!U40-#REF!</f>
        <v>#REF!</v>
      </c>
      <c r="CE43" s="37" t="e">
        <f>'Aggregates (2023-24 prices)'!V40-#REF!</f>
        <v>#REF!</v>
      </c>
      <c r="CF43" s="37"/>
      <c r="CG43" s="37" t="e">
        <f>'Aggregates (2023-24 prices)'!X40-#REF!</f>
        <v>#REF!</v>
      </c>
      <c r="CH43" s="37" t="e">
        <f>'Aggregates (2023-24 prices)'!AA40-#REF!</f>
        <v>#REF!</v>
      </c>
      <c r="CI43" s="37" t="e">
        <f>'Aggregates (2023-24 prices)'!AB40-#REF!</f>
        <v>#REF!</v>
      </c>
      <c r="CJ43" s="37" t="e">
        <f>'Aggregates (2023-24 prices)'!AC40-#REF!</f>
        <v>#REF!</v>
      </c>
      <c r="CK43" s="37"/>
      <c r="CL43" s="37" t="e">
        <f>'Aggregates (2023-24 prices)'!AE40-#REF!</f>
        <v>#REF!</v>
      </c>
    </row>
    <row r="44" spans="1:90">
      <c r="B44" s="42" t="s">
        <v>26</v>
      </c>
      <c r="C44" s="37">
        <v>0</v>
      </c>
      <c r="D44" s="37">
        <v>0</v>
      </c>
      <c r="E44" s="37">
        <v>0</v>
      </c>
      <c r="F44" s="37">
        <v>0</v>
      </c>
      <c r="G44" s="37">
        <v>0</v>
      </c>
      <c r="H44" s="37">
        <v>0</v>
      </c>
      <c r="I44" s="37">
        <v>0</v>
      </c>
      <c r="J44" s="37">
        <v>0</v>
      </c>
      <c r="K44" s="37">
        <v>0</v>
      </c>
      <c r="L44" s="37">
        <v>0</v>
      </c>
      <c r="M44" s="37">
        <v>-6.5120356011365974</v>
      </c>
      <c r="N44" s="37">
        <v>7.8480712022731947</v>
      </c>
      <c r="O44" s="37">
        <v>-6.5120356011365974</v>
      </c>
      <c r="P44" s="37">
        <v>0</v>
      </c>
      <c r="Q44" s="37">
        <v>0</v>
      </c>
      <c r="R44" s="37" t="e">
        <v>#VALUE!</v>
      </c>
      <c r="S44" s="37">
        <v>0</v>
      </c>
      <c r="T44" s="37">
        <v>0</v>
      </c>
      <c r="U44" s="37">
        <v>0</v>
      </c>
      <c r="V44" s="37">
        <v>0</v>
      </c>
      <c r="W44" s="37">
        <v>0</v>
      </c>
      <c r="X44" s="37">
        <v>0</v>
      </c>
      <c r="Y44" s="37">
        <v>8.7050000000000001</v>
      </c>
      <c r="Z44" s="37">
        <v>2.1929643988634027</v>
      </c>
      <c r="AA44" s="37">
        <v>134.184</v>
      </c>
      <c r="AB44" s="37">
        <v>-2.1929643988634027</v>
      </c>
      <c r="AC44" s="37">
        <v>184.56</v>
      </c>
      <c r="AD44" s="37">
        <v>342.72199999999998</v>
      </c>
      <c r="AE44" s="37">
        <v>-330.26560617564076</v>
      </c>
      <c r="AF44" s="37"/>
      <c r="AG44" s="42" t="s">
        <v>28</v>
      </c>
      <c r="AH44" s="37">
        <v>0</v>
      </c>
      <c r="AI44" s="37">
        <v>0</v>
      </c>
      <c r="AJ44" s="37">
        <v>0</v>
      </c>
      <c r="AK44" s="37">
        <v>0</v>
      </c>
      <c r="AL44" s="37">
        <v>0</v>
      </c>
      <c r="AM44" s="37">
        <v>0</v>
      </c>
      <c r="AN44" s="37">
        <v>0</v>
      </c>
      <c r="AO44" s="37">
        <v>0</v>
      </c>
      <c r="AP44" s="37">
        <v>0</v>
      </c>
      <c r="AQ44" s="37">
        <v>0</v>
      </c>
      <c r="AR44" s="37">
        <v>0</v>
      </c>
      <c r="AS44" s="37">
        <v>-2.3957707526480063</v>
      </c>
      <c r="AT44" s="37">
        <v>-0.48391959319982458</v>
      </c>
      <c r="AU44" s="37">
        <v>0</v>
      </c>
      <c r="AV44" s="37" t="e">
        <v>#VALUE!</v>
      </c>
      <c r="AW44" s="37" t="e">
        <v>#VALUE!</v>
      </c>
      <c r="AX44" s="37">
        <v>0</v>
      </c>
      <c r="AY44" s="37">
        <v>0</v>
      </c>
      <c r="AZ44" s="37">
        <v>0</v>
      </c>
      <c r="BA44" s="37">
        <v>0</v>
      </c>
      <c r="BB44" s="37">
        <v>0</v>
      </c>
      <c r="BC44" s="37">
        <v>0</v>
      </c>
      <c r="BD44" s="37">
        <v>2.8646636215959935</v>
      </c>
      <c r="BE44" s="37">
        <v>2.3807440283961685</v>
      </c>
      <c r="BF44" s="37">
        <v>40.267734773135324</v>
      </c>
      <c r="BG44" s="37"/>
      <c r="BH44" s="37"/>
      <c r="BI44" s="37"/>
      <c r="BK44" s="42" t="s">
        <v>35</v>
      </c>
      <c r="BL44" s="37">
        <v>0</v>
      </c>
      <c r="BM44" s="37">
        <v>0</v>
      </c>
      <c r="BN44" s="37">
        <v>0</v>
      </c>
      <c r="BO44" s="37">
        <v>0</v>
      </c>
      <c r="BP44" s="37">
        <v>0</v>
      </c>
      <c r="BQ44" s="37">
        <v>0</v>
      </c>
      <c r="BR44" s="37">
        <v>0</v>
      </c>
      <c r="BS44" s="37"/>
      <c r="BT44" s="37" t="e">
        <f>'Aggregates (2023-24 prices)'!K41-#REF!</f>
        <v>#REF!</v>
      </c>
      <c r="BU44" s="37" t="e">
        <f>'Aggregates (2023-24 prices)'!#REF!-#REF!</f>
        <v>#REF!</v>
      </c>
      <c r="BV44" s="37" t="e">
        <f>'Aggregates (2023-24 prices)'!L41-#REF!</f>
        <v>#REF!</v>
      </c>
      <c r="BW44" s="37" t="e">
        <f>'Aggregates (2023-24 prices)'!M41-#REF!</f>
        <v>#REF!</v>
      </c>
      <c r="BX44" s="37" t="e">
        <f>'Aggregates (2023-24 prices)'!N41-#REF!</f>
        <v>#REF!</v>
      </c>
      <c r="BY44" s="37"/>
      <c r="BZ44" s="37" t="e">
        <f>'Aggregates (2023-24 prices)'!Q41-#REF!</f>
        <v>#REF!</v>
      </c>
      <c r="CA44" s="37" t="e">
        <f>'Aggregates (2023-24 prices)'!R41-#REF!</f>
        <v>#VALUE!</v>
      </c>
      <c r="CB44" s="37"/>
      <c r="CC44" s="37" t="e">
        <f>'Aggregates (2023-24 prices)'!T41-#REF!</f>
        <v>#REF!</v>
      </c>
      <c r="CD44" s="37" t="e">
        <f>'Aggregates (2023-24 prices)'!U41-#REF!</f>
        <v>#REF!</v>
      </c>
      <c r="CE44" s="37" t="e">
        <f>'Aggregates (2023-24 prices)'!V41-#REF!</f>
        <v>#REF!</v>
      </c>
      <c r="CF44" s="37"/>
      <c r="CG44" s="37" t="e">
        <f>'Aggregates (2023-24 prices)'!X41-#REF!</f>
        <v>#REF!</v>
      </c>
      <c r="CH44" s="37" t="e">
        <f>'Aggregates (2023-24 prices)'!AA41-#REF!</f>
        <v>#REF!</v>
      </c>
      <c r="CI44" s="37" t="e">
        <f>'Aggregates (2023-24 prices)'!AB41-#REF!</f>
        <v>#REF!</v>
      </c>
      <c r="CJ44" s="37" t="e">
        <f>'Aggregates (2023-24 prices)'!AC41-#REF!</f>
        <v>#REF!</v>
      </c>
      <c r="CK44" s="37"/>
      <c r="CL44" s="37" t="e">
        <f>'Aggregates (2023-24 prices)'!AE41-#REF!</f>
        <v>#REF!</v>
      </c>
    </row>
    <row r="45" spans="1:90">
      <c r="B45" s="42" t="s">
        <v>27</v>
      </c>
      <c r="C45" s="37">
        <v>0</v>
      </c>
      <c r="D45" s="37">
        <v>0</v>
      </c>
      <c r="E45" s="37">
        <v>0</v>
      </c>
      <c r="F45" s="37">
        <v>0</v>
      </c>
      <c r="G45" s="37">
        <v>0</v>
      </c>
      <c r="H45" s="37">
        <v>0</v>
      </c>
      <c r="I45" s="37">
        <v>0</v>
      </c>
      <c r="J45" s="37">
        <v>0</v>
      </c>
      <c r="K45" s="37">
        <v>0</v>
      </c>
      <c r="L45" s="37">
        <v>0</v>
      </c>
      <c r="M45" s="37">
        <v>-4.6067151309446039</v>
      </c>
      <c r="N45" s="37">
        <v>-2.0075697381107913</v>
      </c>
      <c r="O45" s="37">
        <v>-4.6067151309446039</v>
      </c>
      <c r="P45" s="37">
        <v>0</v>
      </c>
      <c r="Q45" s="37">
        <v>0</v>
      </c>
      <c r="R45" s="37" t="e">
        <v>#VALUE!</v>
      </c>
      <c r="S45" s="37">
        <v>0</v>
      </c>
      <c r="T45" s="37">
        <v>0</v>
      </c>
      <c r="U45" s="37">
        <v>0</v>
      </c>
      <c r="V45" s="37">
        <v>0</v>
      </c>
      <c r="W45" s="37">
        <v>0</v>
      </c>
      <c r="X45" s="37">
        <v>0</v>
      </c>
      <c r="Y45" s="37">
        <v>11.76</v>
      </c>
      <c r="Z45" s="37">
        <v>7.1532848690553941</v>
      </c>
      <c r="AA45" s="37">
        <v>143.38800000000001</v>
      </c>
      <c r="AB45" s="37">
        <v>-7.1532848690553941</v>
      </c>
      <c r="AC45" s="37">
        <v>202.91400000000002</v>
      </c>
      <c r="AD45" s="37">
        <v>369.88799999999998</v>
      </c>
      <c r="AE45" s="37">
        <v>-361.22501019613657</v>
      </c>
      <c r="AF45" s="37"/>
      <c r="AG45" s="42" t="s">
        <v>29</v>
      </c>
      <c r="AH45" s="37">
        <v>0</v>
      </c>
      <c r="AI45" s="37">
        <v>0</v>
      </c>
      <c r="AJ45" s="37">
        <v>0</v>
      </c>
      <c r="AK45" s="37">
        <v>0</v>
      </c>
      <c r="AL45" s="37">
        <v>0</v>
      </c>
      <c r="AM45" s="37">
        <v>0</v>
      </c>
      <c r="AN45" s="37">
        <v>0</v>
      </c>
      <c r="AO45" s="37">
        <v>0</v>
      </c>
      <c r="AP45" s="37">
        <v>0</v>
      </c>
      <c r="AQ45" s="37">
        <v>0</v>
      </c>
      <c r="AR45" s="37">
        <v>0</v>
      </c>
      <c r="AS45" s="37">
        <v>-0.80592505792636771</v>
      </c>
      <c r="AT45" s="37">
        <v>-1.6072279963391001E-2</v>
      </c>
      <c r="AU45" s="37">
        <v>0</v>
      </c>
      <c r="AV45" s="37" t="e">
        <v>#VALUE!</v>
      </c>
      <c r="AW45" s="37" t="e">
        <v>#VALUE!</v>
      </c>
      <c r="AX45" s="37">
        <v>0</v>
      </c>
      <c r="AY45" s="37">
        <v>0</v>
      </c>
      <c r="AZ45" s="37">
        <v>0</v>
      </c>
      <c r="BA45" s="37">
        <v>0</v>
      </c>
      <c r="BB45" s="37">
        <v>0</v>
      </c>
      <c r="BC45" s="37">
        <v>0</v>
      </c>
      <c r="BD45" s="37">
        <v>2.2771898688769103</v>
      </c>
      <c r="BE45" s="37">
        <v>2.2611175889135202</v>
      </c>
      <c r="BF45" s="37">
        <v>40.034078787135023</v>
      </c>
      <c r="BG45" s="37"/>
      <c r="BH45" s="37"/>
      <c r="BI45" s="37"/>
      <c r="BK45" s="42" t="s">
        <v>36</v>
      </c>
      <c r="BL45" s="37">
        <v>0</v>
      </c>
      <c r="BM45" s="37">
        <v>0</v>
      </c>
      <c r="BN45" s="37">
        <v>0</v>
      </c>
      <c r="BO45" s="37">
        <v>0</v>
      </c>
      <c r="BP45" s="37">
        <v>0</v>
      </c>
      <c r="BQ45" s="37">
        <v>0</v>
      </c>
      <c r="BR45" s="37">
        <v>0</v>
      </c>
      <c r="BS45" s="37"/>
      <c r="BT45" s="37" t="e">
        <f>'Aggregates (2023-24 prices)'!K42-#REF!</f>
        <v>#REF!</v>
      </c>
      <c r="BU45" s="37" t="e">
        <f>'Aggregates (2023-24 prices)'!#REF!-#REF!</f>
        <v>#REF!</v>
      </c>
      <c r="BV45" s="37" t="e">
        <f>'Aggregates (2023-24 prices)'!L42-#REF!</f>
        <v>#REF!</v>
      </c>
      <c r="BW45" s="37" t="e">
        <f>'Aggregates (2023-24 prices)'!M42-#REF!</f>
        <v>#REF!</v>
      </c>
      <c r="BX45" s="37" t="e">
        <f>'Aggregates (2023-24 prices)'!N42-#REF!</f>
        <v>#REF!</v>
      </c>
      <c r="BY45" s="37"/>
      <c r="BZ45" s="37" t="e">
        <f>'Aggregates (2023-24 prices)'!Q42-#REF!</f>
        <v>#REF!</v>
      </c>
      <c r="CA45" s="37" t="e">
        <f>'Aggregates (2023-24 prices)'!R42-#REF!</f>
        <v>#VALUE!</v>
      </c>
      <c r="CB45" s="37"/>
      <c r="CC45" s="37" t="e">
        <f>'Aggregates (2023-24 prices)'!T42-#REF!</f>
        <v>#REF!</v>
      </c>
      <c r="CD45" s="37" t="e">
        <f>'Aggregates (2023-24 prices)'!U42-#REF!</f>
        <v>#REF!</v>
      </c>
      <c r="CE45" s="37" t="e">
        <f>'Aggregates (2023-24 prices)'!V42-#REF!</f>
        <v>#REF!</v>
      </c>
      <c r="CF45" s="37"/>
      <c r="CG45" s="37" t="e">
        <f>'Aggregates (2023-24 prices)'!X42-#REF!</f>
        <v>#REF!</v>
      </c>
      <c r="CH45" s="37" t="e">
        <f>'Aggregates (2023-24 prices)'!AA42-#REF!</f>
        <v>#REF!</v>
      </c>
      <c r="CI45" s="37" t="e">
        <f>'Aggregates (2023-24 prices)'!AB42-#REF!</f>
        <v>#REF!</v>
      </c>
      <c r="CJ45" s="37" t="e">
        <f>'Aggregates (2023-24 prices)'!AC42-#REF!</f>
        <v>#REF!</v>
      </c>
      <c r="CK45" s="37"/>
      <c r="CL45" s="37" t="e">
        <f>'Aggregates (2023-24 prices)'!AE42-#REF!</f>
        <v>#REF!</v>
      </c>
    </row>
    <row r="46" spans="1:90">
      <c r="B46" s="42" t="s">
        <v>28</v>
      </c>
      <c r="C46" s="37">
        <v>0</v>
      </c>
      <c r="D46" s="37">
        <v>0</v>
      </c>
      <c r="E46" s="37">
        <v>0</v>
      </c>
      <c r="F46" s="37">
        <v>0</v>
      </c>
      <c r="G46" s="37">
        <v>0</v>
      </c>
      <c r="H46" s="37">
        <v>0</v>
      </c>
      <c r="I46" s="37">
        <v>0</v>
      </c>
      <c r="J46" s="37">
        <v>0</v>
      </c>
      <c r="K46" s="37">
        <v>0</v>
      </c>
      <c r="L46" s="37">
        <v>0</v>
      </c>
      <c r="M46" s="37">
        <v>-1.8678280066367527</v>
      </c>
      <c r="N46" s="37">
        <v>-7.3793439867264947</v>
      </c>
      <c r="O46" s="37">
        <v>-1.8678280066367527</v>
      </c>
      <c r="P46" s="37">
        <v>0</v>
      </c>
      <c r="Q46" s="37">
        <v>0</v>
      </c>
      <c r="R46" s="37" t="e">
        <v>#VALUE!</v>
      </c>
      <c r="S46" s="37">
        <v>0</v>
      </c>
      <c r="T46" s="37">
        <v>0</v>
      </c>
      <c r="U46" s="37">
        <v>0</v>
      </c>
      <c r="V46" s="37">
        <v>0</v>
      </c>
      <c r="W46" s="37">
        <v>0</v>
      </c>
      <c r="X46" s="37">
        <v>0</v>
      </c>
      <c r="Y46" s="37">
        <v>11.057</v>
      </c>
      <c r="Z46" s="37">
        <v>9.1891719933632459</v>
      </c>
      <c r="AA46" s="37">
        <v>155.42500000000001</v>
      </c>
      <c r="AB46" s="37">
        <v>-9.1891719933632459</v>
      </c>
      <c r="AC46" s="37">
        <v>219.49699999999999</v>
      </c>
      <c r="AD46" s="37">
        <v>405.78800000000001</v>
      </c>
      <c r="AE46" s="37">
        <v>-388.69123094265495</v>
      </c>
      <c r="AF46" s="37"/>
      <c r="AG46" s="42" t="s">
        <v>30</v>
      </c>
      <c r="AH46" s="37">
        <v>0</v>
      </c>
      <c r="AI46" s="37">
        <v>0</v>
      </c>
      <c r="AJ46" s="37">
        <v>0</v>
      </c>
      <c r="AK46" s="37">
        <v>0</v>
      </c>
      <c r="AL46" s="37">
        <v>0</v>
      </c>
      <c r="AM46" s="37">
        <v>0</v>
      </c>
      <c r="AN46" s="37">
        <v>0</v>
      </c>
      <c r="AO46" s="37">
        <v>0</v>
      </c>
      <c r="AP46" s="37">
        <v>0</v>
      </c>
      <c r="AQ46" s="37">
        <v>0</v>
      </c>
      <c r="AR46" s="37">
        <v>0</v>
      </c>
      <c r="AS46" s="37">
        <v>-0.71583919787900308</v>
      </c>
      <c r="AT46" s="37">
        <v>0.15320834391477312</v>
      </c>
      <c r="AU46" s="37">
        <v>0</v>
      </c>
      <c r="AV46" s="37" t="e">
        <v>#VALUE!</v>
      </c>
      <c r="AW46" s="37" t="e">
        <v>#VALUE!</v>
      </c>
      <c r="AX46" s="37">
        <v>0</v>
      </c>
      <c r="AY46" s="37">
        <v>0</v>
      </c>
      <c r="AZ46" s="37">
        <v>0</v>
      </c>
      <c r="BA46" s="37">
        <v>0</v>
      </c>
      <c r="BB46" s="37">
        <v>0</v>
      </c>
      <c r="BC46" s="37">
        <v>0</v>
      </c>
      <c r="BD46" s="37">
        <v>2.1340867299525685</v>
      </c>
      <c r="BE46" s="37">
        <v>2.2872950738673419</v>
      </c>
      <c r="BF46" s="37">
        <v>39.757635939830791</v>
      </c>
      <c r="BG46" s="37"/>
      <c r="BH46" s="37"/>
      <c r="BI46" s="37"/>
      <c r="BK46" s="42" t="s">
        <v>37</v>
      </c>
      <c r="BL46" s="37">
        <v>0</v>
      </c>
      <c r="BM46" s="37">
        <v>0</v>
      </c>
      <c r="BN46" s="37">
        <v>0</v>
      </c>
      <c r="BO46" s="37">
        <v>0</v>
      </c>
      <c r="BP46" s="37">
        <v>0</v>
      </c>
      <c r="BQ46" s="37">
        <v>0</v>
      </c>
      <c r="BR46" s="37">
        <v>0</v>
      </c>
      <c r="BS46" s="37"/>
      <c r="BT46" s="37" t="e">
        <f>'Aggregates (2023-24 prices)'!K43-#REF!</f>
        <v>#REF!</v>
      </c>
      <c r="BU46" s="37" t="e">
        <f>'Aggregates (2023-24 prices)'!#REF!-#REF!</f>
        <v>#REF!</v>
      </c>
      <c r="BV46" s="37" t="e">
        <f>'Aggregates (2023-24 prices)'!L43-#REF!</f>
        <v>#REF!</v>
      </c>
      <c r="BW46" s="37" t="e">
        <f>'Aggregates (2023-24 prices)'!M43-#REF!</f>
        <v>#REF!</v>
      </c>
      <c r="BX46" s="37" t="e">
        <f>'Aggregates (2023-24 prices)'!N43-#REF!</f>
        <v>#REF!</v>
      </c>
      <c r="BY46" s="37"/>
      <c r="BZ46" s="37" t="e">
        <f>'Aggregates (2023-24 prices)'!Q43-#REF!</f>
        <v>#REF!</v>
      </c>
      <c r="CA46" s="37" t="e">
        <f>'Aggregates (2023-24 prices)'!R43-#REF!</f>
        <v>#VALUE!</v>
      </c>
      <c r="CB46" s="37"/>
      <c r="CC46" s="37" t="e">
        <f>'Aggregates (2023-24 prices)'!T43-#REF!</f>
        <v>#REF!</v>
      </c>
      <c r="CD46" s="37" t="e">
        <f>'Aggregates (2023-24 prices)'!U43-#REF!</f>
        <v>#REF!</v>
      </c>
      <c r="CE46" s="37" t="e">
        <f>'Aggregates (2023-24 prices)'!V43-#REF!</f>
        <v>#REF!</v>
      </c>
      <c r="CF46" s="37"/>
      <c r="CG46" s="37" t="e">
        <f>'Aggregates (2023-24 prices)'!X43-#REF!</f>
        <v>#REF!</v>
      </c>
      <c r="CH46" s="37" t="e">
        <f>'Aggregates (2023-24 prices)'!AA43-#REF!</f>
        <v>#REF!</v>
      </c>
      <c r="CI46" s="37" t="e">
        <f>'Aggregates (2023-24 prices)'!AB43-#REF!</f>
        <v>#REF!</v>
      </c>
      <c r="CJ46" s="37" t="e">
        <f>'Aggregates (2023-24 prices)'!AC43-#REF!</f>
        <v>#REF!</v>
      </c>
      <c r="CK46" s="37"/>
      <c r="CL46" s="37" t="e">
        <f>'Aggregates (2023-24 prices)'!AE43-#REF!</f>
        <v>#REF!</v>
      </c>
    </row>
    <row r="47" spans="1:90">
      <c r="B47" s="42" t="s">
        <v>29</v>
      </c>
      <c r="C47" s="37">
        <v>0</v>
      </c>
      <c r="D47" s="37">
        <v>0</v>
      </c>
      <c r="E47" s="37">
        <v>0</v>
      </c>
      <c r="F47" s="37">
        <v>0</v>
      </c>
      <c r="G47" s="37">
        <v>0</v>
      </c>
      <c r="H47" s="37">
        <v>0</v>
      </c>
      <c r="I47" s="37">
        <v>0</v>
      </c>
      <c r="J47" s="37">
        <v>0</v>
      </c>
      <c r="K47" s="37">
        <v>0</v>
      </c>
      <c r="L47" s="37">
        <v>0</v>
      </c>
      <c r="M47" s="37">
        <v>-6.8102107552074465E-2</v>
      </c>
      <c r="N47" s="37">
        <v>-3.3467957848958472</v>
      </c>
      <c r="O47" s="37">
        <v>-6.8102107552078905E-2</v>
      </c>
      <c r="P47" s="37">
        <v>0</v>
      </c>
      <c r="Q47" s="37">
        <v>0</v>
      </c>
      <c r="R47" s="37" t="e">
        <v>#VALUE!</v>
      </c>
      <c r="S47" s="37">
        <v>0</v>
      </c>
      <c r="T47" s="37">
        <v>0</v>
      </c>
      <c r="U47" s="37">
        <v>0</v>
      </c>
      <c r="V47" s="37">
        <v>0</v>
      </c>
      <c r="W47" s="37">
        <v>0</v>
      </c>
      <c r="X47" s="37">
        <v>0</v>
      </c>
      <c r="Y47" s="37">
        <v>9.6489999999999991</v>
      </c>
      <c r="Z47" s="37">
        <v>9.5808978924479238</v>
      </c>
      <c r="AA47" s="37">
        <v>169.63399999999999</v>
      </c>
      <c r="AB47" s="37">
        <v>-9.5808978924479238</v>
      </c>
      <c r="AC47" s="37">
        <v>244.441</v>
      </c>
      <c r="AD47" s="37">
        <v>438.21699999999998</v>
      </c>
      <c r="AE47" s="37">
        <v>-425.21224586768028</v>
      </c>
      <c r="AF47" s="37"/>
      <c r="AG47" s="42" t="s">
        <v>31</v>
      </c>
      <c r="AH47" s="37">
        <v>0</v>
      </c>
      <c r="AI47" s="37">
        <v>0</v>
      </c>
      <c r="AJ47" s="37">
        <v>0</v>
      </c>
      <c r="AK47" s="37">
        <v>0</v>
      </c>
      <c r="AL47" s="37">
        <v>0</v>
      </c>
      <c r="AM47" s="37">
        <v>0</v>
      </c>
      <c r="AN47" s="37">
        <v>0</v>
      </c>
      <c r="AO47" s="37">
        <v>0</v>
      </c>
      <c r="AP47" s="37">
        <v>0</v>
      </c>
      <c r="AQ47" s="37">
        <v>0</v>
      </c>
      <c r="AR47" s="37">
        <v>0</v>
      </c>
      <c r="AS47" s="37">
        <v>-0.15886648839026174</v>
      </c>
      <c r="AT47" s="37">
        <v>1.1588430285300828</v>
      </c>
      <c r="AU47" s="37">
        <v>0</v>
      </c>
      <c r="AV47" s="37" t="e">
        <v>#VALUE!</v>
      </c>
      <c r="AW47" s="37" t="e">
        <v>#VALUE!</v>
      </c>
      <c r="AX47" s="37">
        <v>0</v>
      </c>
      <c r="AY47" s="37">
        <v>0</v>
      </c>
      <c r="AZ47" s="37">
        <v>0</v>
      </c>
      <c r="BA47" s="37">
        <v>0</v>
      </c>
      <c r="BB47" s="37">
        <v>0</v>
      </c>
      <c r="BC47" s="37">
        <v>0</v>
      </c>
      <c r="BD47" s="37">
        <v>1.2292966733918267</v>
      </c>
      <c r="BE47" s="37">
        <v>2.3881397019219084</v>
      </c>
      <c r="BF47" s="37">
        <v>38.049351725863708</v>
      </c>
      <c r="BG47" s="37"/>
      <c r="BH47" s="37"/>
      <c r="BI47" s="37"/>
      <c r="BK47" s="42" t="s">
        <v>38</v>
      </c>
      <c r="BL47" s="37">
        <v>0</v>
      </c>
      <c r="BM47" s="37">
        <v>0</v>
      </c>
      <c r="BN47" s="37">
        <v>0</v>
      </c>
      <c r="BO47" s="37">
        <v>0</v>
      </c>
      <c r="BP47" s="37">
        <v>0</v>
      </c>
      <c r="BQ47" s="37">
        <v>0</v>
      </c>
      <c r="BR47" s="37">
        <v>0</v>
      </c>
      <c r="BS47" s="37"/>
      <c r="BT47" s="37" t="e">
        <f>'Aggregates (2023-24 prices)'!K44-#REF!</f>
        <v>#REF!</v>
      </c>
      <c r="BU47" s="37" t="e">
        <f>'Aggregates (2023-24 prices)'!#REF!-#REF!</f>
        <v>#REF!</v>
      </c>
      <c r="BV47" s="37" t="e">
        <f>'Aggregates (2023-24 prices)'!L44-#REF!</f>
        <v>#REF!</v>
      </c>
      <c r="BW47" s="37" t="e">
        <f>'Aggregates (2023-24 prices)'!M44-#REF!</f>
        <v>#REF!</v>
      </c>
      <c r="BX47" s="37" t="e">
        <f>'Aggregates (2023-24 prices)'!N44-#REF!</f>
        <v>#REF!</v>
      </c>
      <c r="BY47" s="37"/>
      <c r="BZ47" s="37" t="e">
        <f>'Aggregates (2023-24 prices)'!Q44-#REF!</f>
        <v>#REF!</v>
      </c>
      <c r="CA47" s="37" t="e">
        <f>'Aggregates (2023-24 prices)'!R44-#REF!</f>
        <v>#VALUE!</v>
      </c>
      <c r="CB47" s="37"/>
      <c r="CC47" s="37" t="e">
        <f>'Aggregates (2023-24 prices)'!T44-#REF!</f>
        <v>#REF!</v>
      </c>
      <c r="CD47" s="37" t="e">
        <f>'Aggregates (2023-24 prices)'!U44-#REF!</f>
        <v>#REF!</v>
      </c>
      <c r="CE47" s="37" t="e">
        <f>'Aggregates (2023-24 prices)'!V44-#REF!</f>
        <v>#REF!</v>
      </c>
      <c r="CF47" s="37"/>
      <c r="CG47" s="37" t="e">
        <f>'Aggregates (2023-24 prices)'!X44-#REF!</f>
        <v>#REF!</v>
      </c>
      <c r="CH47" s="37" t="e">
        <f>'Aggregates (2023-24 prices)'!AA44-#REF!</f>
        <v>#REF!</v>
      </c>
      <c r="CI47" s="37" t="e">
        <f>'Aggregates (2023-24 prices)'!AB44-#REF!</f>
        <v>#REF!</v>
      </c>
      <c r="CJ47" s="37" t="e">
        <f>'Aggregates (2023-24 prices)'!AC44-#REF!</f>
        <v>#REF!</v>
      </c>
      <c r="CK47" s="37"/>
      <c r="CL47" s="37" t="e">
        <f>'Aggregates (2023-24 prices)'!AE44-#REF!</f>
        <v>#REF!</v>
      </c>
    </row>
    <row r="48" spans="1:90">
      <c r="B48" s="42" t="s">
        <v>30</v>
      </c>
      <c r="C48" s="37">
        <v>0</v>
      </c>
      <c r="D48" s="37">
        <v>0</v>
      </c>
      <c r="E48" s="37">
        <v>0</v>
      </c>
      <c r="F48" s="37">
        <v>0</v>
      </c>
      <c r="G48" s="37">
        <v>0</v>
      </c>
      <c r="H48" s="37">
        <v>0</v>
      </c>
      <c r="I48" s="37">
        <v>0</v>
      </c>
      <c r="J48" s="37">
        <v>0</v>
      </c>
      <c r="K48" s="37">
        <v>0</v>
      </c>
      <c r="L48" s="37">
        <v>0</v>
      </c>
      <c r="M48" s="37">
        <v>0.69737833608158173</v>
      </c>
      <c r="N48" s="37">
        <v>-3.9557566721631643</v>
      </c>
      <c r="O48" s="37">
        <v>0.69737833608158262</v>
      </c>
      <c r="P48" s="37">
        <v>0</v>
      </c>
      <c r="Q48" s="37">
        <v>0</v>
      </c>
      <c r="R48" s="37" t="e">
        <v>#VALUE!</v>
      </c>
      <c r="S48" s="37">
        <v>0</v>
      </c>
      <c r="T48" s="37">
        <v>0</v>
      </c>
      <c r="U48" s="37">
        <v>0</v>
      </c>
      <c r="V48" s="37">
        <v>0</v>
      </c>
      <c r="W48" s="37">
        <v>0</v>
      </c>
      <c r="X48" s="37">
        <v>0</v>
      </c>
      <c r="Y48" s="37">
        <v>9.7140000000000004</v>
      </c>
      <c r="Z48" s="37">
        <v>10.411378336081583</v>
      </c>
      <c r="AA48" s="37">
        <v>180.97</v>
      </c>
      <c r="AB48" s="37">
        <v>-10.411378336081583</v>
      </c>
      <c r="AC48" s="37">
        <v>264.49900000000002</v>
      </c>
      <c r="AD48" s="37">
        <v>481.30200000000002</v>
      </c>
      <c r="AE48" s="37">
        <v>-455.55554083932753</v>
      </c>
      <c r="AF48" s="37"/>
      <c r="AG48" s="42" t="s">
        <v>32</v>
      </c>
      <c r="AH48" s="37">
        <v>0</v>
      </c>
      <c r="AI48" s="37">
        <v>0</v>
      </c>
      <c r="AJ48" s="37">
        <v>0</v>
      </c>
      <c r="AK48" s="37">
        <v>0</v>
      </c>
      <c r="AL48" s="37">
        <v>0</v>
      </c>
      <c r="AM48" s="37">
        <v>0</v>
      </c>
      <c r="AN48" s="37">
        <v>0</v>
      </c>
      <c r="AO48" s="37">
        <v>0</v>
      </c>
      <c r="AP48" s="37">
        <v>0</v>
      </c>
      <c r="AQ48" s="37">
        <v>0</v>
      </c>
      <c r="AR48" s="37">
        <v>0</v>
      </c>
      <c r="AS48" s="37">
        <v>2.5115402258441515</v>
      </c>
      <c r="AT48" s="37">
        <v>2.0782586625187252</v>
      </c>
      <c r="AU48" s="37">
        <v>0</v>
      </c>
      <c r="AV48" s="37" t="e">
        <v>#VALUE!</v>
      </c>
      <c r="AW48" s="37" t="e">
        <v>#VALUE!</v>
      </c>
      <c r="AX48" s="37">
        <v>0</v>
      </c>
      <c r="AY48" s="37">
        <v>0</v>
      </c>
      <c r="AZ48" s="37">
        <v>0</v>
      </c>
      <c r="BA48" s="37">
        <v>0</v>
      </c>
      <c r="BB48" s="37">
        <v>0</v>
      </c>
      <c r="BC48" s="37">
        <v>0</v>
      </c>
      <c r="BD48" s="37">
        <v>-0.5914119895499097</v>
      </c>
      <c r="BE48" s="37">
        <v>1.4868466729688157</v>
      </c>
      <c r="BF48" s="37">
        <v>34.824925920081355</v>
      </c>
      <c r="BG48" s="37"/>
      <c r="BH48" s="37"/>
      <c r="BI48" s="37"/>
      <c r="BK48" s="42" t="s">
        <v>39</v>
      </c>
      <c r="BL48" s="37">
        <v>0</v>
      </c>
      <c r="BM48" s="37">
        <v>0</v>
      </c>
      <c r="BN48" s="37">
        <v>0</v>
      </c>
      <c r="BO48" s="37">
        <v>0</v>
      </c>
      <c r="BP48" s="37">
        <v>0</v>
      </c>
      <c r="BQ48" s="37">
        <v>0</v>
      </c>
      <c r="BR48" s="37">
        <v>0</v>
      </c>
      <c r="BS48" s="37"/>
      <c r="BT48" s="37" t="e">
        <f>'Aggregates (2023-24 prices)'!K45-#REF!</f>
        <v>#REF!</v>
      </c>
      <c r="BU48" s="37" t="e">
        <f>'Aggregates (2023-24 prices)'!#REF!-#REF!</f>
        <v>#REF!</v>
      </c>
      <c r="BV48" s="37" t="e">
        <f>'Aggregates (2023-24 prices)'!L45-#REF!</f>
        <v>#REF!</v>
      </c>
      <c r="BW48" s="37" t="e">
        <f>'Aggregates (2023-24 prices)'!M45-#REF!</f>
        <v>#REF!</v>
      </c>
      <c r="BX48" s="37" t="e">
        <f>'Aggregates (2023-24 prices)'!N45-#REF!</f>
        <v>#REF!</v>
      </c>
      <c r="BY48" s="37"/>
      <c r="BZ48" s="37" t="e">
        <f>'Aggregates (2023-24 prices)'!Q45-#REF!</f>
        <v>#REF!</v>
      </c>
      <c r="CA48" s="37" t="e">
        <f>'Aggregates (2023-24 prices)'!R45-#REF!</f>
        <v>#VALUE!</v>
      </c>
      <c r="CB48" s="37"/>
      <c r="CC48" s="37" t="e">
        <f>'Aggregates (2023-24 prices)'!T45-#REF!</f>
        <v>#REF!</v>
      </c>
      <c r="CD48" s="37" t="e">
        <f>'Aggregates (2023-24 prices)'!U45-#REF!</f>
        <v>#REF!</v>
      </c>
      <c r="CE48" s="37" t="e">
        <f>'Aggregates (2023-24 prices)'!V45-#REF!</f>
        <v>#REF!</v>
      </c>
      <c r="CF48" s="37"/>
      <c r="CG48" s="37" t="e">
        <f>'Aggregates (2023-24 prices)'!X45-#REF!</f>
        <v>#REF!</v>
      </c>
      <c r="CH48" s="37" t="e">
        <f>'Aggregates (2023-24 prices)'!AA45-#REF!</f>
        <v>#REF!</v>
      </c>
      <c r="CI48" s="37" t="e">
        <f>'Aggregates (2023-24 prices)'!AB45-#REF!</f>
        <v>#REF!</v>
      </c>
      <c r="CJ48" s="37" t="e">
        <f>'Aggregates (2023-24 prices)'!AC45-#REF!</f>
        <v>#REF!</v>
      </c>
      <c r="CK48" s="37"/>
      <c r="CL48" s="37" t="e">
        <f>'Aggregates (2023-24 prices)'!AE45-#REF!</f>
        <v>#REF!</v>
      </c>
    </row>
    <row r="49" spans="2:90">
      <c r="B49" s="42" t="s">
        <v>31</v>
      </c>
      <c r="C49" s="37">
        <v>0</v>
      </c>
      <c r="D49" s="37">
        <v>0</v>
      </c>
      <c r="E49" s="37">
        <v>0</v>
      </c>
      <c r="F49" s="37">
        <v>0</v>
      </c>
      <c r="G49" s="37">
        <v>0</v>
      </c>
      <c r="H49" s="37">
        <v>0</v>
      </c>
      <c r="I49" s="37">
        <v>0</v>
      </c>
      <c r="J49" s="37">
        <v>0</v>
      </c>
      <c r="K49" s="37">
        <v>0</v>
      </c>
      <c r="L49" s="37">
        <v>0</v>
      </c>
      <c r="M49" s="37">
        <v>5.9276211520947957</v>
      </c>
      <c r="N49" s="37">
        <v>-6.7402423041895911</v>
      </c>
      <c r="O49" s="37">
        <v>5.9276211520947957</v>
      </c>
      <c r="P49" s="37">
        <v>0</v>
      </c>
      <c r="Q49" s="37">
        <v>0</v>
      </c>
      <c r="R49" s="37" t="e">
        <v>#VALUE!</v>
      </c>
      <c r="S49" s="37">
        <v>0</v>
      </c>
      <c r="T49" s="37">
        <v>0</v>
      </c>
      <c r="U49" s="37">
        <v>0</v>
      </c>
      <c r="V49" s="37">
        <v>0</v>
      </c>
      <c r="W49" s="37">
        <v>0</v>
      </c>
      <c r="X49" s="37">
        <v>0</v>
      </c>
      <c r="Y49" s="37">
        <v>6.2880000000000003</v>
      </c>
      <c r="Z49" s="37">
        <v>12.215621152094792</v>
      </c>
      <c r="AA49" s="37">
        <v>194.62699999999998</v>
      </c>
      <c r="AB49" s="37">
        <v>-12.215621152094792</v>
      </c>
      <c r="AC49" s="37">
        <v>310.59699999999998</v>
      </c>
      <c r="AD49" s="37">
        <v>540.447</v>
      </c>
      <c r="AE49" s="37">
        <v>-511.39512822419579</v>
      </c>
      <c r="AF49" s="37"/>
      <c r="AG49" s="42" t="s">
        <v>33</v>
      </c>
      <c r="AH49" s="37">
        <v>0</v>
      </c>
      <c r="AI49" s="37">
        <v>0</v>
      </c>
      <c r="AJ49" s="37">
        <v>0</v>
      </c>
      <c r="AK49" s="37">
        <v>0</v>
      </c>
      <c r="AL49" s="37">
        <v>0</v>
      </c>
      <c r="AM49" s="37">
        <v>0</v>
      </c>
      <c r="AN49" s="37">
        <v>0</v>
      </c>
      <c r="AO49" s="37">
        <v>0</v>
      </c>
      <c r="AP49" s="37">
        <v>0</v>
      </c>
      <c r="AQ49" s="37">
        <v>0</v>
      </c>
      <c r="AR49" s="37">
        <v>0</v>
      </c>
      <c r="AS49" s="37">
        <v>0.89373031453024576</v>
      </c>
      <c r="AT49" s="37">
        <v>1.3657878561257215</v>
      </c>
      <c r="AU49" s="37">
        <v>0</v>
      </c>
      <c r="AV49" s="37" t="e">
        <v>#VALUE!</v>
      </c>
      <c r="AW49" s="37" t="e">
        <v>#VALUE!</v>
      </c>
      <c r="AX49" s="37">
        <v>0</v>
      </c>
      <c r="AY49" s="37">
        <v>0</v>
      </c>
      <c r="AZ49" s="37">
        <v>0</v>
      </c>
      <c r="BA49" s="37">
        <v>0</v>
      </c>
      <c r="BB49" s="37">
        <v>0</v>
      </c>
      <c r="BC49" s="37">
        <v>0</v>
      </c>
      <c r="BD49" s="37">
        <v>0.46969386507062877</v>
      </c>
      <c r="BE49" s="37">
        <v>1.8354817211963508</v>
      </c>
      <c r="BF49" s="37">
        <v>29.179314408975173</v>
      </c>
      <c r="BG49" s="37"/>
      <c r="BH49" s="37"/>
      <c r="BI49" s="37"/>
      <c r="BK49" s="42" t="s">
        <v>40</v>
      </c>
      <c r="BL49" s="37">
        <v>0</v>
      </c>
      <c r="BM49" s="37">
        <v>0</v>
      </c>
      <c r="BN49" s="37">
        <v>0</v>
      </c>
      <c r="BO49" s="37">
        <v>0</v>
      </c>
      <c r="BP49" s="37">
        <v>0</v>
      </c>
      <c r="BQ49" s="37">
        <v>0</v>
      </c>
      <c r="BR49" s="37">
        <v>0</v>
      </c>
      <c r="BS49" s="37"/>
      <c r="BT49" s="37" t="e">
        <f>'Aggregates (2023-24 prices)'!K46-#REF!</f>
        <v>#REF!</v>
      </c>
      <c r="BU49" s="37" t="e">
        <f>'Aggregates (2023-24 prices)'!#REF!-#REF!</f>
        <v>#REF!</v>
      </c>
      <c r="BV49" s="37" t="e">
        <f>'Aggregates (2023-24 prices)'!L46-#REF!</f>
        <v>#REF!</v>
      </c>
      <c r="BW49" s="37" t="e">
        <f>'Aggregates (2023-24 prices)'!M46-#REF!</f>
        <v>#REF!</v>
      </c>
      <c r="BX49" s="37" t="e">
        <f>'Aggregates (2023-24 prices)'!N46-#REF!</f>
        <v>#REF!</v>
      </c>
      <c r="BY49" s="37"/>
      <c r="BZ49" s="37" t="e">
        <f>'Aggregates (2023-24 prices)'!Q46-#REF!</f>
        <v>#REF!</v>
      </c>
      <c r="CA49" s="37" t="e">
        <f>'Aggregates (2023-24 prices)'!R46-#REF!</f>
        <v>#VALUE!</v>
      </c>
      <c r="CB49" s="37"/>
      <c r="CC49" s="37" t="e">
        <f>'Aggregates (2023-24 prices)'!T46-#REF!</f>
        <v>#REF!</v>
      </c>
      <c r="CD49" s="37" t="e">
        <f>'Aggregates (2023-24 prices)'!U46-#REF!</f>
        <v>#REF!</v>
      </c>
      <c r="CE49" s="37" t="e">
        <f>'Aggregates (2023-24 prices)'!V46-#REF!</f>
        <v>#REF!</v>
      </c>
      <c r="CF49" s="37"/>
      <c r="CG49" s="37" t="e">
        <f>'Aggregates (2023-24 prices)'!X46-#REF!</f>
        <v>#REF!</v>
      </c>
      <c r="CH49" s="37" t="e">
        <f>'Aggregates (2023-24 prices)'!AA46-#REF!</f>
        <v>#REF!</v>
      </c>
      <c r="CI49" s="37" t="e">
        <f>'Aggregates (2023-24 prices)'!AB46-#REF!</f>
        <v>#REF!</v>
      </c>
      <c r="CJ49" s="37" t="e">
        <f>'Aggregates (2023-24 prices)'!AC46-#REF!</f>
        <v>#REF!</v>
      </c>
      <c r="CK49" s="37"/>
      <c r="CL49" s="37" t="e">
        <f>'Aggregates (2023-24 prices)'!AE46-#REF!</f>
        <v>#REF!</v>
      </c>
    </row>
    <row r="50" spans="2:90">
      <c r="B50" s="42" t="s">
        <v>32</v>
      </c>
      <c r="C50" s="37">
        <v>0</v>
      </c>
      <c r="D50" s="37">
        <v>0</v>
      </c>
      <c r="E50" s="37">
        <v>0</v>
      </c>
      <c r="F50" s="37">
        <v>0</v>
      </c>
      <c r="G50" s="37">
        <v>0</v>
      </c>
      <c r="H50" s="37">
        <v>0</v>
      </c>
      <c r="I50" s="37">
        <v>0</v>
      </c>
      <c r="J50" s="37">
        <v>0</v>
      </c>
      <c r="K50" s="37">
        <v>0</v>
      </c>
      <c r="L50" s="37">
        <v>0</v>
      </c>
      <c r="M50" s="37">
        <v>11.852932629943044</v>
      </c>
      <c r="N50" s="37">
        <v>2.4711347401139072</v>
      </c>
      <c r="O50" s="37">
        <v>11.852932629943048</v>
      </c>
      <c r="P50" s="37">
        <v>0</v>
      </c>
      <c r="Q50" s="37">
        <v>0</v>
      </c>
      <c r="R50" s="37" t="e">
        <v>#VALUE!</v>
      </c>
      <c r="S50" s="37">
        <v>0</v>
      </c>
      <c r="T50" s="37">
        <v>0</v>
      </c>
      <c r="U50" s="37">
        <v>0</v>
      </c>
      <c r="V50" s="37">
        <v>0</v>
      </c>
      <c r="W50" s="37">
        <v>0</v>
      </c>
      <c r="X50" s="37">
        <v>0</v>
      </c>
      <c r="Y50" s="37">
        <v>-3.3730000000000002</v>
      </c>
      <c r="Z50" s="37">
        <v>8.4799326299430469</v>
      </c>
      <c r="AA50" s="37">
        <v>198.61699999999999</v>
      </c>
      <c r="AB50" s="37">
        <v>-8.4799326299430469</v>
      </c>
      <c r="AC50" s="37">
        <v>375.08600000000001</v>
      </c>
      <c r="AD50" s="37">
        <v>599.09400000000005</v>
      </c>
      <c r="AE50" s="37">
        <v>-570.07033202249215</v>
      </c>
      <c r="AF50" s="37"/>
      <c r="AG50" s="42" t="s">
        <v>34</v>
      </c>
      <c r="AH50" s="37">
        <v>0</v>
      </c>
      <c r="AI50" s="37">
        <v>0</v>
      </c>
      <c r="AJ50" s="37">
        <v>0</v>
      </c>
      <c r="AK50" s="37">
        <v>0</v>
      </c>
      <c r="AL50" s="37">
        <v>0</v>
      </c>
      <c r="AM50" s="37">
        <v>0</v>
      </c>
      <c r="AN50" s="37">
        <v>0</v>
      </c>
      <c r="AO50" s="37">
        <v>0</v>
      </c>
      <c r="AP50" s="37">
        <v>0</v>
      </c>
      <c r="AQ50" s="37">
        <v>0</v>
      </c>
      <c r="AR50" s="37">
        <v>0</v>
      </c>
      <c r="AS50" s="37">
        <v>0.15525466715761593</v>
      </c>
      <c r="AT50" s="37">
        <v>-0.22488824438022259</v>
      </c>
      <c r="AU50" s="37">
        <v>0</v>
      </c>
      <c r="AV50" s="37" t="e">
        <v>#VALUE!</v>
      </c>
      <c r="AW50" s="37" t="e">
        <v>#VALUE!</v>
      </c>
      <c r="AX50" s="37">
        <v>0</v>
      </c>
      <c r="AY50" s="37">
        <v>0</v>
      </c>
      <c r="AZ50" s="37">
        <v>0</v>
      </c>
      <c r="BA50" s="37">
        <v>0</v>
      </c>
      <c r="BB50" s="37">
        <v>0</v>
      </c>
      <c r="BC50" s="37">
        <v>0</v>
      </c>
      <c r="BD50" s="37">
        <v>1.389432773418523</v>
      </c>
      <c r="BE50" s="37">
        <v>1.1645445290383007</v>
      </c>
      <c r="BF50" s="37">
        <v>26.334300057414573</v>
      </c>
      <c r="BG50" s="37"/>
      <c r="BH50" s="37"/>
      <c r="BI50" s="37"/>
      <c r="BK50" s="42" t="s">
        <v>41</v>
      </c>
      <c r="BL50" s="37">
        <v>0</v>
      </c>
      <c r="BM50" s="37">
        <v>0</v>
      </c>
      <c r="BN50" s="37">
        <v>0</v>
      </c>
      <c r="BO50" s="37">
        <v>0</v>
      </c>
      <c r="BP50" s="37">
        <v>0</v>
      </c>
      <c r="BQ50" s="37">
        <v>0</v>
      </c>
      <c r="BR50" s="37">
        <v>0</v>
      </c>
      <c r="BS50" s="37"/>
      <c r="BT50" s="37" t="e">
        <f>'Aggregates (2023-24 prices)'!K47-#REF!</f>
        <v>#REF!</v>
      </c>
      <c r="BU50" s="37" t="e">
        <f>'Aggregates (2023-24 prices)'!#REF!-#REF!</f>
        <v>#REF!</v>
      </c>
      <c r="BV50" s="37" t="e">
        <f>'Aggregates (2023-24 prices)'!L47-#REF!</f>
        <v>#REF!</v>
      </c>
      <c r="BW50" s="37" t="e">
        <f>'Aggregates (2023-24 prices)'!M47-#REF!</f>
        <v>#REF!</v>
      </c>
      <c r="BX50" s="37" t="e">
        <f>'Aggregates (2023-24 prices)'!N47-#REF!</f>
        <v>#REF!</v>
      </c>
      <c r="BY50" s="37"/>
      <c r="BZ50" s="37" t="e">
        <f>'Aggregates (2023-24 prices)'!Q47-#REF!</f>
        <v>#REF!</v>
      </c>
      <c r="CA50" s="37" t="e">
        <f>'Aggregates (2023-24 prices)'!R47-#REF!</f>
        <v>#VALUE!</v>
      </c>
      <c r="CB50" s="37"/>
      <c r="CC50" s="37" t="e">
        <f>'Aggregates (2023-24 prices)'!T47-#REF!</f>
        <v>#REF!</v>
      </c>
      <c r="CD50" s="37" t="e">
        <f>'Aggregates (2023-24 prices)'!U47-#REF!</f>
        <v>#REF!</v>
      </c>
      <c r="CE50" s="37" t="e">
        <f>'Aggregates (2023-24 prices)'!V47-#REF!</f>
        <v>#REF!</v>
      </c>
      <c r="CF50" s="37"/>
      <c r="CG50" s="37" t="e">
        <f>'Aggregates (2023-24 prices)'!X47-#REF!</f>
        <v>#REF!</v>
      </c>
      <c r="CH50" s="37" t="e">
        <f>'Aggregates (2023-24 prices)'!AA47-#REF!</f>
        <v>#REF!</v>
      </c>
      <c r="CI50" s="37" t="e">
        <f>'Aggregates (2023-24 prices)'!AB47-#REF!</f>
        <v>#REF!</v>
      </c>
      <c r="CJ50" s="37" t="e">
        <f>'Aggregates (2023-24 prices)'!AC47-#REF!</f>
        <v>#REF!</v>
      </c>
      <c r="CK50" s="37"/>
      <c r="CL50" s="37" t="e">
        <f>'Aggregates (2023-24 prices)'!AE47-#REF!</f>
        <v>#REF!</v>
      </c>
    </row>
    <row r="51" spans="2:90" ht="15" customHeight="1">
      <c r="B51" s="42" t="s">
        <v>33</v>
      </c>
      <c r="C51" s="37">
        <v>0</v>
      </c>
      <c r="D51" s="37">
        <v>0</v>
      </c>
      <c r="E51" s="37">
        <v>0</v>
      </c>
      <c r="F51" s="37">
        <v>0</v>
      </c>
      <c r="G51" s="37">
        <v>0</v>
      </c>
      <c r="H51" s="37">
        <v>0</v>
      </c>
      <c r="I51" s="37">
        <v>0</v>
      </c>
      <c r="J51" s="37">
        <v>0</v>
      </c>
      <c r="K51" s="37">
        <v>0</v>
      </c>
      <c r="L51" s="37">
        <v>0</v>
      </c>
      <c r="M51" s="37">
        <v>8.5984403691465321</v>
      </c>
      <c r="N51" s="37">
        <v>-2.9718807382930628</v>
      </c>
      <c r="O51" s="37">
        <v>8.5984403691465303</v>
      </c>
      <c r="P51" s="37">
        <v>0</v>
      </c>
      <c r="Q51" s="37">
        <v>0</v>
      </c>
      <c r="R51" s="37" t="e">
        <v>#VALUE!</v>
      </c>
      <c r="S51" s="37">
        <v>0</v>
      </c>
      <c r="T51" s="37">
        <v>0</v>
      </c>
      <c r="U51" s="37">
        <v>0</v>
      </c>
      <c r="V51" s="37">
        <v>0</v>
      </c>
      <c r="W51" s="37">
        <v>0</v>
      </c>
      <c r="X51" s="37">
        <v>0</v>
      </c>
      <c r="Y51" s="37">
        <v>2.9569999999999999</v>
      </c>
      <c r="Z51" s="37">
        <v>11.555440369146533</v>
      </c>
      <c r="AA51" s="37">
        <v>183.70099999999999</v>
      </c>
      <c r="AB51" s="37">
        <v>-11.555440369146533</v>
      </c>
      <c r="AC51" s="37">
        <v>442.90099999999995</v>
      </c>
      <c r="AD51" s="37">
        <v>658.27300000000002</v>
      </c>
      <c r="AE51" s="37">
        <v>-627.3451811339429</v>
      </c>
      <c r="AF51" s="37"/>
      <c r="AG51" s="42" t="s">
        <v>35</v>
      </c>
      <c r="AH51" s="37">
        <v>0</v>
      </c>
      <c r="AI51" s="37">
        <v>0</v>
      </c>
      <c r="AJ51" s="37">
        <v>0</v>
      </c>
      <c r="AK51" s="37">
        <v>0</v>
      </c>
      <c r="AL51" s="37">
        <v>0</v>
      </c>
      <c r="AM51" s="37">
        <v>0</v>
      </c>
      <c r="AN51" s="37">
        <v>0</v>
      </c>
      <c r="AO51" s="37">
        <v>0</v>
      </c>
      <c r="AP51" s="37">
        <v>0</v>
      </c>
      <c r="AQ51" s="37">
        <v>0</v>
      </c>
      <c r="AR51" s="37">
        <v>0</v>
      </c>
      <c r="AS51" s="37">
        <v>-3.4815348790911438</v>
      </c>
      <c r="AT51" s="37">
        <v>-1.3847585879557209</v>
      </c>
      <c r="AU51" s="37">
        <v>0</v>
      </c>
      <c r="AV51" s="37" t="e">
        <v>#VALUE!</v>
      </c>
      <c r="AW51" s="37" t="e">
        <v>#VALUE!</v>
      </c>
      <c r="AX51" s="37">
        <v>0</v>
      </c>
      <c r="AY51" s="37">
        <v>0</v>
      </c>
      <c r="AZ51" s="37">
        <v>0</v>
      </c>
      <c r="BA51" s="37">
        <v>0</v>
      </c>
      <c r="BB51" s="37">
        <v>0</v>
      </c>
      <c r="BC51" s="37">
        <v>0</v>
      </c>
      <c r="BD51" s="37">
        <v>3.3095219097293667</v>
      </c>
      <c r="BE51" s="37">
        <v>1.9247633217736457</v>
      </c>
      <c r="BF51" s="37">
        <v>25.342997887628556</v>
      </c>
      <c r="BG51" s="37"/>
      <c r="BH51" s="37"/>
      <c r="BI51" s="37"/>
      <c r="BK51" s="42" t="s">
        <v>42</v>
      </c>
      <c r="BL51" s="37">
        <v>0</v>
      </c>
      <c r="BM51" s="37">
        <v>0</v>
      </c>
      <c r="BN51" s="37">
        <v>0</v>
      </c>
      <c r="BO51" s="37">
        <v>0</v>
      </c>
      <c r="BP51" s="37">
        <v>0</v>
      </c>
      <c r="BQ51" s="37">
        <v>0</v>
      </c>
      <c r="BR51" s="37">
        <v>0</v>
      </c>
      <c r="BS51" s="37"/>
      <c r="BT51" s="37" t="e">
        <f>'Aggregates (2023-24 prices)'!K48-#REF!</f>
        <v>#REF!</v>
      </c>
      <c r="BU51" s="37" t="e">
        <f>'Aggregates (2023-24 prices)'!#REF!-#REF!</f>
        <v>#REF!</v>
      </c>
      <c r="BV51" s="37" t="e">
        <f>'Aggregates (2023-24 prices)'!L48-#REF!</f>
        <v>#REF!</v>
      </c>
      <c r="BW51" s="37" t="e">
        <f>'Aggregates (2023-24 prices)'!M48-#REF!</f>
        <v>#REF!</v>
      </c>
      <c r="BX51" s="37" t="e">
        <f>'Aggregates (2023-24 prices)'!N48-#REF!</f>
        <v>#REF!</v>
      </c>
      <c r="BY51" s="37"/>
      <c r="BZ51" s="37" t="e">
        <f>'Aggregates (2023-24 prices)'!Q48-#REF!</f>
        <v>#REF!</v>
      </c>
      <c r="CA51" s="37" t="e">
        <f>'Aggregates (2023-24 prices)'!R48-#REF!</f>
        <v>#VALUE!</v>
      </c>
      <c r="CB51" s="37"/>
      <c r="CC51" s="37" t="e">
        <f>'Aggregates (2023-24 prices)'!T48-#REF!</f>
        <v>#REF!</v>
      </c>
      <c r="CD51" s="37" t="e">
        <f>'Aggregates (2023-24 prices)'!U48-#REF!</f>
        <v>#REF!</v>
      </c>
      <c r="CE51" s="37" t="e">
        <f>'Aggregates (2023-24 prices)'!V48-#REF!</f>
        <v>#REF!</v>
      </c>
      <c r="CF51" s="37"/>
      <c r="CG51" s="37" t="e">
        <f>'Aggregates (2023-24 prices)'!X48-#REF!</f>
        <v>#REF!</v>
      </c>
      <c r="CH51" s="37" t="e">
        <f>'Aggregates (2023-24 prices)'!AA48-#REF!</f>
        <v>#REF!</v>
      </c>
      <c r="CI51" s="37" t="e">
        <f>'Aggregates (2023-24 prices)'!AB48-#REF!</f>
        <v>#REF!</v>
      </c>
      <c r="CJ51" s="37" t="e">
        <f>'Aggregates (2023-24 prices)'!AC48-#REF!</f>
        <v>#REF!</v>
      </c>
      <c r="CK51" s="37"/>
      <c r="CL51" s="37" t="e">
        <f>'Aggregates (2023-24 prices)'!AE48-#REF!</f>
        <v>#REF!</v>
      </c>
    </row>
    <row r="52" spans="2:90">
      <c r="B52" s="42" t="s">
        <v>34</v>
      </c>
      <c r="C52" s="37">
        <v>0</v>
      </c>
      <c r="D52" s="37">
        <v>0</v>
      </c>
      <c r="E52" s="37">
        <v>0</v>
      </c>
      <c r="F52" s="37">
        <v>0</v>
      </c>
      <c r="G52" s="37">
        <v>0</v>
      </c>
      <c r="H52" s="37">
        <v>0</v>
      </c>
      <c r="I52" s="37">
        <v>0</v>
      </c>
      <c r="J52" s="37">
        <v>0</v>
      </c>
      <c r="K52" s="37">
        <v>0</v>
      </c>
      <c r="L52" s="37">
        <v>0</v>
      </c>
      <c r="M52" s="37">
        <v>-1.5275983776015361</v>
      </c>
      <c r="N52" s="37">
        <v>2.5821967552030731</v>
      </c>
      <c r="O52" s="37">
        <v>-1.5275983776015378</v>
      </c>
      <c r="P52" s="37">
        <v>0</v>
      </c>
      <c r="Q52" s="37">
        <v>0</v>
      </c>
      <c r="R52" s="37" t="e">
        <v>#VALUE!</v>
      </c>
      <c r="S52" s="37">
        <v>0</v>
      </c>
      <c r="T52" s="37">
        <v>0</v>
      </c>
      <c r="U52" s="37">
        <v>0</v>
      </c>
      <c r="V52" s="37">
        <v>0</v>
      </c>
      <c r="W52" s="37">
        <v>0</v>
      </c>
      <c r="X52" s="37">
        <v>0</v>
      </c>
      <c r="Y52" s="37">
        <v>9.4380000000000006</v>
      </c>
      <c r="Z52" s="37">
        <v>7.9104016223984646</v>
      </c>
      <c r="AA52" s="37">
        <v>178.881</v>
      </c>
      <c r="AB52" s="37">
        <v>-7.9104016223984646</v>
      </c>
      <c r="AC52" s="37">
        <v>490.95100000000002</v>
      </c>
      <c r="AD52" s="37">
        <v>697.95399999999995</v>
      </c>
      <c r="AE52" s="37">
        <v>-675.99901022138533</v>
      </c>
      <c r="AF52" s="37"/>
      <c r="AG52" s="42" t="s">
        <v>36</v>
      </c>
      <c r="AH52" s="37">
        <v>0</v>
      </c>
      <c r="AI52" s="37">
        <v>0</v>
      </c>
      <c r="AJ52" s="37">
        <v>0</v>
      </c>
      <c r="AK52" s="37">
        <v>0</v>
      </c>
      <c r="AL52" s="37">
        <v>0</v>
      </c>
      <c r="AM52" s="37">
        <v>0</v>
      </c>
      <c r="AN52" s="37">
        <v>0</v>
      </c>
      <c r="AO52" s="37">
        <v>0</v>
      </c>
      <c r="AP52" s="37">
        <v>0</v>
      </c>
      <c r="AQ52" s="37">
        <v>0</v>
      </c>
      <c r="AR52" s="37">
        <v>0</v>
      </c>
      <c r="AS52" s="37">
        <v>-8.936764718769453</v>
      </c>
      <c r="AT52" s="37">
        <v>-1.6447538645682807</v>
      </c>
      <c r="AU52" s="37">
        <v>0</v>
      </c>
      <c r="AV52" s="37" t="e">
        <v>#VALUE!</v>
      </c>
      <c r="AW52" s="37" t="e">
        <v>#VALUE!</v>
      </c>
      <c r="AX52" s="37">
        <v>0</v>
      </c>
      <c r="AY52" s="37">
        <v>0</v>
      </c>
      <c r="AZ52" s="37">
        <v>0</v>
      </c>
      <c r="BA52" s="37">
        <v>0</v>
      </c>
      <c r="BB52" s="37">
        <v>0</v>
      </c>
      <c r="BC52" s="37">
        <v>0</v>
      </c>
      <c r="BD52" s="37">
        <v>6.1968822710125915</v>
      </c>
      <c r="BE52" s="37">
        <v>4.5521284064443108</v>
      </c>
      <c r="BF52" s="37">
        <v>27.458185967377133</v>
      </c>
      <c r="BG52" s="37"/>
      <c r="BH52" s="37"/>
      <c r="BI52" s="37"/>
      <c r="BK52" s="42" t="s">
        <v>43</v>
      </c>
      <c r="BL52" s="37">
        <v>0</v>
      </c>
      <c r="BM52" s="37">
        <v>0</v>
      </c>
      <c r="BN52" s="37">
        <v>0</v>
      </c>
      <c r="BO52" s="37">
        <v>0</v>
      </c>
      <c r="BP52" s="37">
        <v>0</v>
      </c>
      <c r="BQ52" s="37">
        <v>0</v>
      </c>
      <c r="BR52" s="37">
        <v>0</v>
      </c>
      <c r="BS52" s="37"/>
      <c r="BT52" s="37" t="e">
        <f>'Aggregates (2023-24 prices)'!K49-#REF!</f>
        <v>#REF!</v>
      </c>
      <c r="BU52" s="37" t="e">
        <f>'Aggregates (2023-24 prices)'!#REF!-#REF!</f>
        <v>#REF!</v>
      </c>
      <c r="BV52" s="37" t="e">
        <f>'Aggregates (2023-24 prices)'!L49-#REF!</f>
        <v>#REF!</v>
      </c>
      <c r="BW52" s="37" t="e">
        <f>'Aggregates (2023-24 prices)'!M49-#REF!</f>
        <v>#REF!</v>
      </c>
      <c r="BX52" s="37" t="e">
        <f>'Aggregates (2023-24 prices)'!N49-#REF!</f>
        <v>#REF!</v>
      </c>
      <c r="BY52" s="37"/>
      <c r="BZ52" s="37" t="e">
        <f>'Aggregates (2023-24 prices)'!Q49-#REF!</f>
        <v>#REF!</v>
      </c>
      <c r="CA52" s="37" t="e">
        <f>'Aggregates (2023-24 prices)'!R49-#REF!</f>
        <v>#REF!</v>
      </c>
      <c r="CB52" s="37"/>
      <c r="CC52" s="37" t="e">
        <f>'Aggregates (2023-24 prices)'!T49-#REF!</f>
        <v>#REF!</v>
      </c>
      <c r="CD52" s="37" t="e">
        <f>'Aggregates (2023-24 prices)'!U49-#REF!</f>
        <v>#REF!</v>
      </c>
      <c r="CE52" s="37" t="e">
        <f>'Aggregates (2023-24 prices)'!V49-#REF!</f>
        <v>#REF!</v>
      </c>
      <c r="CF52" s="37"/>
      <c r="CG52" s="37" t="e">
        <f>'Aggregates (2023-24 prices)'!X49-#REF!</f>
        <v>#REF!</v>
      </c>
      <c r="CH52" s="37" t="e">
        <f>'Aggregates (2023-24 prices)'!AA49-#REF!</f>
        <v>#REF!</v>
      </c>
      <c r="CI52" s="37" t="e">
        <f>'Aggregates (2023-24 prices)'!AB49-#REF!</f>
        <v>#REF!</v>
      </c>
      <c r="CJ52" s="37" t="e">
        <f>'Aggregates (2023-24 prices)'!AC49-#REF!</f>
        <v>#REF!</v>
      </c>
      <c r="CK52" s="37"/>
      <c r="CL52" s="37" t="e">
        <f>'Aggregates (2023-24 prices)'!AE49-#REF!</f>
        <v>#REF!</v>
      </c>
    </row>
    <row r="53" spans="2:90">
      <c r="B53" s="42" t="s">
        <v>35</v>
      </c>
      <c r="C53" s="37">
        <v>0</v>
      </c>
      <c r="D53" s="37">
        <v>0</v>
      </c>
      <c r="E53" s="37">
        <v>0</v>
      </c>
      <c r="F53" s="37">
        <v>0</v>
      </c>
      <c r="G53" s="37">
        <v>0</v>
      </c>
      <c r="H53" s="37">
        <v>0</v>
      </c>
      <c r="I53" s="37">
        <v>0</v>
      </c>
      <c r="J53" s="37">
        <v>0</v>
      </c>
      <c r="K53" s="37">
        <v>0</v>
      </c>
      <c r="L53" s="37">
        <v>0</v>
      </c>
      <c r="M53" s="37">
        <v>-9.8922029916781327</v>
      </c>
      <c r="N53" s="37">
        <v>-14.978594016643738</v>
      </c>
      <c r="O53" s="37">
        <v>-9.8922029916781291</v>
      </c>
      <c r="P53" s="37">
        <v>0</v>
      </c>
      <c r="Q53" s="37">
        <v>0</v>
      </c>
      <c r="R53" s="37" t="e">
        <v>#VALUE!</v>
      </c>
      <c r="S53" s="37">
        <v>0</v>
      </c>
      <c r="T53" s="37">
        <v>0</v>
      </c>
      <c r="U53" s="37">
        <v>0</v>
      </c>
      <c r="V53" s="37">
        <v>0</v>
      </c>
      <c r="W53" s="37">
        <v>0</v>
      </c>
      <c r="X53" s="37">
        <v>0</v>
      </c>
      <c r="Y53" s="37">
        <v>23.641999999999999</v>
      </c>
      <c r="Z53" s="37">
        <v>13.74979700832187</v>
      </c>
      <c r="AA53" s="37">
        <v>181.041</v>
      </c>
      <c r="AB53" s="37">
        <v>-13.74979700832187</v>
      </c>
      <c r="AC53" s="37">
        <v>509.68000000000006</v>
      </c>
      <c r="AD53" s="37">
        <v>725.30499999999995</v>
      </c>
      <c r="AE53" s="37">
        <v>-712.93982019919451</v>
      </c>
      <c r="AF53" s="37"/>
      <c r="AG53" s="42" t="s">
        <v>37</v>
      </c>
      <c r="AH53" s="37">
        <v>0</v>
      </c>
      <c r="AI53" s="37">
        <v>0</v>
      </c>
      <c r="AJ53" s="37">
        <v>0</v>
      </c>
      <c r="AK53" s="37">
        <v>0</v>
      </c>
      <c r="AL53" s="37">
        <v>0</v>
      </c>
      <c r="AM53" s="37">
        <v>0</v>
      </c>
      <c r="AN53" s="37">
        <v>0</v>
      </c>
      <c r="AO53" s="37">
        <v>0</v>
      </c>
      <c r="AP53" s="37">
        <v>0</v>
      </c>
      <c r="AQ53" s="37">
        <v>0</v>
      </c>
      <c r="AR53" s="37">
        <v>0</v>
      </c>
      <c r="AS53" s="37">
        <v>-9.6856701046809999</v>
      </c>
      <c r="AT53" s="37">
        <v>-1.3003157530767373</v>
      </c>
      <c r="AU53" s="37">
        <v>0</v>
      </c>
      <c r="AV53" s="37" t="e">
        <v>#VALUE!</v>
      </c>
      <c r="AW53" s="37" t="e">
        <v>#VALUE!</v>
      </c>
      <c r="AX53" s="37">
        <v>0</v>
      </c>
      <c r="AY53" s="37">
        <v>0</v>
      </c>
      <c r="AZ53" s="37">
        <v>0</v>
      </c>
      <c r="BA53" s="37">
        <v>0</v>
      </c>
      <c r="BB53" s="37">
        <v>0</v>
      </c>
      <c r="BC53" s="37">
        <v>0</v>
      </c>
      <c r="BD53" s="37">
        <v>6.567303750768601</v>
      </c>
      <c r="BE53" s="37">
        <v>5.2669879976918637</v>
      </c>
      <c r="BF53" s="37">
        <v>31.698093871695015</v>
      </c>
      <c r="BG53" s="37"/>
      <c r="BH53" s="37"/>
      <c r="BI53" s="37"/>
      <c r="BK53" s="42" t="s">
        <v>44</v>
      </c>
      <c r="BL53" s="37">
        <v>0</v>
      </c>
      <c r="BM53" s="37">
        <v>0</v>
      </c>
      <c r="BN53" s="37">
        <v>0</v>
      </c>
      <c r="BO53" s="37">
        <v>0</v>
      </c>
      <c r="BP53" s="37">
        <v>0</v>
      </c>
      <c r="BQ53" s="37">
        <v>0</v>
      </c>
      <c r="BR53" s="37">
        <v>0</v>
      </c>
      <c r="BS53" s="37"/>
      <c r="BT53" s="37" t="e">
        <f>'Aggregates (2023-24 prices)'!K50-#REF!</f>
        <v>#REF!</v>
      </c>
      <c r="BU53" s="37" t="e">
        <f>'Aggregates (2023-24 prices)'!#REF!-#REF!</f>
        <v>#REF!</v>
      </c>
      <c r="BV53" s="37" t="e">
        <f>'Aggregates (2023-24 prices)'!L50-#REF!</f>
        <v>#REF!</v>
      </c>
      <c r="BW53" s="37" t="e">
        <f>'Aggregates (2023-24 prices)'!M50-#REF!</f>
        <v>#REF!</v>
      </c>
      <c r="BX53" s="37" t="e">
        <f>'Aggregates (2023-24 prices)'!N50-#REF!</f>
        <v>#REF!</v>
      </c>
      <c r="BY53" s="37"/>
      <c r="BZ53" s="37" t="e">
        <f>'Aggregates (2023-24 prices)'!Q50-#REF!</f>
        <v>#REF!</v>
      </c>
      <c r="CA53" s="37" t="e">
        <f>'Aggregates (2023-24 prices)'!R50-#REF!</f>
        <v>#REF!</v>
      </c>
      <c r="CB53" s="37"/>
      <c r="CC53" s="37" t="e">
        <f>'Aggregates (2023-24 prices)'!T50-#REF!</f>
        <v>#REF!</v>
      </c>
      <c r="CD53" s="37" t="e">
        <f>'Aggregates (2023-24 prices)'!U50-#REF!</f>
        <v>#REF!</v>
      </c>
      <c r="CE53" s="37" t="e">
        <f>'Aggregates (2023-24 prices)'!V50-#REF!</f>
        <v>#REF!</v>
      </c>
      <c r="CF53" s="37"/>
      <c r="CG53" s="37" t="e">
        <f>'Aggregates (2023-24 prices)'!X50-#REF!</f>
        <v>#REF!</v>
      </c>
      <c r="CH53" s="37" t="e">
        <f>'Aggregates (2023-24 prices)'!AA50-#REF!</f>
        <v>#REF!</v>
      </c>
      <c r="CI53" s="37" t="e">
        <f>'Aggregates (2023-24 prices)'!AB50-#REF!</f>
        <v>#REF!</v>
      </c>
      <c r="CJ53" s="37" t="e">
        <f>'Aggregates (2023-24 prices)'!AC50-#REF!</f>
        <v>#REF!</v>
      </c>
      <c r="CK53" s="37"/>
      <c r="CL53" s="37" t="e">
        <f>'Aggregates (2023-24 prices)'!AE50-#REF!</f>
        <v>#REF!</v>
      </c>
    </row>
    <row r="54" spans="2:90">
      <c r="B54" s="42" t="s">
        <v>36</v>
      </c>
      <c r="C54" s="37">
        <v>0</v>
      </c>
      <c r="D54" s="37">
        <v>0</v>
      </c>
      <c r="E54" s="37">
        <v>0</v>
      </c>
      <c r="F54" s="37">
        <v>0</v>
      </c>
      <c r="G54" s="37">
        <v>0</v>
      </c>
      <c r="H54" s="37">
        <v>0</v>
      </c>
      <c r="I54" s="37">
        <v>0</v>
      </c>
      <c r="J54" s="37">
        <v>0</v>
      </c>
      <c r="K54" s="37">
        <v>0</v>
      </c>
      <c r="L54" s="37">
        <v>0</v>
      </c>
      <c r="M54" s="37">
        <v>-12.151556684200962</v>
      </c>
      <c r="N54" s="37">
        <v>-53.873886631598062</v>
      </c>
      <c r="O54" s="37">
        <v>-12.151556684200976</v>
      </c>
      <c r="P54" s="37">
        <v>0</v>
      </c>
      <c r="Q54" s="37">
        <v>0</v>
      </c>
      <c r="R54" s="37" t="e">
        <v>#VALUE!</v>
      </c>
      <c r="S54" s="37">
        <v>0</v>
      </c>
      <c r="T54" s="37">
        <v>0</v>
      </c>
      <c r="U54" s="37">
        <v>0</v>
      </c>
      <c r="V54" s="37">
        <v>0</v>
      </c>
      <c r="W54" s="37">
        <v>0</v>
      </c>
      <c r="X54" s="37">
        <v>0</v>
      </c>
      <c r="Y54" s="37">
        <v>45.783000000000001</v>
      </c>
      <c r="Z54" s="37">
        <v>33.631443315799025</v>
      </c>
      <c r="AA54" s="37">
        <v>202.863</v>
      </c>
      <c r="AB54" s="37">
        <v>-33.631443315799025</v>
      </c>
      <c r="AC54" s="37">
        <v>490.16100000000006</v>
      </c>
      <c r="AD54" s="37">
        <v>756.94200000000001</v>
      </c>
      <c r="AE54" s="37">
        <v>-739.82604840908266</v>
      </c>
      <c r="AF54" s="37"/>
      <c r="AG54" s="42" t="s">
        <v>38</v>
      </c>
      <c r="AH54" s="37">
        <v>0</v>
      </c>
      <c r="AI54" s="37">
        <v>0</v>
      </c>
      <c r="AJ54" s="37">
        <v>0</v>
      </c>
      <c r="AK54" s="37">
        <v>0</v>
      </c>
      <c r="AL54" s="37">
        <v>0</v>
      </c>
      <c r="AM54" s="37">
        <v>0</v>
      </c>
      <c r="AN54" s="37">
        <v>0</v>
      </c>
      <c r="AO54" s="37">
        <v>0</v>
      </c>
      <c r="AP54" s="37">
        <v>0</v>
      </c>
      <c r="AQ54" s="37">
        <v>0</v>
      </c>
      <c r="AR54" s="37">
        <v>0</v>
      </c>
      <c r="AS54" s="37">
        <v>-7.7324544643467457</v>
      </c>
      <c r="AT54" s="37">
        <v>-0.55923666787445026</v>
      </c>
      <c r="AU54" s="37">
        <v>0</v>
      </c>
      <c r="AV54" s="37" t="e">
        <v>#VALUE!</v>
      </c>
      <c r="AW54" s="37" t="e">
        <v>#VALUE!</v>
      </c>
      <c r="AX54" s="37">
        <v>0</v>
      </c>
      <c r="AY54" s="37">
        <v>0</v>
      </c>
      <c r="AZ54" s="37">
        <v>0</v>
      </c>
      <c r="BA54" s="37">
        <v>0</v>
      </c>
      <c r="BB54" s="37">
        <v>0</v>
      </c>
      <c r="BC54" s="37">
        <v>0</v>
      </c>
      <c r="BD54" s="37">
        <v>5.5822883191494022</v>
      </c>
      <c r="BE54" s="37">
        <v>5.0230516512749519</v>
      </c>
      <c r="BF54" s="37">
        <v>35.828170187676179</v>
      </c>
      <c r="BG54" s="37"/>
      <c r="BH54" s="37"/>
      <c r="BI54" s="37"/>
      <c r="BK54" s="42" t="s">
        <v>45</v>
      </c>
      <c r="BL54" s="37">
        <v>0</v>
      </c>
      <c r="BM54" s="37">
        <v>0</v>
      </c>
      <c r="BN54" s="37">
        <v>0</v>
      </c>
      <c r="BO54" s="37">
        <v>0</v>
      </c>
      <c r="BP54" s="37">
        <v>0</v>
      </c>
      <c r="BQ54" s="37">
        <v>0</v>
      </c>
      <c r="BR54" s="37">
        <v>0</v>
      </c>
      <c r="BS54" s="37"/>
      <c r="BT54" s="37" t="e">
        <f>'Aggregates (2023-24 prices)'!K51-#REF!</f>
        <v>#REF!</v>
      </c>
      <c r="BU54" s="37" t="e">
        <f>'Aggregates (2023-24 prices)'!#REF!-#REF!</f>
        <v>#REF!</v>
      </c>
      <c r="BV54" s="37" t="e">
        <f>'Aggregates (2023-24 prices)'!L51-#REF!</f>
        <v>#REF!</v>
      </c>
      <c r="BW54" s="37" t="e">
        <f>'Aggregates (2023-24 prices)'!M51-#REF!</f>
        <v>#REF!</v>
      </c>
      <c r="BX54" s="37" t="e">
        <f>'Aggregates (2023-24 prices)'!N51-#REF!</f>
        <v>#REF!</v>
      </c>
      <c r="BY54" s="37"/>
      <c r="BZ54" s="37" t="e">
        <f>'Aggregates (2023-24 prices)'!Q51-#REF!</f>
        <v>#REF!</v>
      </c>
      <c r="CA54" s="37" t="e">
        <f>'Aggregates (2023-24 prices)'!R51-#REF!</f>
        <v>#REF!</v>
      </c>
      <c r="CB54" s="37"/>
      <c r="CC54" s="37" t="e">
        <f>'Aggregates (2023-24 prices)'!T51-#REF!</f>
        <v>#REF!</v>
      </c>
      <c r="CD54" s="37" t="e">
        <f>'Aggregates (2023-24 prices)'!U51-#REF!</f>
        <v>#REF!</v>
      </c>
      <c r="CE54" s="37" t="e">
        <f>'Aggregates (2023-24 prices)'!V51-#REF!</f>
        <v>#REF!</v>
      </c>
      <c r="CF54" s="37"/>
      <c r="CG54" s="37" t="e">
        <f>'Aggregates (2023-24 prices)'!X51-#REF!</f>
        <v>#REF!</v>
      </c>
      <c r="CH54" s="37" t="e">
        <f>'Aggregates (2023-24 prices)'!AA51-#REF!</f>
        <v>#REF!</v>
      </c>
      <c r="CI54" s="37" t="e">
        <f>'Aggregates (2023-24 prices)'!AB51-#REF!</f>
        <v>#REF!</v>
      </c>
      <c r="CJ54" s="37" t="e">
        <f>'Aggregates (2023-24 prices)'!AC51-#REF!</f>
        <v>#REF!</v>
      </c>
      <c r="CK54" s="37"/>
      <c r="CL54" s="37" t="e">
        <f>'Aggregates (2023-24 prices)'!AE51-#REF!</f>
        <v>#REF!</v>
      </c>
    </row>
    <row r="55" spans="2:90">
      <c r="B55" s="42" t="s">
        <v>37</v>
      </c>
      <c r="C55" s="37">
        <v>0</v>
      </c>
      <c r="D55" s="37">
        <v>0</v>
      </c>
      <c r="E55" s="37">
        <v>0</v>
      </c>
      <c r="F55" s="37">
        <v>0</v>
      </c>
      <c r="G55" s="37">
        <v>0</v>
      </c>
      <c r="H55" s="37">
        <v>0</v>
      </c>
      <c r="I55" s="37">
        <v>0</v>
      </c>
      <c r="J55" s="37">
        <v>0</v>
      </c>
      <c r="K55" s="37">
        <v>0</v>
      </c>
      <c r="L55" s="37">
        <v>0</v>
      </c>
      <c r="M55" s="37">
        <v>-10.150784894818248</v>
      </c>
      <c r="N55" s="37">
        <v>-65.459430210363507</v>
      </c>
      <c r="O55" s="37">
        <v>-10.150784894818244</v>
      </c>
      <c r="P55" s="37">
        <v>0</v>
      </c>
      <c r="Q55" s="37">
        <v>0</v>
      </c>
      <c r="R55" s="37" t="e">
        <v>#VALUE!</v>
      </c>
      <c r="S55" s="37">
        <v>0</v>
      </c>
      <c r="T55" s="37">
        <v>0</v>
      </c>
      <c r="U55" s="37">
        <v>0</v>
      </c>
      <c r="V55" s="37">
        <v>0</v>
      </c>
      <c r="W55" s="37">
        <v>0</v>
      </c>
      <c r="X55" s="37">
        <v>0</v>
      </c>
      <c r="Y55" s="37">
        <v>51.267000000000003</v>
      </c>
      <c r="Z55" s="37">
        <v>41.116215105181766</v>
      </c>
      <c r="AA55" s="37">
        <v>247.44799999999998</v>
      </c>
      <c r="AB55" s="37">
        <v>-41.116215105181766</v>
      </c>
      <c r="AC55" s="37">
        <v>481.92500000000001</v>
      </c>
      <c r="AD55" s="37">
        <v>801.96</v>
      </c>
      <c r="AE55" s="37">
        <v>-783.00189781227834</v>
      </c>
      <c r="AF55" s="37"/>
      <c r="AG55" s="42" t="s">
        <v>39</v>
      </c>
      <c r="AH55" s="37">
        <v>0</v>
      </c>
      <c r="AI55" s="37">
        <v>0</v>
      </c>
      <c r="AJ55" s="37">
        <v>0</v>
      </c>
      <c r="AK55" s="37">
        <v>0</v>
      </c>
      <c r="AL55" s="37">
        <v>0</v>
      </c>
      <c r="AM55" s="37">
        <v>0</v>
      </c>
      <c r="AN55" s="37">
        <v>0</v>
      </c>
      <c r="AO55" s="37">
        <v>0</v>
      </c>
      <c r="AP55" s="37">
        <v>0</v>
      </c>
      <c r="AQ55" s="37">
        <v>0</v>
      </c>
      <c r="AR55" s="37">
        <v>0</v>
      </c>
      <c r="AS55" s="37">
        <v>-5.1444079872145494</v>
      </c>
      <c r="AT55" s="37">
        <v>-0.45159786172793615</v>
      </c>
      <c r="AU55" s="37">
        <v>0</v>
      </c>
      <c r="AV55" s="37" t="e">
        <v>#VALUE!</v>
      </c>
      <c r="AW55" s="37" t="e">
        <v>#VALUE!</v>
      </c>
      <c r="AX55" s="37">
        <v>0</v>
      </c>
      <c r="AY55" s="37">
        <v>0</v>
      </c>
      <c r="AZ55" s="37">
        <v>0</v>
      </c>
      <c r="BA55" s="37">
        <v>0</v>
      </c>
      <c r="BB55" s="37">
        <v>0</v>
      </c>
      <c r="BC55" s="37">
        <v>0</v>
      </c>
      <c r="BD55" s="37">
        <v>4.3291211987087834</v>
      </c>
      <c r="BE55" s="37">
        <v>3.8775233369808459</v>
      </c>
      <c r="BF55" s="37">
        <v>39.39369361644934</v>
      </c>
      <c r="BG55" s="37"/>
      <c r="BH55" s="37"/>
      <c r="BI55" s="37"/>
      <c r="BK55" s="42" t="s">
        <v>46</v>
      </c>
      <c r="BL55" s="37">
        <v>0</v>
      </c>
      <c r="BM55" s="37">
        <v>0</v>
      </c>
      <c r="BN55" s="37">
        <v>0</v>
      </c>
      <c r="BO55" s="37">
        <v>0</v>
      </c>
      <c r="BP55" s="37">
        <v>0</v>
      </c>
      <c r="BQ55" s="37">
        <v>0</v>
      </c>
      <c r="BR55" s="37">
        <v>0</v>
      </c>
      <c r="BS55" s="37"/>
      <c r="BT55" s="37" t="e">
        <f>'Aggregates (2023-24 prices)'!K52-#REF!</f>
        <v>#REF!</v>
      </c>
      <c r="BU55" s="37" t="e">
        <f>'Aggregates (2023-24 prices)'!#REF!-#REF!</f>
        <v>#REF!</v>
      </c>
      <c r="BV55" s="37" t="e">
        <f>'Aggregates (2023-24 prices)'!L52-#REF!</f>
        <v>#REF!</v>
      </c>
      <c r="BW55" s="37" t="e">
        <f>'Aggregates (2023-24 prices)'!M52-#REF!</f>
        <v>#REF!</v>
      </c>
      <c r="BX55" s="37" t="e">
        <f>'Aggregates (2023-24 prices)'!N52-#REF!</f>
        <v>#REF!</v>
      </c>
      <c r="BY55" s="37"/>
      <c r="BZ55" s="37" t="e">
        <f>'Aggregates (2023-24 prices)'!Q52-#REF!</f>
        <v>#REF!</v>
      </c>
      <c r="CA55" s="37" t="e">
        <f>'Aggregates (2023-24 prices)'!R52-#REF!</f>
        <v>#REF!</v>
      </c>
      <c r="CB55" s="37"/>
      <c r="CC55" s="37" t="e">
        <f>'Aggregates (2023-24 prices)'!T52-#REF!</f>
        <v>#REF!</v>
      </c>
      <c r="CD55" s="37" t="e">
        <f>'Aggregates (2023-24 prices)'!U52-#REF!</f>
        <v>#REF!</v>
      </c>
      <c r="CE55" s="37" t="e">
        <f>'Aggregates (2023-24 prices)'!V52-#REF!</f>
        <v>#REF!</v>
      </c>
      <c r="CF55" s="37"/>
      <c r="CG55" s="37" t="e">
        <f>'Aggregates (2023-24 prices)'!X52-#REF!</f>
        <v>#REF!</v>
      </c>
      <c r="CH55" s="37" t="e">
        <f>'Aggregates (2023-24 prices)'!AA52-#REF!</f>
        <v>#REF!</v>
      </c>
      <c r="CI55" s="37" t="e">
        <f>'Aggregates (2023-24 prices)'!AB52-#REF!</f>
        <v>#REF!</v>
      </c>
      <c r="CJ55" s="37" t="e">
        <f>'Aggregates (2023-24 prices)'!AC52-#REF!</f>
        <v>#REF!</v>
      </c>
      <c r="CK55" s="37"/>
      <c r="CL55" s="37" t="e">
        <f>'Aggregates (2023-24 prices)'!AE52-#REF!</f>
        <v>#REF!</v>
      </c>
    </row>
    <row r="56" spans="2:90" s="76" customFormat="1">
      <c r="B56" s="75" t="s">
        <v>38</v>
      </c>
      <c r="C56" s="37">
        <v>0</v>
      </c>
      <c r="D56" s="37">
        <v>0</v>
      </c>
      <c r="E56" s="37">
        <v>0</v>
      </c>
      <c r="F56" s="37">
        <v>0</v>
      </c>
      <c r="G56" s="37">
        <v>0</v>
      </c>
      <c r="H56" s="37">
        <v>0</v>
      </c>
      <c r="I56" s="37">
        <v>0</v>
      </c>
      <c r="J56" s="37">
        <v>0</v>
      </c>
      <c r="K56" s="37">
        <v>0</v>
      </c>
      <c r="L56" s="37">
        <v>0</v>
      </c>
      <c r="M56" s="37">
        <v>-4.5906731439811495</v>
      </c>
      <c r="N56" s="37">
        <v>-58.883653712037699</v>
      </c>
      <c r="O56" s="37">
        <v>-4.5906731439811495</v>
      </c>
      <c r="P56" s="37">
        <v>0</v>
      </c>
      <c r="Q56" s="37">
        <v>0</v>
      </c>
      <c r="R56" s="37" t="e">
        <v>#VALUE!</v>
      </c>
      <c r="S56" s="37">
        <v>0</v>
      </c>
      <c r="T56" s="37">
        <v>0</v>
      </c>
      <c r="U56" s="37">
        <v>0</v>
      </c>
      <c r="V56" s="37">
        <v>0</v>
      </c>
      <c r="W56" s="37">
        <v>0</v>
      </c>
      <c r="X56" s="37">
        <v>0</v>
      </c>
      <c r="Y56" s="37">
        <v>45.823999999999998</v>
      </c>
      <c r="Z56" s="37">
        <v>41.233326856018849</v>
      </c>
      <c r="AA56" s="37">
        <v>294.10699999999997</v>
      </c>
      <c r="AB56" s="37">
        <v>-41.233326856018849</v>
      </c>
      <c r="AC56" s="37">
        <v>480.95099999999996</v>
      </c>
      <c r="AD56" s="37">
        <v>839.38699999999994</v>
      </c>
      <c r="AE56" s="37">
        <v>-823.22674860422512</v>
      </c>
      <c r="AF56" s="37"/>
      <c r="AG56" s="42" t="s">
        <v>40</v>
      </c>
      <c r="AH56" s="37">
        <v>0</v>
      </c>
      <c r="AI56" s="37">
        <v>0</v>
      </c>
      <c r="AJ56" s="37">
        <v>0</v>
      </c>
      <c r="AK56" s="37">
        <v>0</v>
      </c>
      <c r="AL56" s="37">
        <v>0</v>
      </c>
      <c r="AM56" s="37">
        <v>0</v>
      </c>
      <c r="AN56" s="37">
        <v>0</v>
      </c>
      <c r="AO56" s="37">
        <v>0</v>
      </c>
      <c r="AP56" s="37">
        <v>0</v>
      </c>
      <c r="AQ56" s="37">
        <v>0</v>
      </c>
      <c r="AR56" s="37">
        <v>0</v>
      </c>
      <c r="AS56" s="37">
        <v>-3.4066690038243044</v>
      </c>
      <c r="AT56" s="37">
        <v>-0.23818473398718032</v>
      </c>
      <c r="AU56" s="37">
        <v>0</v>
      </c>
      <c r="AV56" s="37" t="e">
        <v>#VALUE!</v>
      </c>
      <c r="AW56" s="37" t="e">
        <v>#VALUE!</v>
      </c>
      <c r="AX56" s="37">
        <v>0</v>
      </c>
      <c r="AY56" s="37">
        <v>0</v>
      </c>
      <c r="AZ56" s="37">
        <v>0</v>
      </c>
      <c r="BA56" s="37">
        <v>0</v>
      </c>
      <c r="BB56" s="37">
        <v>0</v>
      </c>
      <c r="BC56" s="37">
        <v>0</v>
      </c>
      <c r="BD56" s="37">
        <v>3.3407367280606719</v>
      </c>
      <c r="BE56" s="37">
        <v>3.1025519940734902</v>
      </c>
      <c r="BF56" s="37">
        <v>40.928927410617554</v>
      </c>
      <c r="BG56" s="37"/>
      <c r="BH56" s="37"/>
      <c r="BI56" s="37"/>
      <c r="BK56" s="42" t="s">
        <v>47</v>
      </c>
      <c r="BL56" s="37">
        <v>0</v>
      </c>
      <c r="BM56" s="37">
        <v>0</v>
      </c>
      <c r="BN56" s="37">
        <v>0</v>
      </c>
      <c r="BO56" s="37">
        <v>0</v>
      </c>
      <c r="BP56" s="37">
        <v>0</v>
      </c>
      <c r="BQ56" s="37">
        <v>0</v>
      </c>
      <c r="BR56" s="37">
        <v>0</v>
      </c>
      <c r="BS56" s="37"/>
      <c r="BT56" s="37" t="e">
        <f>'Aggregates (2023-24 prices)'!K53-#REF!</f>
        <v>#REF!</v>
      </c>
      <c r="BU56" s="37" t="e">
        <f>'Aggregates (2023-24 prices)'!#REF!-#REF!</f>
        <v>#REF!</v>
      </c>
      <c r="BV56" s="37" t="e">
        <f>'Aggregates (2023-24 prices)'!L53-#REF!</f>
        <v>#REF!</v>
      </c>
      <c r="BW56" s="37" t="e">
        <f>'Aggregates (2023-24 prices)'!M53-#REF!</f>
        <v>#REF!</v>
      </c>
      <c r="BX56" s="37" t="e">
        <f>'Aggregates (2023-24 prices)'!N53-#REF!</f>
        <v>#REF!</v>
      </c>
      <c r="BY56" s="37"/>
      <c r="BZ56" s="37" t="e">
        <f>'Aggregates (2023-24 prices)'!Q53-#REF!</f>
        <v>#REF!</v>
      </c>
      <c r="CA56" s="37" t="e">
        <f>'Aggregates (2023-24 prices)'!R53-#REF!</f>
        <v>#REF!</v>
      </c>
      <c r="CB56" s="37"/>
      <c r="CC56" s="37" t="e">
        <f>'Aggregates (2023-24 prices)'!T53-#REF!</f>
        <v>#REF!</v>
      </c>
      <c r="CD56" s="37" t="e">
        <f>'Aggregates (2023-24 prices)'!U53-#REF!</f>
        <v>#REF!</v>
      </c>
      <c r="CE56" s="37" t="e">
        <f>'Aggregates (2023-24 prices)'!V53-#REF!</f>
        <v>#REF!</v>
      </c>
      <c r="CF56" s="37"/>
      <c r="CG56" s="37" t="e">
        <f>'Aggregates (2023-24 prices)'!X53-#REF!</f>
        <v>#REF!</v>
      </c>
      <c r="CH56" s="37" t="e">
        <f>'Aggregates (2023-24 prices)'!AA53-#REF!</f>
        <v>#REF!</v>
      </c>
      <c r="CI56" s="37" t="e">
        <f>'Aggregates (2023-24 prices)'!AB53-#REF!</f>
        <v>#REF!</v>
      </c>
      <c r="CJ56" s="37" t="e">
        <f>'Aggregates (2023-24 prices)'!AC53-#REF!</f>
        <v>#REF!</v>
      </c>
      <c r="CK56" s="37"/>
      <c r="CL56" s="37" t="e">
        <f>'Aggregates (2023-24 prices)'!AE53-#REF!</f>
        <v>#REF!</v>
      </c>
    </row>
    <row r="57" spans="2:90" s="76" customFormat="1">
      <c r="B57" s="75" t="s">
        <v>39</v>
      </c>
      <c r="C57" s="37">
        <v>0</v>
      </c>
      <c r="D57" s="37">
        <v>0</v>
      </c>
      <c r="E57" s="37">
        <v>0</v>
      </c>
      <c r="F57" s="37">
        <v>0</v>
      </c>
      <c r="G57" s="37">
        <v>0</v>
      </c>
      <c r="H57" s="37">
        <v>0</v>
      </c>
      <c r="I57" s="37">
        <v>0</v>
      </c>
      <c r="J57" s="37">
        <v>0</v>
      </c>
      <c r="K57" s="37">
        <v>0</v>
      </c>
      <c r="L57" s="37">
        <v>0</v>
      </c>
      <c r="M57" s="37">
        <v>-3.8975695373863708</v>
      </c>
      <c r="N57" s="37">
        <v>-40.501860925227263</v>
      </c>
      <c r="O57" s="37">
        <v>-3.8975695373863637</v>
      </c>
      <c r="P57" s="37">
        <v>0</v>
      </c>
      <c r="Q57" s="37">
        <v>0</v>
      </c>
      <c r="R57" s="37" t="e">
        <v>#VALUE!</v>
      </c>
      <c r="S57" s="37">
        <v>0</v>
      </c>
      <c r="T57" s="37">
        <v>0</v>
      </c>
      <c r="U57" s="37">
        <v>0</v>
      </c>
      <c r="V57" s="37">
        <v>0</v>
      </c>
      <c r="W57" s="37">
        <v>0</v>
      </c>
      <c r="X57" s="37">
        <v>0</v>
      </c>
      <c r="Y57" s="37">
        <v>37.363</v>
      </c>
      <c r="Z57" s="37">
        <v>33.465430462613632</v>
      </c>
      <c r="AA57" s="37">
        <v>339.99200000000002</v>
      </c>
      <c r="AB57" s="37">
        <v>-33.465430462613632</v>
      </c>
      <c r="AC57" s="37">
        <v>485.70699999999999</v>
      </c>
      <c r="AD57" s="37">
        <v>893.44299999999998</v>
      </c>
      <c r="AE57" s="37">
        <v>-864.72473206446341</v>
      </c>
      <c r="AF57" s="37"/>
      <c r="AG57" s="42" t="s">
        <v>41</v>
      </c>
      <c r="AH57" s="37">
        <v>0</v>
      </c>
      <c r="AI57" s="37">
        <v>0</v>
      </c>
      <c r="AJ57" s="37">
        <v>0</v>
      </c>
      <c r="AK57" s="37">
        <v>0</v>
      </c>
      <c r="AL57" s="37">
        <v>0</v>
      </c>
      <c r="AM57" s="37">
        <v>0</v>
      </c>
      <c r="AN57" s="37">
        <v>0</v>
      </c>
      <c r="AO57" s="37">
        <v>0</v>
      </c>
      <c r="AP57" s="37">
        <v>0</v>
      </c>
      <c r="AQ57" s="37">
        <v>0</v>
      </c>
      <c r="AR57" s="37">
        <v>0</v>
      </c>
      <c r="AS57" s="37">
        <v>-6.0676255075786667E-2</v>
      </c>
      <c r="AT57" s="37">
        <v>0.5678895054388593</v>
      </c>
      <c r="AU57" s="37">
        <v>0</v>
      </c>
      <c r="AV57" s="37" t="e">
        <v>#VALUE!</v>
      </c>
      <c r="AW57" s="37" t="e">
        <v>#VALUE!</v>
      </c>
      <c r="AX57" s="37">
        <v>0</v>
      </c>
      <c r="AY57" s="37">
        <v>0</v>
      </c>
      <c r="AZ57" s="37">
        <v>0</v>
      </c>
      <c r="BA57" s="37">
        <v>0</v>
      </c>
      <c r="BB57" s="37">
        <v>0</v>
      </c>
      <c r="BC57" s="37">
        <v>0</v>
      </c>
      <c r="BD57" s="37">
        <v>0.99473091160515947</v>
      </c>
      <c r="BE57" s="37">
        <v>1.5626204170440183</v>
      </c>
      <c r="BF57" s="37">
        <v>41.742416939035934</v>
      </c>
      <c r="BG57" s="37"/>
      <c r="BH57" s="37"/>
      <c r="BI57" s="37"/>
      <c r="BK57" s="42" t="s">
        <v>48</v>
      </c>
      <c r="BL57" s="37">
        <v>0</v>
      </c>
      <c r="BM57" s="37">
        <v>0</v>
      </c>
      <c r="BN57" s="37">
        <v>0</v>
      </c>
      <c r="BO57" s="37">
        <v>0</v>
      </c>
      <c r="BP57" s="37">
        <v>0</v>
      </c>
      <c r="BQ57" s="37">
        <v>0</v>
      </c>
      <c r="BR57" s="37">
        <v>0</v>
      </c>
      <c r="BS57" s="37"/>
      <c r="BT57" s="37" t="e">
        <f>'Aggregates (2023-24 prices)'!K54-#REF!</f>
        <v>#REF!</v>
      </c>
      <c r="BU57" s="37" t="e">
        <f>'Aggregates (2023-24 prices)'!#REF!-#REF!</f>
        <v>#REF!</v>
      </c>
      <c r="BV57" s="37" t="e">
        <f>'Aggregates (2023-24 prices)'!L54-#REF!</f>
        <v>#REF!</v>
      </c>
      <c r="BW57" s="37" t="e">
        <f>'Aggregates (2023-24 prices)'!M54-#REF!</f>
        <v>#REF!</v>
      </c>
      <c r="BX57" s="37" t="e">
        <f>'Aggregates (2023-24 prices)'!N54-#REF!</f>
        <v>#REF!</v>
      </c>
      <c r="BY57" s="37"/>
      <c r="BZ57" s="37" t="e">
        <f>'Aggregates (2023-24 prices)'!Q54-#REF!</f>
        <v>#REF!</v>
      </c>
      <c r="CA57" s="37" t="e">
        <f>'Aggregates (2023-24 prices)'!R54-#REF!</f>
        <v>#REF!</v>
      </c>
      <c r="CB57" s="37"/>
      <c r="CC57" s="37" t="e">
        <f>'Aggregates (2023-24 prices)'!T54-#REF!</f>
        <v>#REF!</v>
      </c>
      <c r="CD57" s="37" t="e">
        <f>'Aggregates (2023-24 prices)'!U54-#REF!</f>
        <v>#REF!</v>
      </c>
      <c r="CE57" s="37" t="e">
        <f>'Aggregates (2023-24 prices)'!V54-#REF!</f>
        <v>#REF!</v>
      </c>
      <c r="CF57" s="37"/>
      <c r="CG57" s="37" t="e">
        <f>'Aggregates (2023-24 prices)'!X54-#REF!</f>
        <v>#REF!</v>
      </c>
      <c r="CH57" s="37" t="e">
        <f>'Aggregates (2023-24 prices)'!AA54-#REF!</f>
        <v>#REF!</v>
      </c>
      <c r="CI57" s="37" t="e">
        <f>'Aggregates (2023-24 prices)'!AB54-#REF!</f>
        <v>#REF!</v>
      </c>
      <c r="CJ57" s="37" t="e">
        <f>'Aggregates (2023-24 prices)'!AC54-#REF!</f>
        <v>#REF!</v>
      </c>
      <c r="CK57" s="37"/>
      <c r="CL57" s="37" t="e">
        <f>'Aggregates (2023-24 prices)'!AE54-#REF!</f>
        <v>#REF!</v>
      </c>
    </row>
    <row r="58" spans="2:90" s="76" customFormat="1">
      <c r="B58" s="75" t="s">
        <v>40</v>
      </c>
      <c r="C58" s="37">
        <v>0</v>
      </c>
      <c r="D58" s="37">
        <v>0</v>
      </c>
      <c r="E58" s="37">
        <v>0</v>
      </c>
      <c r="F58" s="37">
        <v>0</v>
      </c>
      <c r="G58" s="37">
        <v>0</v>
      </c>
      <c r="H58" s="37">
        <v>0</v>
      </c>
      <c r="I58" s="37">
        <v>0</v>
      </c>
      <c r="J58" s="37">
        <v>0</v>
      </c>
      <c r="K58" s="37">
        <v>0</v>
      </c>
      <c r="L58" s="37">
        <v>0</v>
      </c>
      <c r="M58" s="37">
        <v>-2.1984450947016816</v>
      </c>
      <c r="N58" s="37">
        <v>-29.245109810596645</v>
      </c>
      <c r="O58" s="37">
        <v>-2.1984450947016718</v>
      </c>
      <c r="P58" s="37">
        <v>0</v>
      </c>
      <c r="Q58" s="37">
        <v>0</v>
      </c>
      <c r="R58" s="37" t="e">
        <v>#VALUE!</v>
      </c>
      <c r="S58" s="37">
        <v>0</v>
      </c>
      <c r="T58" s="37">
        <v>0</v>
      </c>
      <c r="U58" s="37">
        <v>0</v>
      </c>
      <c r="V58" s="37">
        <v>0</v>
      </c>
      <c r="W58" s="37">
        <v>0</v>
      </c>
      <c r="X58" s="37">
        <v>0</v>
      </c>
      <c r="Y58" s="37">
        <v>30.835000000000001</v>
      </c>
      <c r="Z58" s="37">
        <v>28.636554905298318</v>
      </c>
      <c r="AA58" s="37">
        <v>377.774</v>
      </c>
      <c r="AB58" s="37">
        <v>-28.636554905298318</v>
      </c>
      <c r="AC58" s="37">
        <v>514.39100000000008</v>
      </c>
      <c r="AD58" s="37">
        <v>948.86599999999999</v>
      </c>
      <c r="AE58" s="37">
        <v>-923.45338050996349</v>
      </c>
      <c r="AF58" s="37"/>
      <c r="AG58" s="42" t="s">
        <v>42</v>
      </c>
      <c r="AH58" s="37">
        <v>0</v>
      </c>
      <c r="AI58" s="37">
        <v>0</v>
      </c>
      <c r="AJ58" s="37">
        <v>0</v>
      </c>
      <c r="AK58" s="37">
        <v>0</v>
      </c>
      <c r="AL58" s="37">
        <v>0</v>
      </c>
      <c r="AM58" s="37">
        <v>0</v>
      </c>
      <c r="AN58" s="37">
        <v>0</v>
      </c>
      <c r="AO58" s="37">
        <v>0</v>
      </c>
      <c r="AP58" s="37">
        <v>0</v>
      </c>
      <c r="AQ58" s="37">
        <v>0</v>
      </c>
      <c r="AR58" s="37">
        <v>0</v>
      </c>
      <c r="AS58" s="37">
        <v>1.7830787024985288</v>
      </c>
      <c r="AT58" s="37">
        <v>0.7033451697051849</v>
      </c>
      <c r="AU58" s="37">
        <v>0</v>
      </c>
      <c r="AV58" s="37" t="e">
        <v>#VALUE!</v>
      </c>
      <c r="AW58" s="37" t="e">
        <v>#VALUE!</v>
      </c>
      <c r="AX58" s="37">
        <v>0</v>
      </c>
      <c r="AY58" s="37">
        <v>0</v>
      </c>
      <c r="AZ58" s="37">
        <v>0</v>
      </c>
      <c r="BA58" s="37">
        <v>0</v>
      </c>
      <c r="BB58" s="37">
        <v>0</v>
      </c>
      <c r="BC58" s="37">
        <v>0</v>
      </c>
      <c r="BD58" s="37">
        <v>-0.12138073056150962</v>
      </c>
      <c r="BE58" s="37">
        <v>0.58196443914367524</v>
      </c>
      <c r="BF58" s="37">
        <v>41.22063868441505</v>
      </c>
      <c r="BG58" s="37"/>
      <c r="BH58" s="37"/>
      <c r="BI58" s="37"/>
      <c r="BK58" s="42" t="s">
        <v>49</v>
      </c>
      <c r="BL58" s="37">
        <v>0</v>
      </c>
      <c r="BM58" s="37">
        <v>0</v>
      </c>
      <c r="BN58" s="37">
        <v>0</v>
      </c>
      <c r="BO58" s="37">
        <v>0</v>
      </c>
      <c r="BP58" s="37">
        <v>0</v>
      </c>
      <c r="BQ58" s="37">
        <v>0</v>
      </c>
      <c r="BR58" s="37">
        <v>0</v>
      </c>
      <c r="BS58" s="37"/>
      <c r="BT58" s="37" t="e">
        <f>'Aggregates (2023-24 prices)'!K55-#REF!</f>
        <v>#REF!</v>
      </c>
      <c r="BU58" s="37" t="e">
        <f>'Aggregates (2023-24 prices)'!#REF!-#REF!</f>
        <v>#REF!</v>
      </c>
      <c r="BV58" s="37" t="e">
        <f>'Aggregates (2023-24 prices)'!L55-#REF!</f>
        <v>#REF!</v>
      </c>
      <c r="BW58" s="37" t="e">
        <f>'Aggregates (2023-24 prices)'!M55-#REF!</f>
        <v>#REF!</v>
      </c>
      <c r="BX58" s="37" t="e">
        <f>'Aggregates (2023-24 prices)'!N55-#REF!</f>
        <v>#REF!</v>
      </c>
      <c r="BY58" s="37"/>
      <c r="BZ58" s="37" t="e">
        <f>'Aggregates (2023-24 prices)'!Q55-#REF!</f>
        <v>#REF!</v>
      </c>
      <c r="CA58" s="37" t="e">
        <f>'Aggregates (2023-24 prices)'!R55-#REF!</f>
        <v>#REF!</v>
      </c>
      <c r="CB58" s="37"/>
      <c r="CC58" s="37" t="e">
        <f>'Aggregates (2023-24 prices)'!T55-#REF!</f>
        <v>#REF!</v>
      </c>
      <c r="CD58" s="37" t="e">
        <f>'Aggregates (2023-24 prices)'!U55-#REF!</f>
        <v>#REF!</v>
      </c>
      <c r="CE58" s="37" t="e">
        <f>'Aggregates (2023-24 prices)'!V55-#REF!</f>
        <v>#REF!</v>
      </c>
      <c r="CF58" s="37"/>
      <c r="CG58" s="37" t="e">
        <f>'Aggregates (2023-24 prices)'!X55-#REF!</f>
        <v>#REF!</v>
      </c>
      <c r="CH58" s="37" t="e">
        <f>'Aggregates (2023-24 prices)'!AA55-#REF!</f>
        <v>#REF!</v>
      </c>
      <c r="CI58" s="37" t="e">
        <f>'Aggregates (2023-24 prices)'!AB55-#REF!</f>
        <v>#REF!</v>
      </c>
      <c r="CJ58" s="37" t="e">
        <f>'Aggregates (2023-24 prices)'!AC55-#REF!</f>
        <v>#REF!</v>
      </c>
      <c r="CK58" s="37"/>
      <c r="CL58" s="37" t="e">
        <f>'Aggregates (2023-24 prices)'!AE55-#REF!</f>
        <v>#REF!</v>
      </c>
    </row>
    <row r="59" spans="2:90" s="76" customFormat="1">
      <c r="B59" s="75" t="s">
        <v>41</v>
      </c>
      <c r="C59" s="37">
        <v>0</v>
      </c>
      <c r="D59" s="37">
        <v>0</v>
      </c>
      <c r="E59" s="37">
        <v>0</v>
      </c>
      <c r="F59" s="37">
        <v>0</v>
      </c>
      <c r="G59" s="37">
        <v>0</v>
      </c>
      <c r="H59" s="37">
        <v>0</v>
      </c>
      <c r="I59" s="37">
        <v>0</v>
      </c>
      <c r="J59" s="37">
        <v>0</v>
      </c>
      <c r="K59" s="37">
        <v>0</v>
      </c>
      <c r="L59" s="37">
        <v>0</v>
      </c>
      <c r="M59" s="37">
        <v>5.4783335177527519</v>
      </c>
      <c r="N59" s="37">
        <v>-6.0636670355055031</v>
      </c>
      <c r="O59" s="37">
        <v>5.4783335177527519</v>
      </c>
      <c r="P59" s="37">
        <v>0</v>
      </c>
      <c r="Q59" s="37">
        <v>0</v>
      </c>
      <c r="R59" s="37" t="e">
        <v>#VALUE!</v>
      </c>
      <c r="S59" s="37">
        <v>0</v>
      </c>
      <c r="T59" s="37">
        <v>0</v>
      </c>
      <c r="U59" s="37">
        <v>0</v>
      </c>
      <c r="V59" s="37">
        <v>0</v>
      </c>
      <c r="W59" s="37">
        <v>0</v>
      </c>
      <c r="X59" s="37">
        <v>0</v>
      </c>
      <c r="Y59" s="37">
        <v>-351.60399999999998</v>
      </c>
      <c r="Z59" s="37">
        <v>15.074333517752748</v>
      </c>
      <c r="AA59" s="37">
        <v>402.68200000000002</v>
      </c>
      <c r="AB59" s="37">
        <v>-15.074333517752748</v>
      </c>
      <c r="AC59" s="37">
        <v>552.40499999999997</v>
      </c>
      <c r="AD59" s="37">
        <v>983.43200000000002</v>
      </c>
      <c r="AE59" s="37">
        <v>-965.40484351947043</v>
      </c>
      <c r="AF59" s="37"/>
      <c r="AG59" s="42" t="s">
        <v>43</v>
      </c>
      <c r="AH59" s="37">
        <v>0</v>
      </c>
      <c r="AI59" s="37">
        <v>0</v>
      </c>
      <c r="AJ59" s="37">
        <v>0</v>
      </c>
      <c r="AK59" s="37">
        <v>0</v>
      </c>
      <c r="AL59" s="37">
        <v>0</v>
      </c>
      <c r="AM59" s="37">
        <v>0</v>
      </c>
      <c r="AN59" s="37">
        <v>0</v>
      </c>
      <c r="AO59" s="37">
        <v>0</v>
      </c>
      <c r="AP59" s="37">
        <v>0</v>
      </c>
      <c r="AQ59" s="37">
        <v>0</v>
      </c>
      <c r="AR59" s="37">
        <v>0</v>
      </c>
      <c r="AS59" s="37">
        <v>3.6094934837991794</v>
      </c>
      <c r="AT59" s="37">
        <v>0.62171997381685362</v>
      </c>
      <c r="AU59" s="37">
        <v>0</v>
      </c>
      <c r="AV59" s="37">
        <v>29.093641125161223</v>
      </c>
      <c r="AW59" s="37">
        <v>0</v>
      </c>
      <c r="AX59" s="37">
        <v>0</v>
      </c>
      <c r="AY59" s="37">
        <v>0</v>
      </c>
      <c r="AZ59" s="37">
        <v>0</v>
      </c>
      <c r="BA59" s="37">
        <v>0</v>
      </c>
      <c r="BB59" s="37">
        <v>0</v>
      </c>
      <c r="BC59" s="37">
        <v>0</v>
      </c>
      <c r="BD59" s="37">
        <v>-33.655021613465628</v>
      </c>
      <c r="BE59" s="37">
        <v>-33.302395732454052</v>
      </c>
      <c r="BF59" s="37">
        <v>39.655658032283</v>
      </c>
      <c r="BG59" s="37"/>
      <c r="BH59" s="37"/>
      <c r="BI59" s="37"/>
      <c r="BK59" s="42" t="s">
        <v>50</v>
      </c>
      <c r="BL59" s="37">
        <v>0</v>
      </c>
      <c r="BM59" s="37">
        <v>0</v>
      </c>
      <c r="BN59" s="37">
        <v>0</v>
      </c>
      <c r="BO59" s="37">
        <v>0</v>
      </c>
      <c r="BP59" s="37">
        <v>0</v>
      </c>
      <c r="BQ59" s="37">
        <v>0</v>
      </c>
      <c r="BR59" s="37">
        <v>0</v>
      </c>
      <c r="BS59" s="37"/>
      <c r="BT59" s="37" t="e">
        <f>'Aggregates (2023-24 prices)'!K56-#REF!</f>
        <v>#REF!</v>
      </c>
      <c r="BU59" s="37" t="e">
        <f>'Aggregates (2023-24 prices)'!#REF!-#REF!</f>
        <v>#REF!</v>
      </c>
      <c r="BV59" s="37" t="e">
        <f>'Aggregates (2023-24 prices)'!L56-#REF!</f>
        <v>#REF!</v>
      </c>
      <c r="BW59" s="37" t="e">
        <f>'Aggregates (2023-24 prices)'!M56-#REF!</f>
        <v>#REF!</v>
      </c>
      <c r="BX59" s="37" t="e">
        <f>'Aggregates (2023-24 prices)'!N56-#REF!</f>
        <v>#REF!</v>
      </c>
      <c r="BY59" s="37"/>
      <c r="BZ59" s="37" t="e">
        <f>'Aggregates (2023-24 prices)'!Q56-#REF!</f>
        <v>#REF!</v>
      </c>
      <c r="CA59" s="37" t="e">
        <f>'Aggregates (2023-24 prices)'!R56-#REF!</f>
        <v>#REF!</v>
      </c>
      <c r="CB59" s="37"/>
      <c r="CC59" s="37" t="e">
        <f>'Aggregates (2023-24 prices)'!T56-#REF!</f>
        <v>#REF!</v>
      </c>
      <c r="CD59" s="37" t="e">
        <f>'Aggregates (2023-24 prices)'!U56-#REF!</f>
        <v>#REF!</v>
      </c>
      <c r="CE59" s="37" t="e">
        <f>'Aggregates (2023-24 prices)'!V56-#REF!</f>
        <v>#REF!</v>
      </c>
      <c r="CF59" s="37"/>
      <c r="CG59" s="37" t="e">
        <f>'Aggregates (2023-24 prices)'!X56-#REF!</f>
        <v>#REF!</v>
      </c>
      <c r="CH59" s="37" t="e">
        <f>'Aggregates (2023-24 prices)'!AA56-#REF!</f>
        <v>#REF!</v>
      </c>
      <c r="CI59" s="37" t="e">
        <f>'Aggregates (2023-24 prices)'!AB56-#REF!</f>
        <v>#REF!</v>
      </c>
      <c r="CJ59" s="37" t="e">
        <f>'Aggregates (2023-24 prices)'!AC56-#REF!</f>
        <v>#REF!</v>
      </c>
      <c r="CK59" s="37"/>
      <c r="CL59" s="37" t="e">
        <f>'Aggregates (2023-24 prices)'!AE56-#REF!</f>
        <v>#REF!</v>
      </c>
    </row>
    <row r="60" spans="2:90" s="76" customFormat="1">
      <c r="B60" s="75" t="s">
        <v>42</v>
      </c>
      <c r="C60" s="37">
        <v>0</v>
      </c>
      <c r="D60" s="37">
        <v>0</v>
      </c>
      <c r="E60" s="37">
        <v>0</v>
      </c>
      <c r="F60" s="37">
        <v>0</v>
      </c>
      <c r="G60" s="37">
        <v>0</v>
      </c>
      <c r="H60" s="37">
        <v>0</v>
      </c>
      <c r="I60" s="37">
        <v>0</v>
      </c>
      <c r="J60" s="37">
        <v>0</v>
      </c>
      <c r="K60" s="37">
        <v>0</v>
      </c>
      <c r="L60" s="37">
        <v>0</v>
      </c>
      <c r="M60" s="37">
        <v>7.1041027193487345</v>
      </c>
      <c r="N60" s="37">
        <v>10.90579456130253</v>
      </c>
      <c r="O60" s="37">
        <v>7.1041027193487345</v>
      </c>
      <c r="P60" s="37">
        <v>0</v>
      </c>
      <c r="Q60" s="37">
        <v>0</v>
      </c>
      <c r="R60" s="37" t="e">
        <v>#VALUE!</v>
      </c>
      <c r="S60" s="37">
        <v>0</v>
      </c>
      <c r="T60" s="37">
        <v>0</v>
      </c>
      <c r="U60" s="37">
        <v>0</v>
      </c>
      <c r="V60" s="37">
        <v>0</v>
      </c>
      <c r="W60" s="37">
        <v>0</v>
      </c>
      <c r="X60" s="37">
        <v>0</v>
      </c>
      <c r="Y60" s="37">
        <v>-365.226</v>
      </c>
      <c r="Z60" s="37">
        <v>5.8781027193487345</v>
      </c>
      <c r="AA60" s="37">
        <v>416.34699999999998</v>
      </c>
      <c r="AB60" s="37">
        <v>-5.8781027193487345</v>
      </c>
      <c r="AC60" s="37">
        <v>594.92399999999998</v>
      </c>
      <c r="AD60" s="37">
        <v>1033.4169999999999</v>
      </c>
      <c r="AE60" s="37">
        <v>-1010.2326320601861</v>
      </c>
      <c r="AF60" s="37"/>
      <c r="AG60" s="42" t="s">
        <v>44</v>
      </c>
      <c r="AH60" s="37">
        <v>0</v>
      </c>
      <c r="AI60" s="37">
        <v>0</v>
      </c>
      <c r="AJ60" s="37">
        <v>0</v>
      </c>
      <c r="AK60" s="37">
        <v>0</v>
      </c>
      <c r="AL60" s="37">
        <v>0</v>
      </c>
      <c r="AM60" s="37">
        <v>0</v>
      </c>
      <c r="AN60" s="37">
        <v>0</v>
      </c>
      <c r="AO60" s="37">
        <v>0</v>
      </c>
      <c r="AP60" s="37">
        <v>0</v>
      </c>
      <c r="AQ60" s="37">
        <v>0</v>
      </c>
      <c r="AR60" s="37">
        <v>0</v>
      </c>
      <c r="AS60" s="37">
        <v>4.0077567811692383</v>
      </c>
      <c r="AT60" s="37">
        <v>0.81009359490011867</v>
      </c>
      <c r="AU60" s="37">
        <v>0</v>
      </c>
      <c r="AV60" s="37">
        <v>28.791479696800316</v>
      </c>
      <c r="AW60" s="37">
        <v>0</v>
      </c>
      <c r="AX60" s="37">
        <v>0</v>
      </c>
      <c r="AY60" s="37">
        <v>0</v>
      </c>
      <c r="AZ60" s="37">
        <v>0</v>
      </c>
      <c r="BA60" s="37">
        <v>0</v>
      </c>
      <c r="BB60" s="37">
        <v>0</v>
      </c>
      <c r="BC60" s="37">
        <v>0</v>
      </c>
      <c r="BD60" s="37">
        <v>-29.766789734680003</v>
      </c>
      <c r="BE60" s="37">
        <v>-33.526594278171174</v>
      </c>
      <c r="BF60" s="37">
        <v>37.123840931274046</v>
      </c>
      <c r="BG60" s="37"/>
      <c r="BH60" s="37"/>
      <c r="BI60" s="37"/>
      <c r="BK60" s="42" t="s">
        <v>51</v>
      </c>
      <c r="BL60" s="37">
        <v>0</v>
      </c>
      <c r="BM60" s="37">
        <v>0</v>
      </c>
      <c r="BN60" s="37">
        <v>0</v>
      </c>
      <c r="BO60" s="37">
        <v>0</v>
      </c>
      <c r="BP60" s="37">
        <v>0</v>
      </c>
      <c r="BQ60" s="37">
        <v>0</v>
      </c>
      <c r="BR60" s="37">
        <v>0</v>
      </c>
      <c r="BS60" s="37"/>
      <c r="BT60" s="37" t="e">
        <f>'Aggregates (2023-24 prices)'!K57-#REF!</f>
        <v>#REF!</v>
      </c>
      <c r="BU60" s="37" t="e">
        <f>'Aggregates (2023-24 prices)'!#REF!-#REF!</f>
        <v>#REF!</v>
      </c>
      <c r="BV60" s="37" t="e">
        <f>'Aggregates (2023-24 prices)'!L57-#REF!</f>
        <v>#REF!</v>
      </c>
      <c r="BW60" s="37" t="e">
        <f>'Aggregates (2023-24 prices)'!M57-#REF!</f>
        <v>#REF!</v>
      </c>
      <c r="BX60" s="37" t="e">
        <f>'Aggregates (2023-24 prices)'!N57-#REF!</f>
        <v>#REF!</v>
      </c>
      <c r="BY60" s="37"/>
      <c r="BZ60" s="37" t="e">
        <f>'Aggregates (2023-24 prices)'!Q57-#REF!</f>
        <v>#REF!</v>
      </c>
      <c r="CA60" s="37" t="e">
        <f>'Aggregates (2023-24 prices)'!R57-#REF!</f>
        <v>#REF!</v>
      </c>
      <c r="CB60" s="37"/>
      <c r="CC60" s="37" t="e">
        <f>'Aggregates (2023-24 prices)'!T57-#REF!</f>
        <v>#REF!</v>
      </c>
      <c r="CD60" s="37" t="e">
        <f>'Aggregates (2023-24 prices)'!U57-#REF!</f>
        <v>#REF!</v>
      </c>
      <c r="CE60" s="37" t="e">
        <f>'Aggregates (2023-24 prices)'!V57-#REF!</f>
        <v>#REF!</v>
      </c>
      <c r="CF60" s="37"/>
      <c r="CG60" s="37" t="e">
        <f>'Aggregates (2023-24 prices)'!X57-#REF!</f>
        <v>#REF!</v>
      </c>
      <c r="CH60" s="37" t="e">
        <f>'Aggregates (2023-24 prices)'!AA57-#REF!</f>
        <v>#REF!</v>
      </c>
      <c r="CI60" s="37" t="e">
        <f>'Aggregates (2023-24 prices)'!AB57-#REF!</f>
        <v>#REF!</v>
      </c>
      <c r="CJ60" s="37" t="e">
        <f>'Aggregates (2023-24 prices)'!AC57-#REF!</f>
        <v>#REF!</v>
      </c>
      <c r="CK60" s="37"/>
      <c r="CL60" s="37" t="e">
        <f>'Aggregates (2023-24 prices)'!AE57-#REF!</f>
        <v>#REF!</v>
      </c>
    </row>
    <row r="61" spans="2:90" s="76" customFormat="1">
      <c r="B61" s="75" t="s">
        <v>43</v>
      </c>
      <c r="C61" s="37">
        <v>0</v>
      </c>
      <c r="D61" s="37">
        <v>0</v>
      </c>
      <c r="E61" s="37">
        <v>0</v>
      </c>
      <c r="F61" s="37">
        <v>0</v>
      </c>
      <c r="G61" s="37">
        <v>0</v>
      </c>
      <c r="H61" s="37">
        <v>0</v>
      </c>
      <c r="I61" s="37">
        <v>0</v>
      </c>
      <c r="J61" s="37">
        <v>0</v>
      </c>
      <c r="K61" s="37">
        <v>0</v>
      </c>
      <c r="L61" s="37">
        <v>0</v>
      </c>
      <c r="M61" s="37">
        <v>6.5779092325775999</v>
      </c>
      <c r="N61" s="37">
        <v>31.611181534844803</v>
      </c>
      <c r="O61" s="37">
        <v>6.5779092325775981</v>
      </c>
      <c r="P61" s="37">
        <v>0</v>
      </c>
      <c r="Q61" s="37">
        <v>0</v>
      </c>
      <c r="R61" s="37">
        <v>0</v>
      </c>
      <c r="S61" s="37">
        <v>0</v>
      </c>
      <c r="T61" s="37">
        <v>0</v>
      </c>
      <c r="U61" s="37">
        <v>0</v>
      </c>
      <c r="V61" s="37">
        <v>0</v>
      </c>
      <c r="W61" s="37">
        <v>0</v>
      </c>
      <c r="X61" s="37">
        <v>0</v>
      </c>
      <c r="Y61" s="37">
        <v>-365.637</v>
      </c>
      <c r="Z61" s="37">
        <v>-361.98509076742243</v>
      </c>
      <c r="AA61" s="37">
        <v>419.56400000000002</v>
      </c>
      <c r="AB61" s="37">
        <v>4.6590907674224011</v>
      </c>
      <c r="AC61" s="37">
        <v>649.69100000000003</v>
      </c>
      <c r="AD61" s="37">
        <v>1087.3520000000001</v>
      </c>
      <c r="AE61" s="37">
        <v>-1056.8071681650479</v>
      </c>
      <c r="AF61" s="37"/>
      <c r="AG61" s="42" t="s">
        <v>45</v>
      </c>
      <c r="AH61" s="37">
        <v>0</v>
      </c>
      <c r="AI61" s="37">
        <v>0</v>
      </c>
      <c r="AJ61" s="37">
        <v>0</v>
      </c>
      <c r="AK61" s="37">
        <v>0</v>
      </c>
      <c r="AL61" s="37">
        <v>0</v>
      </c>
      <c r="AM61" s="37">
        <v>0</v>
      </c>
      <c r="AN61" s="37">
        <v>0</v>
      </c>
      <c r="AO61" s="37">
        <v>0</v>
      </c>
      <c r="AP61" s="37">
        <v>0</v>
      </c>
      <c r="AQ61" s="37">
        <v>0</v>
      </c>
      <c r="AR61" s="37">
        <v>0</v>
      </c>
      <c r="AS61" s="37">
        <v>9.1394656478680725E-2</v>
      </c>
      <c r="AT61" s="37">
        <v>0.60361203846032718</v>
      </c>
      <c r="AU61" s="37">
        <v>0</v>
      </c>
      <c r="AV61" s="37">
        <v>28.973597414616748</v>
      </c>
      <c r="AW61" s="37">
        <v>0</v>
      </c>
      <c r="AX61" s="37">
        <v>0</v>
      </c>
      <c r="AY61" s="37">
        <v>0</v>
      </c>
      <c r="AZ61" s="37">
        <v>0</v>
      </c>
      <c r="BA61" s="37">
        <v>0</v>
      </c>
      <c r="BB61" s="37">
        <v>0</v>
      </c>
      <c r="BC61" s="37">
        <v>0</v>
      </c>
      <c r="BD61" s="37">
        <v>-27.780394657387845</v>
      </c>
      <c r="BE61" s="37">
        <v>-33.624996904641797</v>
      </c>
      <c r="BF61" s="37">
        <v>34.073811811035235</v>
      </c>
      <c r="BG61" s="37"/>
      <c r="BH61" s="37"/>
      <c r="BI61" s="37"/>
      <c r="BK61" s="42" t="s">
        <v>52</v>
      </c>
      <c r="BL61" s="37">
        <v>0</v>
      </c>
      <c r="BM61" s="37">
        <v>0</v>
      </c>
      <c r="BN61" s="37">
        <v>0</v>
      </c>
      <c r="BO61" s="37">
        <v>0</v>
      </c>
      <c r="BP61" s="37">
        <v>0</v>
      </c>
      <c r="BQ61" s="37">
        <v>0</v>
      </c>
      <c r="BR61" s="37">
        <v>0</v>
      </c>
      <c r="BS61" s="37"/>
      <c r="BT61" s="37" t="e">
        <f>'Aggregates (2023-24 prices)'!K58-#REF!</f>
        <v>#REF!</v>
      </c>
      <c r="BU61" s="37" t="e">
        <f>'Aggregates (2023-24 prices)'!#REF!-#REF!</f>
        <v>#REF!</v>
      </c>
      <c r="BV61" s="37" t="e">
        <f>'Aggregates (2023-24 prices)'!L58-#REF!</f>
        <v>#REF!</v>
      </c>
      <c r="BW61" s="37" t="e">
        <f>'Aggregates (2023-24 prices)'!M58-#REF!</f>
        <v>#REF!</v>
      </c>
      <c r="BX61" s="37" t="e">
        <f>'Aggregates (2023-24 prices)'!N58-#REF!</f>
        <v>#REF!</v>
      </c>
      <c r="BY61" s="37"/>
      <c r="BZ61" s="37" t="e">
        <f>'Aggregates (2023-24 prices)'!Q58-#REF!</f>
        <v>#REF!</v>
      </c>
      <c r="CA61" s="37" t="e">
        <f>'Aggregates (2023-24 prices)'!R58-#REF!</f>
        <v>#REF!</v>
      </c>
      <c r="CB61" s="37"/>
      <c r="CC61" s="37" t="e">
        <f>'Aggregates (2023-24 prices)'!T58-#REF!</f>
        <v>#REF!</v>
      </c>
      <c r="CD61" s="37" t="e">
        <f>'Aggregates (2023-24 prices)'!U58-#REF!</f>
        <v>#REF!</v>
      </c>
      <c r="CE61" s="37" t="e">
        <f>'Aggregates (2023-24 prices)'!V58-#REF!</f>
        <v>#REF!</v>
      </c>
      <c r="CF61" s="37"/>
      <c r="CG61" s="37" t="e">
        <f>'Aggregates (2023-24 prices)'!X58-#REF!</f>
        <v>#REF!</v>
      </c>
      <c r="CH61" s="37" t="e">
        <f>'Aggregates (2023-24 prices)'!AA58-#REF!</f>
        <v>#REF!</v>
      </c>
      <c r="CI61" s="37" t="e">
        <f>'Aggregates (2023-24 prices)'!AB58-#REF!</f>
        <v>#REF!</v>
      </c>
      <c r="CJ61" s="37" t="e">
        <f>'Aggregates (2023-24 prices)'!AC58-#REF!</f>
        <v>#REF!</v>
      </c>
      <c r="CK61" s="37"/>
      <c r="CL61" s="37" t="e">
        <f>'Aggregates (2023-24 prices)'!AE58-#REF!</f>
        <v>#REF!</v>
      </c>
    </row>
    <row r="62" spans="2:90" s="76" customFormat="1">
      <c r="B62" s="75" t="s">
        <v>44</v>
      </c>
      <c r="C62" s="37">
        <v>0</v>
      </c>
      <c r="D62" s="37">
        <v>0</v>
      </c>
      <c r="E62" s="37">
        <v>0</v>
      </c>
      <c r="F62" s="37">
        <v>0</v>
      </c>
      <c r="G62" s="37">
        <v>0</v>
      </c>
      <c r="H62" s="37">
        <v>0</v>
      </c>
      <c r="I62" s="37">
        <v>0</v>
      </c>
      <c r="J62" s="37">
        <v>0</v>
      </c>
      <c r="K62" s="37">
        <v>0</v>
      </c>
      <c r="L62" s="37">
        <v>0</v>
      </c>
      <c r="M62" s="37">
        <v>9.0300160911202347</v>
      </c>
      <c r="N62" s="37">
        <v>35.643967817759531</v>
      </c>
      <c r="O62" s="37">
        <v>9.0300160911202347</v>
      </c>
      <c r="P62" s="37">
        <v>0</v>
      </c>
      <c r="Q62" s="37">
        <v>0</v>
      </c>
      <c r="R62" s="37">
        <v>0</v>
      </c>
      <c r="S62" s="37">
        <v>0</v>
      </c>
      <c r="T62" s="37">
        <v>0</v>
      </c>
      <c r="U62" s="37">
        <v>0</v>
      </c>
      <c r="V62" s="37">
        <v>0</v>
      </c>
      <c r="W62" s="37">
        <v>0</v>
      </c>
      <c r="X62" s="37">
        <v>0</v>
      </c>
      <c r="Y62" s="37">
        <v>-338.65</v>
      </c>
      <c r="Z62" s="37">
        <v>-381.66198390887979</v>
      </c>
      <c r="AA62" s="37">
        <v>413.815</v>
      </c>
      <c r="AB62" s="37">
        <v>6.4199839088797663</v>
      </c>
      <c r="AC62" s="37">
        <v>716.32300000000009</v>
      </c>
      <c r="AD62" s="37">
        <v>1138.8</v>
      </c>
      <c r="AE62" s="37">
        <v>-1113.7656423945707</v>
      </c>
      <c r="AF62" s="37"/>
      <c r="AG62" s="42" t="s">
        <v>46</v>
      </c>
      <c r="AH62" s="37">
        <v>0</v>
      </c>
      <c r="AI62" s="37">
        <v>0</v>
      </c>
      <c r="AJ62" s="37">
        <v>0</v>
      </c>
      <c r="AK62" s="37">
        <v>0</v>
      </c>
      <c r="AL62" s="37">
        <v>0</v>
      </c>
      <c r="AM62" s="37">
        <v>0</v>
      </c>
      <c r="AN62" s="37">
        <v>0</v>
      </c>
      <c r="AO62" s="37">
        <v>0</v>
      </c>
      <c r="AP62" s="37">
        <v>0</v>
      </c>
      <c r="AQ62" s="37">
        <v>0</v>
      </c>
      <c r="AR62" s="37">
        <v>0</v>
      </c>
      <c r="AS62" s="37">
        <v>-4.363006950859881</v>
      </c>
      <c r="AT62" s="37">
        <v>0.17659376756284972</v>
      </c>
      <c r="AU62" s="37">
        <v>0</v>
      </c>
      <c r="AV62" s="37">
        <v>29.872580877304255</v>
      </c>
      <c r="AW62" s="37">
        <v>0</v>
      </c>
      <c r="AX62" s="37">
        <v>0</v>
      </c>
      <c r="AY62" s="37">
        <v>0</v>
      </c>
      <c r="AZ62" s="37">
        <v>0</v>
      </c>
      <c r="BA62" s="37">
        <v>0</v>
      </c>
      <c r="BB62" s="37">
        <v>0</v>
      </c>
      <c r="BC62" s="37">
        <v>0</v>
      </c>
      <c r="BD62" s="37">
        <v>-27.362402447191609</v>
      </c>
      <c r="BE62" s="37">
        <v>-34.390797574543654</v>
      </c>
      <c r="BF62" s="37">
        <v>32.386382906913354</v>
      </c>
      <c r="BG62" s="37"/>
      <c r="BH62" s="37"/>
      <c r="BI62" s="37"/>
      <c r="BK62" s="42" t="s">
        <v>53</v>
      </c>
      <c r="BL62" s="37">
        <v>0</v>
      </c>
      <c r="BM62" s="37">
        <v>0</v>
      </c>
      <c r="BN62" s="37">
        <v>0</v>
      </c>
      <c r="BO62" s="37">
        <v>0</v>
      </c>
      <c r="BP62" s="37">
        <v>0</v>
      </c>
      <c r="BQ62" s="37">
        <v>0</v>
      </c>
      <c r="BR62" s="37">
        <v>0</v>
      </c>
      <c r="BS62" s="37"/>
      <c r="BT62" s="37" t="e">
        <f>'Aggregates (2023-24 prices)'!K59-#REF!</f>
        <v>#REF!</v>
      </c>
      <c r="BU62" s="37" t="e">
        <f>'Aggregates (2023-24 prices)'!#REF!-#REF!</f>
        <v>#REF!</v>
      </c>
      <c r="BV62" s="37" t="e">
        <f>'Aggregates (2023-24 prices)'!L59-#REF!</f>
        <v>#REF!</v>
      </c>
      <c r="BW62" s="37" t="e">
        <f>'Aggregates (2023-24 prices)'!M59-#REF!</f>
        <v>#REF!</v>
      </c>
      <c r="BX62" s="37" t="e">
        <f>'Aggregates (2023-24 prices)'!N59-#REF!</f>
        <v>#REF!</v>
      </c>
      <c r="BY62" s="37"/>
      <c r="BZ62" s="37" t="e">
        <f>'Aggregates (2023-24 prices)'!Q59-#REF!</f>
        <v>#REF!</v>
      </c>
      <c r="CA62" s="37" t="e">
        <f>'Aggregates (2023-24 prices)'!R59-#REF!</f>
        <v>#REF!</v>
      </c>
      <c r="CB62" s="37"/>
      <c r="CC62" s="37" t="e">
        <f>'Aggregates (2023-24 prices)'!T59-#REF!</f>
        <v>#REF!</v>
      </c>
      <c r="CD62" s="37" t="e">
        <f>'Aggregates (2023-24 prices)'!U59-#REF!</f>
        <v>#REF!</v>
      </c>
      <c r="CE62" s="37" t="e">
        <f>'Aggregates (2023-24 prices)'!V59-#REF!</f>
        <v>#REF!</v>
      </c>
      <c r="CF62" s="37"/>
      <c r="CG62" s="37" t="e">
        <f>'Aggregates (2023-24 prices)'!X59-#REF!</f>
        <v>#REF!</v>
      </c>
      <c r="CH62" s="37" t="e">
        <f>'Aggregates (2023-24 prices)'!AA59-#REF!</f>
        <v>#REF!</v>
      </c>
      <c r="CI62" s="37" t="e">
        <f>'Aggregates (2023-24 prices)'!AB59-#REF!</f>
        <v>#REF!</v>
      </c>
      <c r="CJ62" s="37" t="e">
        <f>'Aggregates (2023-24 prices)'!AC59-#REF!</f>
        <v>#REF!</v>
      </c>
      <c r="CK62" s="37"/>
      <c r="CL62" s="37" t="e">
        <f>'Aggregates (2023-24 prices)'!AE59-#REF!</f>
        <v>#REF!</v>
      </c>
    </row>
    <row r="63" spans="2:90" s="76" customFormat="1">
      <c r="B63" s="75" t="s">
        <v>45</v>
      </c>
      <c r="C63" s="37">
        <v>0</v>
      </c>
      <c r="D63" s="37">
        <v>0</v>
      </c>
      <c r="E63" s="37">
        <v>0</v>
      </c>
      <c r="F63" s="37">
        <v>0</v>
      </c>
      <c r="G63" s="37">
        <v>0</v>
      </c>
      <c r="H63" s="37">
        <v>0</v>
      </c>
      <c r="I63" s="37">
        <v>0</v>
      </c>
      <c r="J63" s="37">
        <v>0</v>
      </c>
      <c r="K63" s="37">
        <v>0</v>
      </c>
      <c r="L63" s="37">
        <v>0</v>
      </c>
      <c r="M63" s="37">
        <v>6.9558017947625821</v>
      </c>
      <c r="N63" s="37">
        <v>-5.9026035895251621</v>
      </c>
      <c r="O63" s="37">
        <v>6.9558017947625803</v>
      </c>
      <c r="P63" s="37">
        <v>0</v>
      </c>
      <c r="Q63" s="37">
        <v>0</v>
      </c>
      <c r="R63" s="37">
        <v>0</v>
      </c>
      <c r="S63" s="37">
        <v>0</v>
      </c>
      <c r="T63" s="37">
        <v>0</v>
      </c>
      <c r="U63" s="37">
        <v>0</v>
      </c>
      <c r="V63" s="37">
        <v>0</v>
      </c>
      <c r="W63" s="37">
        <v>0</v>
      </c>
      <c r="X63" s="37">
        <v>0</v>
      </c>
      <c r="Y63" s="37">
        <v>-326.8</v>
      </c>
      <c r="Z63" s="37">
        <v>-395.67519820523739</v>
      </c>
      <c r="AA63" s="37">
        <v>392.654</v>
      </c>
      <c r="AB63" s="37">
        <v>-11.955801794762584</v>
      </c>
      <c r="AC63" s="37">
        <v>754.70900000000006</v>
      </c>
      <c r="AD63" s="37">
        <v>1176</v>
      </c>
      <c r="AE63" s="37">
        <v>-1151.4885030945381</v>
      </c>
      <c r="AF63" s="37"/>
      <c r="AG63" s="42" t="s">
        <v>47</v>
      </c>
      <c r="AH63" s="37">
        <v>0</v>
      </c>
      <c r="AI63" s="37">
        <v>0</v>
      </c>
      <c r="AJ63" s="37">
        <v>0</v>
      </c>
      <c r="AK63" s="37">
        <v>0</v>
      </c>
      <c r="AL63" s="37">
        <v>0</v>
      </c>
      <c r="AM63" s="37">
        <v>0</v>
      </c>
      <c r="AN63" s="37">
        <v>0</v>
      </c>
      <c r="AO63" s="37">
        <v>0</v>
      </c>
      <c r="AP63" s="37">
        <v>0</v>
      </c>
      <c r="AQ63" s="37">
        <v>0</v>
      </c>
      <c r="AR63" s="37">
        <v>0</v>
      </c>
      <c r="AS63" s="37">
        <v>-5.3527021370087891</v>
      </c>
      <c r="AT63" s="37">
        <v>0.20663133089658725</v>
      </c>
      <c r="AU63" s="37">
        <v>0</v>
      </c>
      <c r="AV63" s="37">
        <v>29.518971195636553</v>
      </c>
      <c r="AW63" s="37">
        <v>0</v>
      </c>
      <c r="AX63" s="37">
        <v>0</v>
      </c>
      <c r="AY63" s="37">
        <v>0</v>
      </c>
      <c r="AZ63" s="37">
        <v>0</v>
      </c>
      <c r="BA63" s="37">
        <v>0</v>
      </c>
      <c r="BB63" s="37">
        <v>0</v>
      </c>
      <c r="BC63" s="37">
        <v>0</v>
      </c>
      <c r="BD63" s="37">
        <v>-28.082964030559157</v>
      </c>
      <c r="BE63" s="37">
        <v>-34.635897367423873</v>
      </c>
      <c r="BF63" s="37">
        <v>33.790847413409686</v>
      </c>
      <c r="BG63" s="37"/>
      <c r="BH63" s="37"/>
      <c r="BI63" s="37"/>
      <c r="BK63" s="42" t="s">
        <v>54</v>
      </c>
      <c r="BL63" s="37">
        <v>0</v>
      </c>
      <c r="BM63" s="37">
        <v>0</v>
      </c>
      <c r="BN63" s="37">
        <v>0</v>
      </c>
      <c r="BO63" s="37">
        <v>0</v>
      </c>
      <c r="BP63" s="37">
        <v>0</v>
      </c>
      <c r="BQ63" s="37">
        <v>0</v>
      </c>
      <c r="BR63" s="37">
        <v>0</v>
      </c>
      <c r="BS63" s="37"/>
      <c r="BT63" s="37" t="e">
        <f>'Aggregates (2023-24 prices)'!K60-#REF!</f>
        <v>#REF!</v>
      </c>
      <c r="BU63" s="37" t="e">
        <f>'Aggregates (2023-24 prices)'!#REF!-#REF!</f>
        <v>#REF!</v>
      </c>
      <c r="BV63" s="37" t="e">
        <f>'Aggregates (2023-24 prices)'!L60-#REF!</f>
        <v>#REF!</v>
      </c>
      <c r="BW63" s="37" t="e">
        <f>'Aggregates (2023-24 prices)'!M60-#REF!</f>
        <v>#REF!</v>
      </c>
      <c r="BX63" s="37" t="e">
        <f>'Aggregates (2023-24 prices)'!N60-#REF!</f>
        <v>#REF!</v>
      </c>
      <c r="BY63" s="37"/>
      <c r="BZ63" s="37" t="e">
        <f>'Aggregates (2023-24 prices)'!Q60-#REF!</f>
        <v>#REF!</v>
      </c>
      <c r="CA63" s="37" t="e">
        <f>'Aggregates (2023-24 prices)'!R60-#REF!</f>
        <v>#REF!</v>
      </c>
      <c r="CB63" s="37"/>
      <c r="CC63" s="37" t="e">
        <f>'Aggregates (2023-24 prices)'!T60-#REF!</f>
        <v>#REF!</v>
      </c>
      <c r="CD63" s="37" t="e">
        <f>'Aggregates (2023-24 prices)'!U60-#REF!</f>
        <v>#REF!</v>
      </c>
      <c r="CE63" s="37" t="e">
        <f>'Aggregates (2023-24 prices)'!V60-#REF!</f>
        <v>#REF!</v>
      </c>
      <c r="CF63" s="37"/>
      <c r="CG63" s="37" t="e">
        <f>'Aggregates (2023-24 prices)'!X60-#REF!</f>
        <v>#REF!</v>
      </c>
      <c r="CH63" s="37" t="e">
        <f>'Aggregates (2023-24 prices)'!AA60-#REF!</f>
        <v>#REF!</v>
      </c>
      <c r="CI63" s="37" t="e">
        <f>'Aggregates (2023-24 prices)'!AB60-#REF!</f>
        <v>#REF!</v>
      </c>
      <c r="CJ63" s="37" t="e">
        <f>'Aggregates (2023-24 prices)'!AC60-#REF!</f>
        <v>#REF!</v>
      </c>
      <c r="CK63" s="37"/>
      <c r="CL63" s="37" t="e">
        <f>'Aggregates (2023-24 prices)'!AE60-#REF!</f>
        <v>#REF!</v>
      </c>
    </row>
    <row r="64" spans="2:90" s="76" customFormat="1">
      <c r="B64" s="75" t="s">
        <v>46</v>
      </c>
      <c r="C64" s="37">
        <v>0</v>
      </c>
      <c r="D64" s="37">
        <v>0</v>
      </c>
      <c r="E64" s="37">
        <v>0</v>
      </c>
      <c r="F64" s="37">
        <v>0</v>
      </c>
      <c r="G64" s="37">
        <v>0</v>
      </c>
      <c r="H64" s="37">
        <v>0</v>
      </c>
      <c r="I64" s="37">
        <v>0</v>
      </c>
      <c r="J64" s="37">
        <v>0</v>
      </c>
      <c r="K64" s="37">
        <v>0</v>
      </c>
      <c r="L64" s="37">
        <v>0</v>
      </c>
      <c r="M64" s="37">
        <v>2.1347767163732847</v>
      </c>
      <c r="N64" s="37">
        <v>-54.877553432746566</v>
      </c>
      <c r="O64" s="37">
        <v>2.1347767163732883</v>
      </c>
      <c r="P64" s="37">
        <v>0</v>
      </c>
      <c r="Q64" s="37">
        <v>0</v>
      </c>
      <c r="R64" s="37">
        <v>0</v>
      </c>
      <c r="S64" s="37">
        <v>0</v>
      </c>
      <c r="T64" s="37">
        <v>0</v>
      </c>
      <c r="U64" s="37">
        <v>0</v>
      </c>
      <c r="V64" s="37">
        <v>0</v>
      </c>
      <c r="W64" s="37">
        <v>0</v>
      </c>
      <c r="X64" s="37">
        <v>0</v>
      </c>
      <c r="Y64" s="37">
        <v>-339.80200000000002</v>
      </c>
      <c r="Z64" s="37">
        <v>-426.94222328362667</v>
      </c>
      <c r="AA64" s="37">
        <v>391.50700000000001</v>
      </c>
      <c r="AB64" s="37">
        <v>-32.632776716373293</v>
      </c>
      <c r="AC64" s="37">
        <v>786.85800000000006</v>
      </c>
      <c r="AD64" s="37">
        <v>1239.0719999999999</v>
      </c>
      <c r="AE64" s="37">
        <v>-1207.5926115723846</v>
      </c>
      <c r="AF64" s="37"/>
      <c r="AG64" s="42" t="s">
        <v>48</v>
      </c>
      <c r="AH64" s="37">
        <v>0</v>
      </c>
      <c r="AI64" s="37">
        <v>0</v>
      </c>
      <c r="AJ64" s="37">
        <v>0</v>
      </c>
      <c r="AK64" s="37">
        <v>0</v>
      </c>
      <c r="AL64" s="37">
        <v>0</v>
      </c>
      <c r="AM64" s="37">
        <v>0</v>
      </c>
      <c r="AN64" s="37">
        <v>0</v>
      </c>
      <c r="AO64" s="37">
        <v>0</v>
      </c>
      <c r="AP64" s="37">
        <v>0</v>
      </c>
      <c r="AQ64" s="37">
        <v>0</v>
      </c>
      <c r="AR64" s="37">
        <v>0</v>
      </c>
      <c r="AS64" s="37">
        <v>-6.2887446346258358</v>
      </c>
      <c r="AT64" s="37">
        <v>0.31818837166624769</v>
      </c>
      <c r="AU64" s="37">
        <v>0</v>
      </c>
      <c r="AV64" s="37">
        <v>31.535010651173003</v>
      </c>
      <c r="AW64" s="37">
        <v>0</v>
      </c>
      <c r="AX64" s="37">
        <v>0</v>
      </c>
      <c r="AY64" s="37">
        <v>0</v>
      </c>
      <c r="AZ64" s="37">
        <v>0</v>
      </c>
      <c r="BA64" s="37">
        <v>0</v>
      </c>
      <c r="BB64" s="37">
        <v>0</v>
      </c>
      <c r="BC64" s="37">
        <v>0</v>
      </c>
      <c r="BD64" s="37">
        <v>-30.242900635473166</v>
      </c>
      <c r="BE64" s="37">
        <v>-33.953945550722068</v>
      </c>
      <c r="BF64" s="37">
        <v>35.8330980149059</v>
      </c>
      <c r="BG64" s="37"/>
      <c r="BH64" s="37"/>
      <c r="BI64" s="37"/>
      <c r="BK64" s="42" t="s">
        <v>55</v>
      </c>
      <c r="BL64" s="37">
        <v>0</v>
      </c>
      <c r="BM64" s="37">
        <v>0</v>
      </c>
      <c r="BN64" s="37">
        <v>0</v>
      </c>
      <c r="BO64" s="37">
        <v>0</v>
      </c>
      <c r="BP64" s="37">
        <v>0</v>
      </c>
      <c r="BQ64" s="37">
        <v>0</v>
      </c>
      <c r="BR64" s="37">
        <v>0</v>
      </c>
      <c r="BS64" s="37"/>
      <c r="BT64" s="37" t="e">
        <f>'Aggregates (2023-24 prices)'!K61-#REF!</f>
        <v>#REF!</v>
      </c>
      <c r="BU64" s="37" t="e">
        <f>'Aggregates (2023-24 prices)'!#REF!-#REF!</f>
        <v>#REF!</v>
      </c>
      <c r="BV64" s="37" t="e">
        <f>'Aggregates (2023-24 prices)'!L61-#REF!</f>
        <v>#REF!</v>
      </c>
      <c r="BW64" s="37" t="e">
        <f>'Aggregates (2023-24 prices)'!M61-#REF!</f>
        <v>#REF!</v>
      </c>
      <c r="BX64" s="37" t="e">
        <f>'Aggregates (2023-24 prices)'!N61-#REF!</f>
        <v>#REF!</v>
      </c>
      <c r="BY64" s="37"/>
      <c r="BZ64" s="37" t="e">
        <f>'Aggregates (2023-24 prices)'!Q61-#REF!</f>
        <v>#REF!</v>
      </c>
      <c r="CA64" s="37" t="e">
        <f>'Aggregates (2023-24 prices)'!R61-#REF!</f>
        <v>#REF!</v>
      </c>
      <c r="CB64" s="37"/>
      <c r="CC64" s="37" t="e">
        <f>'Aggregates (2023-24 prices)'!T61-#REF!</f>
        <v>#REF!</v>
      </c>
      <c r="CD64" s="37" t="e">
        <f>'Aggregates (2023-24 prices)'!U61-#REF!</f>
        <v>#REF!</v>
      </c>
      <c r="CE64" s="37" t="e">
        <f>'Aggregates (2023-24 prices)'!V61-#REF!</f>
        <v>#REF!</v>
      </c>
      <c r="CF64" s="37"/>
      <c r="CG64" s="37" t="e">
        <f>'Aggregates (2023-24 prices)'!X61-#REF!</f>
        <v>#REF!</v>
      </c>
      <c r="CH64" s="37" t="e">
        <f>'Aggregates (2023-24 prices)'!AA61-#REF!</f>
        <v>#REF!</v>
      </c>
      <c r="CI64" s="37" t="e">
        <f>'Aggregates (2023-24 prices)'!AB61-#REF!</f>
        <v>#REF!</v>
      </c>
      <c r="CJ64" s="37" t="e">
        <f>'Aggregates (2023-24 prices)'!AC61-#REF!</f>
        <v>#REF!</v>
      </c>
      <c r="CK64" s="37"/>
      <c r="CL64" s="37" t="e">
        <f>'Aggregates (2023-24 prices)'!AE61-#REF!</f>
        <v>#REF!</v>
      </c>
    </row>
    <row r="65" spans="1:90" s="76" customFormat="1">
      <c r="B65" s="75" t="s">
        <v>47</v>
      </c>
      <c r="C65" s="37">
        <v>0</v>
      </c>
      <c r="D65" s="37">
        <v>0</v>
      </c>
      <c r="E65" s="37">
        <v>0</v>
      </c>
      <c r="F65" s="37">
        <v>0</v>
      </c>
      <c r="G65" s="37">
        <v>0</v>
      </c>
      <c r="H65" s="37">
        <v>0</v>
      </c>
      <c r="I65" s="37">
        <v>0</v>
      </c>
      <c r="J65" s="37">
        <v>0</v>
      </c>
      <c r="K65" s="37">
        <v>0</v>
      </c>
      <c r="L65" s="37">
        <v>0</v>
      </c>
      <c r="M65" s="37">
        <v>2.6295944496165902</v>
      </c>
      <c r="N65" s="37">
        <v>-70.748188899233185</v>
      </c>
      <c r="O65" s="37">
        <v>2.6295944496165902</v>
      </c>
      <c r="P65" s="37">
        <v>0</v>
      </c>
      <c r="Q65" s="37">
        <v>0</v>
      </c>
      <c r="R65" s="37">
        <v>0</v>
      </c>
      <c r="S65" s="37">
        <v>0</v>
      </c>
      <c r="T65" s="37">
        <v>0</v>
      </c>
      <c r="U65" s="37">
        <v>0</v>
      </c>
      <c r="V65" s="37">
        <v>0</v>
      </c>
      <c r="W65" s="37">
        <v>0</v>
      </c>
      <c r="X65" s="37">
        <v>0</v>
      </c>
      <c r="Y65" s="37">
        <v>-368.24799999999999</v>
      </c>
      <c r="Z65" s="37">
        <v>-454.00640555038342</v>
      </c>
      <c r="AA65" s="37">
        <v>430.02300000000002</v>
      </c>
      <c r="AB65" s="37">
        <v>-40.281594449616591</v>
      </c>
      <c r="AC65" s="37">
        <v>804.92700000000013</v>
      </c>
      <c r="AD65" s="37">
        <v>1307.5989999999999</v>
      </c>
      <c r="AE65" s="37">
        <v>-1271.9029312941257</v>
      </c>
      <c r="AF65" s="37"/>
      <c r="AG65" s="42" t="s">
        <v>49</v>
      </c>
      <c r="AH65" s="37">
        <v>0</v>
      </c>
      <c r="AI65" s="37">
        <v>0</v>
      </c>
      <c r="AJ65" s="37">
        <v>0</v>
      </c>
      <c r="AK65" s="37">
        <v>0</v>
      </c>
      <c r="AL65" s="37">
        <v>0</v>
      </c>
      <c r="AM65" s="37">
        <v>0</v>
      </c>
      <c r="AN65" s="37">
        <v>0</v>
      </c>
      <c r="AO65" s="37">
        <v>0</v>
      </c>
      <c r="AP65" s="37">
        <v>0</v>
      </c>
      <c r="AQ65" s="37">
        <v>0</v>
      </c>
      <c r="AR65" s="37">
        <v>0</v>
      </c>
      <c r="AS65" s="37">
        <v>-4.9442876602496533</v>
      </c>
      <c r="AT65" s="37">
        <v>0.2555395699489873</v>
      </c>
      <c r="AU65" s="37">
        <v>0</v>
      </c>
      <c r="AV65" s="37">
        <v>31.001687792283168</v>
      </c>
      <c r="AW65" s="37">
        <v>0</v>
      </c>
      <c r="AX65" s="37">
        <v>0</v>
      </c>
      <c r="AY65" s="37">
        <v>0</v>
      </c>
      <c r="AZ65" s="37">
        <v>0</v>
      </c>
      <c r="BA65" s="37">
        <v>0</v>
      </c>
      <c r="BB65" s="37">
        <v>0</v>
      </c>
      <c r="BC65" s="37">
        <v>0</v>
      </c>
      <c r="BD65" s="37">
        <v>-31.494850535410926</v>
      </c>
      <c r="BE65" s="37">
        <v>-32.107191418914347</v>
      </c>
      <c r="BF65" s="37">
        <v>37.552567404366989</v>
      </c>
      <c r="BG65" s="37"/>
      <c r="BH65" s="37"/>
      <c r="BI65" s="37"/>
      <c r="BK65" s="42" t="s">
        <v>56</v>
      </c>
      <c r="BL65" s="37">
        <v>0</v>
      </c>
      <c r="BM65" s="37">
        <v>0</v>
      </c>
      <c r="BN65" s="37">
        <v>0</v>
      </c>
      <c r="BO65" s="37">
        <v>0</v>
      </c>
      <c r="BP65" s="37">
        <v>0</v>
      </c>
      <c r="BQ65" s="37">
        <v>0</v>
      </c>
      <c r="BR65" s="37">
        <v>0</v>
      </c>
      <c r="BS65" s="37"/>
      <c r="BT65" s="37" t="e">
        <f>'Aggregates (2023-24 prices)'!K62-#REF!</f>
        <v>#REF!</v>
      </c>
      <c r="BU65" s="37" t="e">
        <f>'Aggregates (2023-24 prices)'!#REF!-#REF!</f>
        <v>#REF!</v>
      </c>
      <c r="BV65" s="37" t="e">
        <f>'Aggregates (2023-24 prices)'!L62-#REF!</f>
        <v>#REF!</v>
      </c>
      <c r="BW65" s="37" t="e">
        <f>'Aggregates (2023-24 prices)'!M62-#REF!</f>
        <v>#REF!</v>
      </c>
      <c r="BX65" s="37" t="e">
        <f>'Aggregates (2023-24 prices)'!N62-#REF!</f>
        <v>#REF!</v>
      </c>
      <c r="BY65" s="37"/>
      <c r="BZ65" s="37" t="e">
        <f>'Aggregates (2023-24 prices)'!Q62-#REF!</f>
        <v>#REF!</v>
      </c>
      <c r="CA65" s="37" t="e">
        <f>'Aggregates (2023-24 prices)'!R62-#REF!</f>
        <v>#REF!</v>
      </c>
      <c r="CB65" s="37"/>
      <c r="CC65" s="37" t="e">
        <f>'Aggregates (2023-24 prices)'!T62-#REF!</f>
        <v>#REF!</v>
      </c>
      <c r="CD65" s="37" t="e">
        <f>'Aggregates (2023-24 prices)'!U62-#REF!</f>
        <v>#REF!</v>
      </c>
      <c r="CE65" s="37" t="e">
        <f>'Aggregates (2023-24 prices)'!V62-#REF!</f>
        <v>#REF!</v>
      </c>
      <c r="CF65" s="37"/>
      <c r="CG65" s="37" t="e">
        <f>'Aggregates (2023-24 prices)'!X62-#REF!</f>
        <v>#REF!</v>
      </c>
      <c r="CH65" s="37" t="e">
        <f>'Aggregates (2023-24 prices)'!AA62-#REF!</f>
        <v>#REF!</v>
      </c>
      <c r="CI65" s="37" t="e">
        <f>'Aggregates (2023-24 prices)'!AB62-#REF!</f>
        <v>#REF!</v>
      </c>
      <c r="CJ65" s="37" t="e">
        <f>'Aggregates (2023-24 prices)'!AC62-#REF!</f>
        <v>#REF!</v>
      </c>
      <c r="CK65" s="37"/>
      <c r="CL65" s="37" t="e">
        <f>'Aggregates (2023-24 prices)'!AE62-#REF!</f>
        <v>#REF!</v>
      </c>
    </row>
    <row r="66" spans="1:90" s="76" customFormat="1">
      <c r="B66" s="75" t="s">
        <v>48</v>
      </c>
      <c r="C66" s="37">
        <v>0</v>
      </c>
      <c r="D66" s="37">
        <v>0</v>
      </c>
      <c r="E66" s="37">
        <v>0</v>
      </c>
      <c r="F66" s="37">
        <v>0</v>
      </c>
      <c r="G66" s="37">
        <v>0</v>
      </c>
      <c r="H66" s="37">
        <v>0</v>
      </c>
      <c r="I66" s="37">
        <v>0</v>
      </c>
      <c r="J66" s="37">
        <v>0</v>
      </c>
      <c r="K66" s="37">
        <v>0</v>
      </c>
      <c r="L66" s="37">
        <v>0</v>
      </c>
      <c r="M66" s="37">
        <v>4.2705747759696919</v>
      </c>
      <c r="N66" s="37">
        <v>-88.675149551939398</v>
      </c>
      <c r="O66" s="37">
        <v>4.2705747759697061</v>
      </c>
      <c r="P66" s="37">
        <v>0</v>
      </c>
      <c r="Q66" s="37">
        <v>0</v>
      </c>
      <c r="R66" s="37">
        <v>0</v>
      </c>
      <c r="S66" s="37">
        <v>0</v>
      </c>
      <c r="T66" s="37">
        <v>0</v>
      </c>
      <c r="U66" s="37">
        <v>0</v>
      </c>
      <c r="V66" s="37">
        <v>0</v>
      </c>
      <c r="W66" s="37">
        <v>0</v>
      </c>
      <c r="X66" s="37">
        <v>0</v>
      </c>
      <c r="Y66" s="37">
        <v>-417.71699999999998</v>
      </c>
      <c r="Z66" s="37">
        <v>-468.94242522403027</v>
      </c>
      <c r="AA66" s="37">
        <v>480.93500000000006</v>
      </c>
      <c r="AB66" s="37">
        <v>-48.953574775969699</v>
      </c>
      <c r="AC66" s="37">
        <v>816.53499999999997</v>
      </c>
      <c r="AD66" s="37">
        <v>1377.3340000000001</v>
      </c>
      <c r="AE66" s="37">
        <v>-1342.079439947224</v>
      </c>
      <c r="AF66" s="37"/>
      <c r="AG66" s="42" t="s">
        <v>50</v>
      </c>
      <c r="AH66" s="37">
        <v>0</v>
      </c>
      <c r="AI66" s="37">
        <v>0</v>
      </c>
      <c r="AJ66" s="37">
        <v>0</v>
      </c>
      <c r="AK66" s="37">
        <v>0</v>
      </c>
      <c r="AL66" s="37">
        <v>0</v>
      </c>
      <c r="AM66" s="37">
        <v>0</v>
      </c>
      <c r="AN66" s="37">
        <v>0</v>
      </c>
      <c r="AO66" s="37">
        <v>0</v>
      </c>
      <c r="AP66" s="37">
        <v>0</v>
      </c>
      <c r="AQ66" s="37">
        <v>0</v>
      </c>
      <c r="AR66" s="37">
        <v>0</v>
      </c>
      <c r="AS66" s="37">
        <v>-3.7851157510939952</v>
      </c>
      <c r="AT66" s="37">
        <v>6.7514318229894954E-2</v>
      </c>
      <c r="AU66" s="37">
        <v>0</v>
      </c>
      <c r="AV66" s="37">
        <v>31.478575173514702</v>
      </c>
      <c r="AW66" s="37">
        <v>0</v>
      </c>
      <c r="AX66" s="37">
        <v>0</v>
      </c>
      <c r="AY66" s="37">
        <v>0</v>
      </c>
      <c r="AZ66" s="37">
        <v>0</v>
      </c>
      <c r="BA66" s="37">
        <v>0</v>
      </c>
      <c r="BB66" s="37">
        <v>0</v>
      </c>
      <c r="BC66" s="37">
        <v>0</v>
      </c>
      <c r="BD66" s="37">
        <v>-32.649982258948484</v>
      </c>
      <c r="BE66" s="37">
        <v>-32.715751399394804</v>
      </c>
      <c r="BF66" s="37">
        <v>38.9789363056382</v>
      </c>
      <c r="BG66" s="37"/>
      <c r="BH66" s="37"/>
      <c r="BI66" s="37"/>
      <c r="BK66" s="84" t="s">
        <v>57</v>
      </c>
      <c r="BL66" s="37">
        <v>0</v>
      </c>
      <c r="BM66" s="37">
        <v>0</v>
      </c>
      <c r="BN66" s="37">
        <v>0</v>
      </c>
      <c r="BO66" s="37">
        <v>0</v>
      </c>
      <c r="BP66" s="37">
        <v>0</v>
      </c>
      <c r="BQ66" s="37">
        <v>0</v>
      </c>
      <c r="BR66" s="37">
        <v>0</v>
      </c>
      <c r="BS66" s="37"/>
      <c r="BT66" s="37" t="e">
        <f>'Aggregates (2023-24 prices)'!K63-#REF!</f>
        <v>#REF!</v>
      </c>
      <c r="BU66" s="37" t="e">
        <f>'Aggregates (2023-24 prices)'!#REF!-#REF!</f>
        <v>#REF!</v>
      </c>
      <c r="BV66" s="37" t="e">
        <f>'Aggregates (2023-24 prices)'!L63-#REF!</f>
        <v>#REF!</v>
      </c>
      <c r="BW66" s="37" t="e">
        <f>'Aggregates (2023-24 prices)'!M63-#REF!</f>
        <v>#REF!</v>
      </c>
      <c r="BX66" s="37" t="e">
        <f>'Aggregates (2023-24 prices)'!N63-#REF!</f>
        <v>#REF!</v>
      </c>
      <c r="BY66" s="37"/>
      <c r="BZ66" s="37" t="e">
        <f>'Aggregates (2023-24 prices)'!Q63-#REF!</f>
        <v>#REF!</v>
      </c>
      <c r="CA66" s="37" t="e">
        <f>'Aggregates (2023-24 prices)'!R63-#REF!</f>
        <v>#REF!</v>
      </c>
      <c r="CB66" s="37"/>
      <c r="CC66" s="37" t="e">
        <f>'Aggregates (2023-24 prices)'!T63-#REF!</f>
        <v>#REF!</v>
      </c>
      <c r="CD66" s="37" t="e">
        <f>'Aggregates (2023-24 prices)'!U63-#REF!</f>
        <v>#REF!</v>
      </c>
      <c r="CE66" s="37" t="e">
        <f>'Aggregates (2023-24 prices)'!V63-#REF!</f>
        <v>#REF!</v>
      </c>
      <c r="CF66" s="37"/>
      <c r="CG66" s="37" t="e">
        <f>'Aggregates (2023-24 prices)'!X63-#REF!</f>
        <v>#REF!</v>
      </c>
      <c r="CH66" s="37" t="e">
        <f>'Aggregates (2023-24 prices)'!AA63-#REF!</f>
        <v>#REF!</v>
      </c>
      <c r="CI66" s="37" t="e">
        <f>'Aggregates (2023-24 prices)'!AB63-#REF!</f>
        <v>#REF!</v>
      </c>
      <c r="CJ66" s="37" t="e">
        <f>'Aggregates (2023-24 prices)'!AC63-#REF!</f>
        <v>#REF!</v>
      </c>
      <c r="CK66" s="37"/>
      <c r="CL66" s="37" t="e">
        <f>'Aggregates (2023-24 prices)'!AE63-#REF!</f>
        <v>#REF!</v>
      </c>
    </row>
    <row r="67" spans="1:90" s="76" customFormat="1">
      <c r="B67" s="75" t="s">
        <v>49</v>
      </c>
      <c r="C67" s="37">
        <v>0</v>
      </c>
      <c r="D67" s="37">
        <v>0</v>
      </c>
      <c r="E67" s="37">
        <v>0</v>
      </c>
      <c r="F67" s="37">
        <v>0</v>
      </c>
      <c r="G67" s="37">
        <v>0</v>
      </c>
      <c r="H67" s="37">
        <v>0</v>
      </c>
      <c r="I67" s="37">
        <v>0</v>
      </c>
      <c r="J67" s="37">
        <v>0</v>
      </c>
      <c r="K67" s="37">
        <v>0</v>
      </c>
      <c r="L67" s="37">
        <v>0</v>
      </c>
      <c r="M67" s="37">
        <v>3.6246167018833191</v>
      </c>
      <c r="N67" s="37">
        <v>-73.755233403766638</v>
      </c>
      <c r="O67" s="37">
        <v>3.6246167018833191</v>
      </c>
      <c r="P67" s="37">
        <v>0</v>
      </c>
      <c r="Q67" s="37">
        <v>0</v>
      </c>
      <c r="R67" s="37">
        <v>0</v>
      </c>
      <c r="S67" s="37">
        <v>0</v>
      </c>
      <c r="T67" s="37">
        <v>0</v>
      </c>
      <c r="U67" s="37">
        <v>0</v>
      </c>
      <c r="V67" s="37">
        <v>0</v>
      </c>
      <c r="W67" s="37">
        <v>0</v>
      </c>
      <c r="X67" s="37">
        <v>0</v>
      </c>
      <c r="Y67" s="37">
        <v>-459.50800000000004</v>
      </c>
      <c r="Z67" s="37">
        <v>-468.51538329811666</v>
      </c>
      <c r="AA67" s="37">
        <v>532.65200000000004</v>
      </c>
      <c r="AB67" s="37">
        <v>-45.716616701883325</v>
      </c>
      <c r="AC67" s="37">
        <v>843.67299999999989</v>
      </c>
      <c r="AD67" s="37">
        <v>1455.5</v>
      </c>
      <c r="AE67" s="37">
        <v>-1418.0331613593171</v>
      </c>
      <c r="AF67" s="37"/>
      <c r="AG67" s="42" t="s">
        <v>51</v>
      </c>
      <c r="AH67" s="37">
        <v>0</v>
      </c>
      <c r="AI67" s="37">
        <v>0</v>
      </c>
      <c r="AJ67" s="37">
        <v>0</v>
      </c>
      <c r="AK67" s="37">
        <v>0</v>
      </c>
      <c r="AL67" s="37">
        <v>0</v>
      </c>
      <c r="AM67" s="37">
        <v>0</v>
      </c>
      <c r="AN67" s="37">
        <v>0</v>
      </c>
      <c r="AO67" s="37">
        <v>0</v>
      </c>
      <c r="AP67" s="37">
        <v>0</v>
      </c>
      <c r="AQ67" s="37">
        <v>0</v>
      </c>
      <c r="AR67" s="37">
        <v>0</v>
      </c>
      <c r="AS67" s="37">
        <v>-4.3997975656767592</v>
      </c>
      <c r="AT67" s="37">
        <v>0.34352811504281178</v>
      </c>
      <c r="AU67" s="37">
        <v>0</v>
      </c>
      <c r="AV67" s="37">
        <v>33.089989761132173</v>
      </c>
      <c r="AW67" s="37">
        <v>0</v>
      </c>
      <c r="AX67" s="37">
        <v>0</v>
      </c>
      <c r="AY67" s="37">
        <v>0</v>
      </c>
      <c r="AZ67" s="37">
        <v>0</v>
      </c>
      <c r="BA67" s="37">
        <v>0</v>
      </c>
      <c r="BB67" s="37">
        <v>0</v>
      </c>
      <c r="BC67" s="37">
        <v>0</v>
      </c>
      <c r="BD67" s="37">
        <v>-32.852673129670528</v>
      </c>
      <c r="BE67" s="37">
        <v>-34.688643063152419</v>
      </c>
      <c r="BF67" s="37">
        <v>39.374629188611998</v>
      </c>
      <c r="BG67" s="37"/>
      <c r="BH67" s="37"/>
      <c r="BI67" s="37"/>
      <c r="BK67" s="118" t="s">
        <v>58</v>
      </c>
      <c r="BL67" s="37">
        <v>0</v>
      </c>
      <c r="BM67" s="37">
        <v>0</v>
      </c>
      <c r="BN67" s="37">
        <v>0</v>
      </c>
      <c r="BO67" s="37">
        <v>0</v>
      </c>
      <c r="BP67" s="37">
        <v>0</v>
      </c>
      <c r="BQ67" s="37">
        <v>0</v>
      </c>
      <c r="BR67" s="37">
        <v>0</v>
      </c>
      <c r="BS67" s="37"/>
      <c r="BT67" s="37" t="e">
        <f>'Aggregates (2023-24 prices)'!K64-#REF!</f>
        <v>#REF!</v>
      </c>
      <c r="BU67" s="37" t="e">
        <f>'Aggregates (2023-24 prices)'!#REF!-#REF!</f>
        <v>#REF!</v>
      </c>
      <c r="BV67" s="37" t="e">
        <f>'Aggregates (2023-24 prices)'!L64-#REF!</f>
        <v>#REF!</v>
      </c>
      <c r="BW67" s="37" t="e">
        <f>'Aggregates (2023-24 prices)'!M64-#REF!</f>
        <v>#REF!</v>
      </c>
      <c r="BX67" s="37" t="e">
        <f>'Aggregates (2023-24 prices)'!N64-#REF!</f>
        <v>#REF!</v>
      </c>
      <c r="BY67" s="37"/>
      <c r="BZ67" s="37" t="e">
        <f>'Aggregates (2023-24 prices)'!Q64-#REF!</f>
        <v>#REF!</v>
      </c>
      <c r="CA67" s="37" t="e">
        <f>'Aggregates (2023-24 prices)'!R64-#REF!</f>
        <v>#REF!</v>
      </c>
      <c r="CB67" s="37"/>
      <c r="CC67" s="37" t="e">
        <f>'Aggregates (2023-24 prices)'!T64-#REF!</f>
        <v>#REF!</v>
      </c>
      <c r="CD67" s="37" t="e">
        <f>'Aggregates (2023-24 prices)'!U64-#REF!</f>
        <v>#REF!</v>
      </c>
      <c r="CE67" s="37" t="e">
        <f>'Aggregates (2023-24 prices)'!V64-#REF!</f>
        <v>#REF!</v>
      </c>
      <c r="CF67" s="37"/>
      <c r="CG67" s="37" t="e">
        <f>'Aggregates (2023-24 prices)'!X64-#REF!</f>
        <v>#REF!</v>
      </c>
      <c r="CH67" s="37" t="e">
        <f>'Aggregates (2023-24 prices)'!AA64-#REF!</f>
        <v>#REF!</v>
      </c>
      <c r="CI67" s="37" t="e">
        <f>'Aggregates (2023-24 prices)'!AB64-#REF!</f>
        <v>#REF!</v>
      </c>
      <c r="CJ67" s="37" t="e">
        <f>'Aggregates (2023-24 prices)'!AC64-#REF!</f>
        <v>#REF!</v>
      </c>
      <c r="CK67" s="37"/>
      <c r="CL67" s="37" t="e">
        <f>'Aggregates (2023-24 prices)'!AE64-#REF!</f>
        <v>#REF!</v>
      </c>
    </row>
    <row r="68" spans="1:90" s="76" customFormat="1">
      <c r="B68" s="75" t="s">
        <v>50</v>
      </c>
      <c r="C68" s="37">
        <v>0</v>
      </c>
      <c r="D68" s="37">
        <v>0</v>
      </c>
      <c r="E68" s="37">
        <v>0</v>
      </c>
      <c r="F68" s="37">
        <v>0</v>
      </c>
      <c r="G68" s="37">
        <v>0</v>
      </c>
      <c r="H68" s="37">
        <v>0</v>
      </c>
      <c r="I68" s="37">
        <v>0</v>
      </c>
      <c r="J68" s="37">
        <v>0</v>
      </c>
      <c r="K68" s="37">
        <v>0</v>
      </c>
      <c r="L68" s="37">
        <v>0</v>
      </c>
      <c r="M68" s="37">
        <v>1.0034342552645441</v>
      </c>
      <c r="N68" s="37">
        <v>-57.259868510529088</v>
      </c>
      <c r="O68" s="37">
        <v>1.0034342552645441</v>
      </c>
      <c r="P68" s="37">
        <v>0</v>
      </c>
      <c r="Q68" s="37">
        <v>0</v>
      </c>
      <c r="R68" s="37">
        <v>0</v>
      </c>
      <c r="S68" s="37">
        <v>0</v>
      </c>
      <c r="T68" s="37">
        <v>0</v>
      </c>
      <c r="U68" s="37">
        <v>0</v>
      </c>
      <c r="V68" s="37">
        <v>0</v>
      </c>
      <c r="W68" s="37">
        <v>0</v>
      </c>
      <c r="X68" s="37">
        <v>0</v>
      </c>
      <c r="Y68" s="37">
        <v>-498.50500000000005</v>
      </c>
      <c r="Z68" s="37">
        <v>-499.53256574473545</v>
      </c>
      <c r="AA68" s="37">
        <v>579.32599999999991</v>
      </c>
      <c r="AB68" s="37">
        <v>-39.698434255264537</v>
      </c>
      <c r="AC68" s="37">
        <v>868.23299999999995</v>
      </c>
      <c r="AD68" s="37">
        <v>1523.82</v>
      </c>
      <c r="AE68" s="37">
        <v>-1485.7711587129406</v>
      </c>
      <c r="AF68" s="37"/>
      <c r="AG68" s="42" t="s">
        <v>52</v>
      </c>
      <c r="AH68" s="37">
        <v>0</v>
      </c>
      <c r="AI68" s="37">
        <v>0</v>
      </c>
      <c r="AJ68" s="37">
        <v>0</v>
      </c>
      <c r="AK68" s="37">
        <v>0</v>
      </c>
      <c r="AL68" s="37">
        <v>0</v>
      </c>
      <c r="AM68" s="37">
        <v>0</v>
      </c>
      <c r="AN68" s="37">
        <v>0</v>
      </c>
      <c r="AO68" s="37">
        <v>0</v>
      </c>
      <c r="AP68" s="37">
        <v>0</v>
      </c>
      <c r="AQ68" s="37">
        <v>0</v>
      </c>
      <c r="AR68" s="37">
        <v>0</v>
      </c>
      <c r="AS68" s="37">
        <v>-12.499134118650801</v>
      </c>
      <c r="AT68" s="37">
        <v>-0.34544562624790043</v>
      </c>
      <c r="AU68" s="37">
        <v>0</v>
      </c>
      <c r="AV68" s="37">
        <v>43.161693967009327</v>
      </c>
      <c r="AW68" s="37">
        <v>0</v>
      </c>
      <c r="AX68" s="37">
        <v>0</v>
      </c>
      <c r="AY68" s="37">
        <v>0</v>
      </c>
      <c r="AZ68" s="37">
        <v>0</v>
      </c>
      <c r="BA68" s="37">
        <v>0</v>
      </c>
      <c r="BB68" s="37">
        <v>0</v>
      </c>
      <c r="BC68" s="37">
        <v>0</v>
      </c>
      <c r="BD68" s="37">
        <v>-43.867132310308961</v>
      </c>
      <c r="BE68" s="37">
        <v>-42.431172739350743</v>
      </c>
      <c r="BF68" s="37">
        <v>46.765813065113306</v>
      </c>
      <c r="BG68" s="37"/>
      <c r="BH68" s="37"/>
      <c r="BI68" s="37"/>
      <c r="BK68" s="118" t="s">
        <v>59</v>
      </c>
      <c r="BL68" s="37">
        <v>0</v>
      </c>
      <c r="BM68" s="37">
        <v>0</v>
      </c>
      <c r="BN68" s="37">
        <v>0</v>
      </c>
      <c r="BO68" s="37">
        <v>0</v>
      </c>
      <c r="BP68" s="37">
        <v>0</v>
      </c>
      <c r="BQ68" s="37">
        <v>0</v>
      </c>
      <c r="BR68" s="37">
        <v>0</v>
      </c>
      <c r="BS68" s="37"/>
      <c r="BT68" s="37" t="e">
        <f>'Aggregates (2023-24 prices)'!K65-#REF!</f>
        <v>#REF!</v>
      </c>
      <c r="BU68" s="37" t="e">
        <f>'Aggregates (2023-24 prices)'!#REF!-#REF!</f>
        <v>#REF!</v>
      </c>
      <c r="BV68" s="37" t="e">
        <f>'Aggregates (2023-24 prices)'!L65-#REF!</f>
        <v>#REF!</v>
      </c>
      <c r="BW68" s="37" t="e">
        <f>'Aggregates (2023-24 prices)'!M65-#REF!</f>
        <v>#REF!</v>
      </c>
      <c r="BX68" s="37" t="e">
        <f>'Aggregates (2023-24 prices)'!N65-#REF!</f>
        <v>#REF!</v>
      </c>
      <c r="BY68" s="37"/>
      <c r="BZ68" s="37" t="e">
        <f>'Aggregates (2023-24 prices)'!Q65-#REF!</f>
        <v>#REF!</v>
      </c>
      <c r="CA68" s="37" t="e">
        <f>'Aggregates (2023-24 prices)'!R65-#REF!</f>
        <v>#REF!</v>
      </c>
      <c r="CB68" s="37"/>
      <c r="CC68" s="37" t="e">
        <f>'Aggregates (2023-24 prices)'!T65-#REF!</f>
        <v>#REF!</v>
      </c>
      <c r="CD68" s="37" t="e">
        <f>'Aggregates (2023-24 prices)'!U65-#REF!</f>
        <v>#REF!</v>
      </c>
      <c r="CE68" s="37" t="e">
        <f>'Aggregates (2023-24 prices)'!V65-#REF!</f>
        <v>#REF!</v>
      </c>
      <c r="CF68" s="37"/>
      <c r="CG68" s="37" t="e">
        <f>'Aggregates (2023-24 prices)'!X65-#REF!</f>
        <v>#REF!</v>
      </c>
      <c r="CH68" s="37" t="e">
        <f>'Aggregates (2023-24 prices)'!AA65-#REF!</f>
        <v>#REF!</v>
      </c>
      <c r="CI68" s="37" t="e">
        <f>'Aggregates (2023-24 prices)'!AB65-#REF!</f>
        <v>#REF!</v>
      </c>
      <c r="CJ68" s="37" t="e">
        <f>'Aggregates (2023-24 prices)'!AC65-#REF!</f>
        <v>#REF!</v>
      </c>
      <c r="CK68" s="37"/>
      <c r="CL68" s="37" t="e">
        <f>'Aggregates (2023-24 prices)'!AE65-#REF!</f>
        <v>#REF!</v>
      </c>
    </row>
    <row r="69" spans="1:90" s="76" customFormat="1">
      <c r="B69" s="75" t="s">
        <v>51</v>
      </c>
      <c r="C69" s="37">
        <v>0</v>
      </c>
      <c r="D69" s="37">
        <v>0</v>
      </c>
      <c r="E69" s="37">
        <v>0</v>
      </c>
      <c r="F69" s="37">
        <v>0</v>
      </c>
      <c r="G69" s="37">
        <v>0</v>
      </c>
      <c r="H69" s="37">
        <v>0</v>
      </c>
      <c r="I69" s="37">
        <v>0</v>
      </c>
      <c r="J69" s="37">
        <v>0</v>
      </c>
      <c r="K69" s="37">
        <v>0</v>
      </c>
      <c r="L69" s="37">
        <v>0</v>
      </c>
      <c r="M69" s="37">
        <v>5.3790422368068036</v>
      </c>
      <c r="N69" s="37">
        <v>-74.272084473613603</v>
      </c>
      <c r="O69" s="37">
        <v>5.3790422368068036</v>
      </c>
      <c r="P69" s="37">
        <v>0</v>
      </c>
      <c r="Q69" s="37">
        <v>0</v>
      </c>
      <c r="R69" s="37">
        <v>0</v>
      </c>
      <c r="S69" s="37">
        <v>0</v>
      </c>
      <c r="T69" s="37">
        <v>0</v>
      </c>
      <c r="U69" s="37">
        <v>0</v>
      </c>
      <c r="V69" s="37">
        <v>0</v>
      </c>
      <c r="W69" s="37">
        <v>0</v>
      </c>
      <c r="X69" s="37">
        <v>0</v>
      </c>
      <c r="Y69" s="37">
        <v>-523.91099999999994</v>
      </c>
      <c r="Z69" s="37">
        <v>-553.23795776319321</v>
      </c>
      <c r="AA69" s="37">
        <v>616.53700000000003</v>
      </c>
      <c r="AB69" s="37">
        <v>-50.768042236806806</v>
      </c>
      <c r="AC69" s="37">
        <v>903.89700000000005</v>
      </c>
      <c r="AD69" s="37">
        <v>1592.385</v>
      </c>
      <c r="AE69" s="37">
        <v>-1565.5050573749259</v>
      </c>
      <c r="AF69" s="37"/>
      <c r="AG69" s="42" t="s">
        <v>53</v>
      </c>
      <c r="AH69" s="37">
        <v>0</v>
      </c>
      <c r="AI69" s="37">
        <v>0</v>
      </c>
      <c r="AJ69" s="37">
        <v>0</v>
      </c>
      <c r="AK69" s="37">
        <v>0</v>
      </c>
      <c r="AL69" s="37">
        <v>0</v>
      </c>
      <c r="AM69" s="37">
        <v>0</v>
      </c>
      <c r="AN69" s="37">
        <v>0</v>
      </c>
      <c r="AO69" s="37">
        <v>0</v>
      </c>
      <c r="AP69" s="37">
        <v>0</v>
      </c>
      <c r="AQ69" s="37">
        <v>0</v>
      </c>
      <c r="AR69" s="37">
        <v>0</v>
      </c>
      <c r="AS69" s="37">
        <v>-16.844458985478646</v>
      </c>
      <c r="AT69" s="37">
        <v>-1.7490932219625765</v>
      </c>
      <c r="AU69" s="37">
        <v>0</v>
      </c>
      <c r="AV69" s="37">
        <v>47.31479970249643</v>
      </c>
      <c r="AW69" s="37">
        <v>0</v>
      </c>
      <c r="AX69" s="37">
        <v>0</v>
      </c>
      <c r="AY69" s="37">
        <v>0</v>
      </c>
      <c r="AZ69" s="37">
        <v>0</v>
      </c>
      <c r="BA69" s="37">
        <v>0</v>
      </c>
      <c r="BB69" s="37">
        <v>0</v>
      </c>
      <c r="BC69" s="37">
        <v>0</v>
      </c>
      <c r="BD69" s="37">
        <v>-53.883755442253332</v>
      </c>
      <c r="BE69" s="37">
        <v>-47.336448455430158</v>
      </c>
      <c r="BF69" s="37">
        <v>60.747359233514601</v>
      </c>
      <c r="BG69" s="37"/>
      <c r="BH69" s="37"/>
      <c r="BI69" s="37"/>
      <c r="BK69" s="128" t="s">
        <v>60</v>
      </c>
      <c r="BL69" s="37">
        <v>0</v>
      </c>
      <c r="BM69" s="37">
        <v>0</v>
      </c>
      <c r="BN69" s="37">
        <v>0</v>
      </c>
      <c r="BO69" s="37">
        <v>0</v>
      </c>
      <c r="BP69" s="37">
        <v>0</v>
      </c>
      <c r="BQ69" s="37">
        <v>0</v>
      </c>
      <c r="BR69" s="37">
        <v>0</v>
      </c>
      <c r="BS69" s="37"/>
      <c r="BT69" s="37" t="e">
        <f>'Aggregates (2023-24 prices)'!K66-#REF!</f>
        <v>#REF!</v>
      </c>
      <c r="BU69" s="37" t="e">
        <f>'Aggregates (2023-24 prices)'!#REF!-#REF!</f>
        <v>#REF!</v>
      </c>
      <c r="BV69" s="37" t="e">
        <f>'Aggregates (2023-24 prices)'!L66-#REF!</f>
        <v>#REF!</v>
      </c>
      <c r="BW69" s="37" t="e">
        <f>'Aggregates (2023-24 prices)'!M66-#REF!</f>
        <v>#REF!</v>
      </c>
      <c r="BX69" s="37" t="e">
        <f>'Aggregates (2023-24 prices)'!N66-#REF!</f>
        <v>#REF!</v>
      </c>
      <c r="BY69" s="37"/>
      <c r="BZ69" s="37" t="e">
        <f>'Aggregates (2023-24 prices)'!Q66-#REF!</f>
        <v>#REF!</v>
      </c>
      <c r="CA69" s="37" t="e">
        <f>'Aggregates (2023-24 prices)'!R66-#REF!</f>
        <v>#REF!</v>
      </c>
      <c r="CB69" s="37"/>
      <c r="CC69" s="37" t="e">
        <f>'Aggregates (2023-24 prices)'!T66-#REF!</f>
        <v>#REF!</v>
      </c>
      <c r="CD69" s="37" t="e">
        <f>'Aggregates (2023-24 prices)'!U66-#REF!</f>
        <v>#REF!</v>
      </c>
      <c r="CE69" s="37" t="e">
        <f>'Aggregates (2023-24 prices)'!V66-#REF!</f>
        <v>#REF!</v>
      </c>
      <c r="CF69" s="37"/>
      <c r="CG69" s="37" t="e">
        <f>'Aggregates (2023-24 prices)'!X66-#REF!</f>
        <v>#REF!</v>
      </c>
      <c r="CH69" s="37" t="e">
        <f>'Aggregates (2023-24 prices)'!AA66-#REF!</f>
        <v>#REF!</v>
      </c>
      <c r="CI69" s="37" t="e">
        <f>'Aggregates (2023-24 prices)'!AB66-#REF!</f>
        <v>#REF!</v>
      </c>
      <c r="CJ69" s="37" t="e">
        <f>'Aggregates (2023-24 prices)'!AC66-#REF!</f>
        <v>#REF!</v>
      </c>
      <c r="CK69" s="37"/>
      <c r="CL69" s="37" t="e">
        <f>'Aggregates (2023-24 prices)'!AE66-#REF!</f>
        <v>#REF!</v>
      </c>
    </row>
    <row r="70" spans="1:90" s="76" customFormat="1">
      <c r="B70" s="75" t="s">
        <v>52</v>
      </c>
      <c r="C70" s="37">
        <v>0</v>
      </c>
      <c r="D70" s="37">
        <v>0</v>
      </c>
      <c r="E70" s="37">
        <v>0</v>
      </c>
      <c r="F70" s="37">
        <v>0</v>
      </c>
      <c r="G70" s="37">
        <v>0</v>
      </c>
      <c r="H70" s="37">
        <v>0</v>
      </c>
      <c r="I70" s="37">
        <v>0</v>
      </c>
      <c r="J70" s="37">
        <v>0</v>
      </c>
      <c r="K70" s="37">
        <v>0</v>
      </c>
      <c r="L70" s="37">
        <v>0</v>
      </c>
      <c r="M70" s="37">
        <v>-5.4683317199227446</v>
      </c>
      <c r="N70" s="37">
        <v>-192.39033656015448</v>
      </c>
      <c r="O70" s="37">
        <v>-5.4683317199227588</v>
      </c>
      <c r="P70" s="37">
        <v>0</v>
      </c>
      <c r="Q70" s="37">
        <v>0</v>
      </c>
      <c r="R70" s="37">
        <v>0</v>
      </c>
      <c r="S70" s="37">
        <v>0</v>
      </c>
      <c r="T70" s="37">
        <v>0</v>
      </c>
      <c r="U70" s="37">
        <v>0</v>
      </c>
      <c r="V70" s="37">
        <v>0</v>
      </c>
      <c r="W70" s="37">
        <v>0</v>
      </c>
      <c r="X70" s="37">
        <v>0</v>
      </c>
      <c r="Y70" s="37">
        <v>-680.58600000000001</v>
      </c>
      <c r="Z70" s="37">
        <v>-658.34133171992266</v>
      </c>
      <c r="AA70" s="37">
        <v>740.29300000000001</v>
      </c>
      <c r="AB70" s="37">
        <v>-101.64566828007726</v>
      </c>
      <c r="AC70" s="37">
        <v>735.572</v>
      </c>
      <c r="AD70" s="37">
        <v>1555.682</v>
      </c>
      <c r="AE70" s="37">
        <v>-1582.9711484135698</v>
      </c>
      <c r="AF70" s="37"/>
      <c r="AG70" s="42" t="s">
        <v>54</v>
      </c>
      <c r="AH70" s="37">
        <v>0</v>
      </c>
      <c r="AI70" s="37">
        <v>0</v>
      </c>
      <c r="AJ70" s="37">
        <v>0</v>
      </c>
      <c r="AK70" s="37">
        <v>0</v>
      </c>
      <c r="AL70" s="37">
        <v>0</v>
      </c>
      <c r="AM70" s="37">
        <v>0</v>
      </c>
      <c r="AN70" s="37">
        <v>0</v>
      </c>
      <c r="AO70" s="37">
        <v>0</v>
      </c>
      <c r="AP70" s="37">
        <v>0</v>
      </c>
      <c r="AQ70" s="37">
        <v>0</v>
      </c>
      <c r="AR70" s="37">
        <v>0</v>
      </c>
      <c r="AS70" s="37">
        <v>-12.992083064727279</v>
      </c>
      <c r="AT70" s="37">
        <v>-1.815485079966586</v>
      </c>
      <c r="AU70" s="37">
        <v>0</v>
      </c>
      <c r="AV70" s="37">
        <v>52.676348822319895</v>
      </c>
      <c r="AW70" s="37">
        <v>0</v>
      </c>
      <c r="AX70" s="37">
        <v>0</v>
      </c>
      <c r="AY70" s="37">
        <v>0</v>
      </c>
      <c r="AZ70" s="37">
        <v>0</v>
      </c>
      <c r="BA70" s="37">
        <v>0</v>
      </c>
      <c r="BB70" s="37">
        <v>0</v>
      </c>
      <c r="BC70" s="37">
        <v>0</v>
      </c>
      <c r="BD70" s="37">
        <v>-61.858838362112095</v>
      </c>
      <c r="BE70" s="37">
        <v>-43.154886710983732</v>
      </c>
      <c r="BF70" s="37">
        <v>67.479818137475618</v>
      </c>
      <c r="BG70" s="37"/>
      <c r="BH70" s="37"/>
      <c r="BI70" s="37"/>
      <c r="BK70" s="42" t="s">
        <v>61</v>
      </c>
      <c r="BL70" s="37">
        <v>0</v>
      </c>
      <c r="BM70" s="37">
        <v>0</v>
      </c>
      <c r="BN70" s="37">
        <v>0</v>
      </c>
      <c r="BO70" s="37">
        <v>0</v>
      </c>
      <c r="BP70" s="37">
        <v>0</v>
      </c>
      <c r="BQ70" s="37">
        <v>0</v>
      </c>
      <c r="BR70" s="37">
        <v>0</v>
      </c>
      <c r="BS70" s="37"/>
      <c r="BT70" s="37" t="e">
        <f>'Aggregates (2023-24 prices)'!K67-#REF!</f>
        <v>#REF!</v>
      </c>
      <c r="BU70" s="37" t="e">
        <f>'Aggregates (2023-24 prices)'!#REF!-#REF!</f>
        <v>#REF!</v>
      </c>
      <c r="BV70" s="37" t="e">
        <f>'Aggregates (2023-24 prices)'!L67-#REF!</f>
        <v>#REF!</v>
      </c>
      <c r="BW70" s="37" t="e">
        <f>'Aggregates (2023-24 prices)'!M67-#REF!</f>
        <v>#REF!</v>
      </c>
      <c r="BX70" s="37" t="e">
        <f>'Aggregates (2023-24 prices)'!N67-#REF!</f>
        <v>#REF!</v>
      </c>
      <c r="BY70" s="37"/>
      <c r="BZ70" s="37" t="e">
        <f>'Aggregates (2023-24 prices)'!Q67-#REF!</f>
        <v>#REF!</v>
      </c>
      <c r="CA70" s="37" t="e">
        <f>'Aggregates (2023-24 prices)'!R67-#REF!</f>
        <v>#REF!</v>
      </c>
      <c r="CB70" s="37"/>
      <c r="CC70" s="37" t="e">
        <f>'Aggregates (2023-24 prices)'!T67-#REF!</f>
        <v>#REF!</v>
      </c>
      <c r="CD70" s="37" t="e">
        <f>'Aggregates (2023-24 prices)'!U67-#REF!</f>
        <v>#REF!</v>
      </c>
      <c r="CE70" s="37" t="e">
        <f>'Aggregates (2023-24 prices)'!V67-#REF!</f>
        <v>#REF!</v>
      </c>
      <c r="CF70" s="37"/>
      <c r="CG70" s="37" t="e">
        <f>'Aggregates (2023-24 prices)'!X67-#REF!</f>
        <v>#REF!</v>
      </c>
      <c r="CH70" s="37" t="e">
        <f>'Aggregates (2023-24 prices)'!AA67-#REF!</f>
        <v>#REF!</v>
      </c>
      <c r="CI70" s="37" t="e">
        <f>'Aggregates (2023-24 prices)'!AB67-#REF!</f>
        <v>#REF!</v>
      </c>
      <c r="CJ70" s="37" t="e">
        <f>'Aggregates (2023-24 prices)'!AC67-#REF!</f>
        <v>#REF!</v>
      </c>
      <c r="CK70" s="37"/>
      <c r="CL70" s="37" t="e">
        <f>'Aggregates (2023-24 prices)'!AE67-#REF!</f>
        <v>#REF!</v>
      </c>
    </row>
    <row r="71" spans="1:90" s="76" customFormat="1">
      <c r="B71" s="75" t="s">
        <v>53</v>
      </c>
      <c r="C71" s="37">
        <v>0</v>
      </c>
      <c r="D71" s="37">
        <v>0</v>
      </c>
      <c r="E71" s="37">
        <v>0</v>
      </c>
      <c r="F71" s="37">
        <v>0</v>
      </c>
      <c r="G71" s="37">
        <v>0</v>
      </c>
      <c r="H71" s="37">
        <v>0</v>
      </c>
      <c r="I71" s="37">
        <v>0</v>
      </c>
      <c r="J71" s="37">
        <v>0</v>
      </c>
      <c r="K71" s="37">
        <v>0</v>
      </c>
      <c r="L71" s="37">
        <v>0</v>
      </c>
      <c r="M71" s="37">
        <v>-27.233888702991692</v>
      </c>
      <c r="N71" s="37">
        <v>-235.03922259401665</v>
      </c>
      <c r="O71" s="37">
        <v>-27.233888702991663</v>
      </c>
      <c r="P71" s="37">
        <v>0</v>
      </c>
      <c r="Q71" s="37">
        <v>0</v>
      </c>
      <c r="R71" s="37">
        <v>0</v>
      </c>
      <c r="S71" s="37">
        <v>0</v>
      </c>
      <c r="T71" s="37">
        <v>0</v>
      </c>
      <c r="U71" s="37">
        <v>0</v>
      </c>
      <c r="V71" s="37">
        <v>0</v>
      </c>
      <c r="W71" s="37">
        <v>0</v>
      </c>
      <c r="X71" s="37">
        <v>0</v>
      </c>
      <c r="Y71" s="37">
        <v>-858.93399999999997</v>
      </c>
      <c r="Z71" s="37">
        <v>-754.40188870299164</v>
      </c>
      <c r="AA71" s="37">
        <v>945.85399999999993</v>
      </c>
      <c r="AB71" s="37">
        <v>-129.23211129700834</v>
      </c>
      <c r="AC71" s="37">
        <v>454.70900000000006</v>
      </c>
      <c r="AD71" s="37">
        <v>1588.231</v>
      </c>
      <c r="AE71" s="37">
        <v>-1556.3450844044864</v>
      </c>
      <c r="AF71" s="37"/>
      <c r="AG71" s="42" t="s">
        <v>55</v>
      </c>
      <c r="AH71" s="37">
        <v>0</v>
      </c>
      <c r="AI71" s="37">
        <v>0</v>
      </c>
      <c r="AJ71" s="37">
        <v>0</v>
      </c>
      <c r="AK71" s="37">
        <v>0</v>
      </c>
      <c r="AL71" s="37">
        <v>0</v>
      </c>
      <c r="AM71" s="37">
        <v>0</v>
      </c>
      <c r="AN71" s="37">
        <v>0</v>
      </c>
      <c r="AO71" s="37">
        <v>0</v>
      </c>
      <c r="AP71" s="37">
        <v>0</v>
      </c>
      <c r="AQ71" s="37">
        <v>0</v>
      </c>
      <c r="AR71" s="37">
        <v>0</v>
      </c>
      <c r="AS71" s="37">
        <v>-10.100107160895488</v>
      </c>
      <c r="AT71" s="37">
        <v>-1.7272843178078441</v>
      </c>
      <c r="AU71" s="37">
        <v>0</v>
      </c>
      <c r="AV71" s="37">
        <v>59.6175661988743</v>
      </c>
      <c r="AW71" s="37">
        <v>0</v>
      </c>
      <c r="AX71" s="37">
        <v>0</v>
      </c>
      <c r="AY71" s="37">
        <v>0</v>
      </c>
      <c r="AZ71" s="37">
        <v>0</v>
      </c>
      <c r="BA71" s="37">
        <v>0</v>
      </c>
      <c r="BB71" s="37">
        <v>0</v>
      </c>
      <c r="BC71" s="37">
        <v>0</v>
      </c>
      <c r="BD71" s="37">
        <v>-67.241208337080934</v>
      </c>
      <c r="BE71" s="37">
        <v>-49.488092473523494</v>
      </c>
      <c r="BF71" s="37">
        <v>74.780949330133168</v>
      </c>
      <c r="BG71" s="37"/>
      <c r="BH71" s="37"/>
      <c r="BI71" s="37"/>
      <c r="BK71" s="75" t="s">
        <v>174</v>
      </c>
      <c r="BL71" s="37">
        <v>0</v>
      </c>
      <c r="BM71" s="37">
        <v>0</v>
      </c>
      <c r="BN71" s="37">
        <v>0</v>
      </c>
      <c r="BO71" s="37">
        <v>0</v>
      </c>
      <c r="BP71" s="37">
        <v>0</v>
      </c>
      <c r="BQ71" s="37">
        <v>0</v>
      </c>
      <c r="BR71" s="37">
        <v>0</v>
      </c>
      <c r="BS71" s="37"/>
      <c r="BT71" s="37" t="e">
        <f>'Aggregates (2023-24 prices)'!K68-#REF!</f>
        <v>#REF!</v>
      </c>
      <c r="BU71" s="37" t="e">
        <f>'Aggregates (2023-24 prices)'!#REF!-#REF!</f>
        <v>#REF!</v>
      </c>
      <c r="BV71" s="37" t="e">
        <f>'Aggregates (2023-24 prices)'!L68-#REF!</f>
        <v>#REF!</v>
      </c>
      <c r="BW71" s="37" t="e">
        <f>'Aggregates (2023-24 prices)'!M68-#REF!</f>
        <v>#REF!</v>
      </c>
      <c r="BX71" s="37" t="e">
        <f>'Aggregates (2023-24 prices)'!N68-#REF!</f>
        <v>#REF!</v>
      </c>
      <c r="BY71" s="37"/>
      <c r="BZ71" s="37" t="e">
        <f>'Aggregates (2023-24 prices)'!Q68-#REF!</f>
        <v>#REF!</v>
      </c>
      <c r="CA71" s="37" t="e">
        <f>'Aggregates (2023-24 prices)'!R68-#REF!</f>
        <v>#REF!</v>
      </c>
      <c r="CB71" s="37"/>
      <c r="CC71" s="37" t="e">
        <f>'Aggregates (2023-24 prices)'!T68-#REF!</f>
        <v>#REF!</v>
      </c>
      <c r="CD71" s="37" t="e">
        <f>'Aggregates (2023-24 prices)'!U68-#REF!</f>
        <v>#REF!</v>
      </c>
      <c r="CE71" s="37" t="e">
        <f>'Aggregates (2023-24 prices)'!V68-#REF!</f>
        <v>#REF!</v>
      </c>
      <c r="CF71" s="37"/>
      <c r="CG71" s="37" t="e">
        <f>'Aggregates (2023-24 prices)'!X68-#REF!</f>
        <v>#REF!</v>
      </c>
      <c r="CH71" s="37" t="e">
        <f>'Aggregates (2023-24 prices)'!AA68-#REF!</f>
        <v>#REF!</v>
      </c>
      <c r="CI71" s="37" t="e">
        <f>'Aggregates (2023-24 prices)'!AB68-#REF!</f>
        <v>#REF!</v>
      </c>
      <c r="CJ71" s="37" t="e">
        <f>'Aggregates (2023-24 prices)'!AC68-#REF!</f>
        <v>#REF!</v>
      </c>
      <c r="CK71" s="37"/>
      <c r="CL71" s="37" t="e">
        <f>'Aggregates (2023-24 prices)'!AE68-#REF!</f>
        <v>#REF!</v>
      </c>
    </row>
    <row r="72" spans="1:90" s="76" customFormat="1">
      <c r="B72" s="75" t="s">
        <v>54</v>
      </c>
      <c r="C72" s="37">
        <v>0</v>
      </c>
      <c r="D72" s="37">
        <v>0</v>
      </c>
      <c r="E72" s="37">
        <v>0</v>
      </c>
      <c r="F72" s="37">
        <v>0</v>
      </c>
      <c r="G72" s="37">
        <v>0</v>
      </c>
      <c r="H72" s="37">
        <v>0</v>
      </c>
      <c r="I72" s="37">
        <v>0</v>
      </c>
      <c r="J72" s="37">
        <v>0</v>
      </c>
      <c r="K72" s="37">
        <v>0</v>
      </c>
      <c r="L72" s="37">
        <v>0</v>
      </c>
      <c r="M72" s="37">
        <v>-29.552883693264548</v>
      </c>
      <c r="N72" s="37">
        <v>-181.93523261347099</v>
      </c>
      <c r="O72" s="37">
        <v>-29.552883693264477</v>
      </c>
      <c r="P72" s="37">
        <v>0</v>
      </c>
      <c r="Q72" s="37">
        <v>0</v>
      </c>
      <c r="R72" s="37">
        <v>0</v>
      </c>
      <c r="S72" s="37">
        <v>0</v>
      </c>
      <c r="T72" s="37">
        <v>0</v>
      </c>
      <c r="U72" s="37">
        <v>0</v>
      </c>
      <c r="V72" s="37">
        <v>0</v>
      </c>
      <c r="W72" s="37">
        <v>0</v>
      </c>
      <c r="X72" s="37">
        <v>0</v>
      </c>
      <c r="Y72" s="37">
        <v>-1021.9139999999999</v>
      </c>
      <c r="Z72" s="37">
        <v>-713.09788369326452</v>
      </c>
      <c r="AA72" s="37">
        <v>1098.452</v>
      </c>
      <c r="AB72" s="37">
        <v>-112.63311630673547</v>
      </c>
      <c r="AC72" s="37">
        <v>387.18500000000017</v>
      </c>
      <c r="AD72" s="37">
        <v>1649.0170000000001</v>
      </c>
      <c r="AE72" s="37">
        <v>-1628.7874574907014</v>
      </c>
      <c r="AF72" s="37"/>
      <c r="AG72" s="84" t="s">
        <v>56</v>
      </c>
      <c r="AH72" s="37">
        <v>0</v>
      </c>
      <c r="AI72" s="37">
        <v>0</v>
      </c>
      <c r="AJ72" s="37">
        <v>0</v>
      </c>
      <c r="AK72" s="37">
        <v>0</v>
      </c>
      <c r="AL72" s="37">
        <v>0</v>
      </c>
      <c r="AM72" s="37">
        <v>0</v>
      </c>
      <c r="AN72" s="37">
        <v>0</v>
      </c>
      <c r="AO72" s="37">
        <v>0</v>
      </c>
      <c r="AP72" s="37">
        <v>0</v>
      </c>
      <c r="AQ72" s="37">
        <v>0</v>
      </c>
      <c r="AR72" s="37">
        <v>0</v>
      </c>
      <c r="AS72" s="37">
        <v>-10.512509608052994</v>
      </c>
      <c r="AT72" s="37">
        <v>-1.5780998315991566</v>
      </c>
      <c r="AU72" s="37">
        <v>0</v>
      </c>
      <c r="AV72" s="37">
        <v>64.402706442847133</v>
      </c>
      <c r="AW72" s="37">
        <v>0</v>
      </c>
      <c r="AX72" s="37">
        <v>0</v>
      </c>
      <c r="AY72" s="37">
        <v>0</v>
      </c>
      <c r="AZ72" s="37">
        <v>0</v>
      </c>
      <c r="BA72" s="37">
        <v>0</v>
      </c>
      <c r="BB72" s="37">
        <v>0</v>
      </c>
      <c r="BC72" s="37">
        <v>0</v>
      </c>
      <c r="BD72" s="37">
        <v>-68.999916771348126</v>
      </c>
      <c r="BE72" s="37">
        <v>-53.601357871321397</v>
      </c>
      <c r="BF72" s="37">
        <v>76.726834552514035</v>
      </c>
      <c r="BG72" s="37"/>
      <c r="BH72" s="37"/>
      <c r="BI72" s="37"/>
      <c r="BK72" s="75" t="s">
        <v>186</v>
      </c>
      <c r="BL72" s="37">
        <v>0</v>
      </c>
      <c r="BM72" s="37">
        <v>0</v>
      </c>
      <c r="BN72" s="37">
        <v>0</v>
      </c>
      <c r="BO72" s="37">
        <v>0</v>
      </c>
      <c r="BP72" s="37">
        <v>0</v>
      </c>
      <c r="BQ72" s="37">
        <v>0</v>
      </c>
      <c r="BR72" s="37">
        <v>0</v>
      </c>
      <c r="BS72" s="37"/>
      <c r="BT72" s="37" t="e">
        <f>'Aggregates (2023-24 prices)'!K69-#REF!</f>
        <v>#REF!</v>
      </c>
      <c r="BU72" s="37" t="e">
        <f>'Aggregates (2023-24 prices)'!#REF!-#REF!</f>
        <v>#REF!</v>
      </c>
      <c r="BV72" s="37" t="e">
        <f>'Aggregates (2023-24 prices)'!L69-#REF!</f>
        <v>#REF!</v>
      </c>
      <c r="BW72" s="37" t="e">
        <f>'Aggregates (2023-24 prices)'!M69-#REF!</f>
        <v>#REF!</v>
      </c>
      <c r="BX72" s="37" t="e">
        <f>'Aggregates (2023-24 prices)'!N69-#REF!</f>
        <v>#REF!</v>
      </c>
      <c r="BY72" s="37"/>
      <c r="BZ72" s="37" t="e">
        <f>'Aggregates (2023-24 prices)'!Q69-#REF!</f>
        <v>#REF!</v>
      </c>
      <c r="CA72" s="37" t="e">
        <f>'Aggregates (2023-24 prices)'!R69-#REF!</f>
        <v>#REF!</v>
      </c>
      <c r="CB72" s="37"/>
      <c r="CC72" s="37" t="e">
        <f>'Aggregates (2023-24 prices)'!T69-#REF!</f>
        <v>#REF!</v>
      </c>
      <c r="CD72" s="37" t="e">
        <f>'Aggregates (2023-24 prices)'!U69-#REF!</f>
        <v>#REF!</v>
      </c>
      <c r="CE72" s="37" t="e">
        <f>'Aggregates (2023-24 prices)'!V69-#REF!</f>
        <v>#REF!</v>
      </c>
      <c r="CF72" s="37"/>
      <c r="CG72" s="37" t="e">
        <f>'Aggregates (2023-24 prices)'!X69-#REF!</f>
        <v>#REF!</v>
      </c>
      <c r="CH72" s="37" t="e">
        <f>'Aggregates (2023-24 prices)'!AA69-#REF!</f>
        <v>#REF!</v>
      </c>
      <c r="CI72" s="37" t="e">
        <f>'Aggregates (2023-24 prices)'!AB69-#REF!</f>
        <v>#REF!</v>
      </c>
      <c r="CJ72" s="37" t="e">
        <f>'Aggregates (2023-24 prices)'!AC69-#REF!</f>
        <v>#REF!</v>
      </c>
      <c r="CK72" s="37"/>
      <c r="CL72" s="37" t="e">
        <f>'Aggregates (2023-24 prices)'!AE69-#REF!</f>
        <v>#REF!</v>
      </c>
    </row>
    <row r="73" spans="1:90" s="76" customFormat="1">
      <c r="B73" s="75" t="s">
        <v>55</v>
      </c>
      <c r="C73" s="37">
        <v>0</v>
      </c>
      <c r="D73" s="37">
        <v>0</v>
      </c>
      <c r="E73" s="37">
        <v>0</v>
      </c>
      <c r="F73" s="37">
        <v>0</v>
      </c>
      <c r="G73" s="37">
        <v>0</v>
      </c>
      <c r="H73" s="37">
        <v>0</v>
      </c>
      <c r="I73" s="37">
        <v>0</v>
      </c>
      <c r="J73" s="37">
        <v>0</v>
      </c>
      <c r="K73" s="37">
        <v>0</v>
      </c>
      <c r="L73" s="37">
        <v>0</v>
      </c>
      <c r="M73" s="37">
        <v>-28.901663937817489</v>
      </c>
      <c r="N73" s="37">
        <v>-140.097672124365</v>
      </c>
      <c r="O73" s="37">
        <v>-28.901663937817503</v>
      </c>
      <c r="P73" s="37">
        <v>0</v>
      </c>
      <c r="Q73" s="37">
        <v>0</v>
      </c>
      <c r="R73" s="37">
        <v>0</v>
      </c>
      <c r="S73" s="37">
        <v>0</v>
      </c>
      <c r="T73" s="37">
        <v>0</v>
      </c>
      <c r="U73" s="37">
        <v>0</v>
      </c>
      <c r="V73" s="37">
        <v>0</v>
      </c>
      <c r="W73" s="37">
        <v>0</v>
      </c>
      <c r="X73" s="37">
        <v>0</v>
      </c>
      <c r="Y73" s="37">
        <v>-1143.7449999999999</v>
      </c>
      <c r="Z73" s="37">
        <v>-841.82466393781749</v>
      </c>
      <c r="AA73" s="37">
        <v>1251.2670000000001</v>
      </c>
      <c r="AB73" s="37">
        <v>-93.953336062182501</v>
      </c>
      <c r="AC73" s="37">
        <v>299.12099999999987</v>
      </c>
      <c r="AD73" s="37">
        <v>1698.23</v>
      </c>
      <c r="AE73" s="37">
        <v>-1676.3554034476447</v>
      </c>
      <c r="AF73" s="37"/>
      <c r="AG73" s="75" t="s">
        <v>57</v>
      </c>
      <c r="AH73" s="37">
        <v>0</v>
      </c>
      <c r="AI73" s="37">
        <v>0</v>
      </c>
      <c r="AJ73" s="37">
        <v>0</v>
      </c>
      <c r="AK73" s="37">
        <v>0</v>
      </c>
      <c r="AL73" s="37">
        <v>0</v>
      </c>
      <c r="AM73" s="37">
        <v>0</v>
      </c>
      <c r="AN73" s="37">
        <v>0</v>
      </c>
      <c r="AO73" s="37">
        <v>0</v>
      </c>
      <c r="AP73" s="37">
        <v>0</v>
      </c>
      <c r="AQ73" s="37">
        <v>0</v>
      </c>
      <c r="AR73" s="37">
        <v>0</v>
      </c>
      <c r="AS73" s="37">
        <v>-8.1602759813612256</v>
      </c>
      <c r="AT73" s="37">
        <v>-1.2159817423791663</v>
      </c>
      <c r="AU73" s="37">
        <v>0</v>
      </c>
      <c r="AV73" s="37">
        <v>66.450446118850806</v>
      </c>
      <c r="AW73" s="37">
        <v>0</v>
      </c>
      <c r="AX73" s="37">
        <v>0</v>
      </c>
      <c r="AY73" s="37">
        <v>0</v>
      </c>
      <c r="AZ73" s="37">
        <v>0</v>
      </c>
      <c r="BA73" s="37">
        <v>0</v>
      </c>
      <c r="BB73" s="37">
        <v>0</v>
      </c>
      <c r="BC73" s="37">
        <v>0</v>
      </c>
      <c r="BD73" s="37">
        <v>-71.394047208461814</v>
      </c>
      <c r="BE73" s="37">
        <v>-52.415874722659595</v>
      </c>
      <c r="BF73" s="37">
        <v>79.79814330871568</v>
      </c>
      <c r="BG73" s="37"/>
      <c r="BH73" s="37"/>
      <c r="BI73" s="37"/>
      <c r="BK73" s="75" t="s">
        <v>190</v>
      </c>
      <c r="BL73" s="37">
        <v>0</v>
      </c>
      <c r="BM73" s="37">
        <v>0</v>
      </c>
      <c r="BN73" s="37">
        <v>0</v>
      </c>
      <c r="BO73" s="37">
        <v>0</v>
      </c>
      <c r="BP73" s="37">
        <v>0</v>
      </c>
      <c r="BQ73" s="37">
        <v>0</v>
      </c>
      <c r="BR73" s="37">
        <v>0</v>
      </c>
      <c r="BS73" s="37"/>
      <c r="BT73" s="37" t="e">
        <f>'Aggregates (2023-24 prices)'!K70-#REF!</f>
        <v>#REF!</v>
      </c>
      <c r="BU73" s="37" t="e">
        <f>'Aggregates (2023-24 prices)'!#REF!-#REF!</f>
        <v>#REF!</v>
      </c>
      <c r="BV73" s="37" t="e">
        <f>'Aggregates (2023-24 prices)'!L70-#REF!</f>
        <v>#REF!</v>
      </c>
      <c r="BW73" s="37" t="e">
        <f>'Aggregates (2023-24 prices)'!M70-#REF!</f>
        <v>#REF!</v>
      </c>
      <c r="BX73" s="37" t="e">
        <f>'Aggregates (2023-24 prices)'!N70-#REF!</f>
        <v>#REF!</v>
      </c>
      <c r="BY73" s="37"/>
      <c r="BZ73" s="37" t="e">
        <f>'Aggregates (2023-24 prices)'!Q70-#REF!</f>
        <v>#REF!</v>
      </c>
      <c r="CA73" s="37" t="e">
        <f>'Aggregates (2023-24 prices)'!R70-#REF!</f>
        <v>#REF!</v>
      </c>
      <c r="CB73" s="37"/>
      <c r="CC73" s="37" t="e">
        <f>'Aggregates (2023-24 prices)'!T70-#REF!</f>
        <v>#REF!</v>
      </c>
      <c r="CD73" s="37" t="e">
        <f>'Aggregates (2023-24 prices)'!U70-#REF!</f>
        <v>#REF!</v>
      </c>
      <c r="CE73" s="37" t="e">
        <f>'Aggregates (2023-24 prices)'!V70-#REF!</f>
        <v>#REF!</v>
      </c>
      <c r="CF73" s="37"/>
      <c r="CG73" s="37" t="e">
        <f>'Aggregates (2023-24 prices)'!X70-#REF!</f>
        <v>#REF!</v>
      </c>
      <c r="CH73" s="37" t="e">
        <f>'Aggregates (2023-24 prices)'!AA70-#REF!</f>
        <v>#REF!</v>
      </c>
      <c r="CI73" s="37" t="e">
        <f>'Aggregates (2023-24 prices)'!AB70-#REF!</f>
        <v>#REF!</v>
      </c>
      <c r="CJ73" s="37" t="e">
        <f>'Aggregates (2023-24 prices)'!AC70-#REF!</f>
        <v>#REF!</v>
      </c>
      <c r="CK73" s="37"/>
      <c r="CL73" s="37" t="e">
        <f>'Aggregates (2023-24 prices)'!AE70-#REF!</f>
        <v>#REF!</v>
      </c>
    </row>
    <row r="74" spans="1:90" s="76" customFormat="1">
      <c r="A74" s="78"/>
      <c r="B74" s="75" t="s">
        <v>56</v>
      </c>
      <c r="C74" s="37">
        <v>0</v>
      </c>
      <c r="D74" s="37">
        <v>0</v>
      </c>
      <c r="E74" s="37">
        <v>0</v>
      </c>
      <c r="F74" s="37">
        <v>0</v>
      </c>
      <c r="G74" s="37">
        <v>0</v>
      </c>
      <c r="H74" s="37">
        <v>0</v>
      </c>
      <c r="I74" s="37">
        <v>0</v>
      </c>
      <c r="J74" s="37">
        <v>0</v>
      </c>
      <c r="K74" s="37">
        <v>0</v>
      </c>
      <c r="L74" s="37">
        <v>0</v>
      </c>
      <c r="M74" s="37">
        <v>-27.227571853514569</v>
      </c>
      <c r="N74" s="37">
        <v>-154.14885629297086</v>
      </c>
      <c r="O74" s="37">
        <v>-27.227571853514576</v>
      </c>
      <c r="P74" s="37">
        <v>0</v>
      </c>
      <c r="Q74" s="37">
        <v>0</v>
      </c>
      <c r="R74" s="37">
        <v>0</v>
      </c>
      <c r="S74" s="37">
        <v>0</v>
      </c>
      <c r="T74" s="37">
        <v>0</v>
      </c>
      <c r="U74" s="37">
        <v>0</v>
      </c>
      <c r="V74" s="37">
        <v>0</v>
      </c>
      <c r="W74" s="37">
        <v>0</v>
      </c>
      <c r="X74" s="37">
        <v>0</v>
      </c>
      <c r="Y74" s="37">
        <v>-1219.5509999999999</v>
      </c>
      <c r="Z74" s="37">
        <v>-947.39757185351471</v>
      </c>
      <c r="AA74" s="37">
        <v>1323.798</v>
      </c>
      <c r="AB74" s="37">
        <v>-97.021428146485434</v>
      </c>
      <c r="AC74" s="37">
        <v>277.29199999999992</v>
      </c>
      <c r="AD74" s="37">
        <v>1763.4860000000001</v>
      </c>
      <c r="AE74" s="37">
        <v>-1727.7250087808752</v>
      </c>
      <c r="AF74" s="37"/>
      <c r="AG74" s="84" t="s">
        <v>58</v>
      </c>
      <c r="AH74" s="37">
        <v>0</v>
      </c>
      <c r="AI74" s="37">
        <v>0</v>
      </c>
      <c r="AJ74" s="37">
        <v>0</v>
      </c>
      <c r="AK74" s="37">
        <v>0</v>
      </c>
      <c r="AL74" s="37">
        <v>0</v>
      </c>
      <c r="AM74" s="37">
        <v>0</v>
      </c>
      <c r="AN74" s="37">
        <v>0</v>
      </c>
      <c r="AO74" s="37">
        <v>0</v>
      </c>
      <c r="AP74" s="37">
        <v>0</v>
      </c>
      <c r="AQ74" s="37">
        <v>0</v>
      </c>
      <c r="AR74" s="37">
        <v>0</v>
      </c>
      <c r="AS74" s="37">
        <v>-8.0361919815872618</v>
      </c>
      <c r="AT74" s="37">
        <v>-0.63656191331100409</v>
      </c>
      <c r="AU74" s="37">
        <v>0</v>
      </c>
      <c r="AV74" s="37">
        <v>69.552286396549249</v>
      </c>
      <c r="AW74" s="37">
        <v>0</v>
      </c>
      <c r="AX74" s="37">
        <v>0</v>
      </c>
      <c r="AY74" s="37">
        <v>0</v>
      </c>
      <c r="AZ74" s="37">
        <v>0</v>
      </c>
      <c r="BA74" s="37">
        <v>0</v>
      </c>
      <c r="BB74" s="37">
        <v>0</v>
      </c>
      <c r="BC74" s="37">
        <v>0</v>
      </c>
      <c r="BD74" s="37">
        <v>-74.168817909183844</v>
      </c>
      <c r="BE74" s="37">
        <v>-49.313709931993117</v>
      </c>
      <c r="BF74" s="37">
        <v>81.439979268444858</v>
      </c>
      <c r="BG74" s="37"/>
      <c r="BH74" s="37"/>
      <c r="BI74" s="37"/>
      <c r="BK74" s="145" t="s">
        <v>250</v>
      </c>
      <c r="BL74" s="37">
        <v>0</v>
      </c>
      <c r="BM74" s="37">
        <v>0</v>
      </c>
      <c r="BN74" s="37">
        <v>0</v>
      </c>
      <c r="BO74" s="37">
        <v>0</v>
      </c>
      <c r="BP74" s="37">
        <v>0</v>
      </c>
      <c r="BQ74" s="37">
        <v>0</v>
      </c>
      <c r="BR74" s="37">
        <v>0</v>
      </c>
      <c r="BS74" s="37"/>
      <c r="BT74" s="37" t="e">
        <f>'Aggregates (2023-24 prices)'!K71-#REF!</f>
        <v>#REF!</v>
      </c>
      <c r="BU74" s="37" t="e">
        <f>'Aggregates (2023-24 prices)'!#REF!-#REF!</f>
        <v>#REF!</v>
      </c>
      <c r="BV74" s="37" t="e">
        <f>'Aggregates (2023-24 prices)'!L71-#REF!</f>
        <v>#REF!</v>
      </c>
      <c r="BW74" s="37" t="e">
        <f>'Aggregates (2023-24 prices)'!M71-#REF!</f>
        <v>#REF!</v>
      </c>
      <c r="BX74" s="37" t="e">
        <f>'Aggregates (2023-24 prices)'!N71-#REF!</f>
        <v>#REF!</v>
      </c>
      <c r="BY74" s="37"/>
      <c r="BZ74" s="37" t="e">
        <f>'Aggregates (2023-24 prices)'!Q71-#REF!</f>
        <v>#REF!</v>
      </c>
      <c r="CA74" s="37" t="e">
        <f>'Aggregates (2023-24 prices)'!R71-#REF!</f>
        <v>#REF!</v>
      </c>
      <c r="CB74" s="37"/>
      <c r="CC74" s="37" t="e">
        <f>'Aggregates (2023-24 prices)'!T71-#REF!</f>
        <v>#REF!</v>
      </c>
      <c r="CD74" s="37" t="e">
        <f>'Aggregates (2023-24 prices)'!U71-#REF!</f>
        <v>#REF!</v>
      </c>
      <c r="CE74" s="37" t="e">
        <f>'Aggregates (2023-24 prices)'!V71-#REF!</f>
        <v>#REF!</v>
      </c>
      <c r="CF74" s="37"/>
      <c r="CG74" s="37" t="e">
        <f>'Aggregates (2023-24 prices)'!X71-#REF!</f>
        <v>#REF!</v>
      </c>
      <c r="CH74" s="37" t="e">
        <f>'Aggregates (2023-24 prices)'!AA71-#REF!</f>
        <v>#REF!</v>
      </c>
      <c r="CI74" s="37" t="e">
        <f>'Aggregates (2023-24 prices)'!AB71-#REF!</f>
        <v>#REF!</v>
      </c>
      <c r="CJ74" s="37" t="e">
        <f>'Aggregates (2023-24 prices)'!AC71-#REF!</f>
        <v>#REF!</v>
      </c>
      <c r="CK74" s="37"/>
      <c r="CL74" s="37" t="e">
        <f>'Aggregates (2023-24 prices)'!AE71-#REF!</f>
        <v>#REF!</v>
      </c>
    </row>
    <row r="75" spans="1:90" s="76" customFormat="1">
      <c r="B75" s="75" t="s">
        <v>57</v>
      </c>
      <c r="C75" s="37">
        <v>0</v>
      </c>
      <c r="D75" s="37">
        <v>0</v>
      </c>
      <c r="E75" s="37">
        <v>0</v>
      </c>
      <c r="F75" s="37">
        <v>0</v>
      </c>
      <c r="G75" s="37">
        <v>0</v>
      </c>
      <c r="H75" s="37">
        <v>0</v>
      </c>
      <c r="I75" s="37">
        <v>0</v>
      </c>
      <c r="J75" s="37">
        <v>0</v>
      </c>
      <c r="K75" s="37">
        <v>0</v>
      </c>
      <c r="L75" s="37">
        <v>0</v>
      </c>
      <c r="M75" s="37">
        <v>-21.934535299176289</v>
      </c>
      <c r="N75" s="37">
        <v>-125.26492940164744</v>
      </c>
      <c r="O75" s="37">
        <v>-21.934535299176275</v>
      </c>
      <c r="P75" s="37">
        <v>0</v>
      </c>
      <c r="Q75" s="37">
        <v>0</v>
      </c>
      <c r="R75" s="37">
        <v>0</v>
      </c>
      <c r="S75" s="37">
        <v>0</v>
      </c>
      <c r="T75" s="37">
        <v>0</v>
      </c>
      <c r="U75" s="37">
        <v>0</v>
      </c>
      <c r="V75" s="37">
        <v>0</v>
      </c>
      <c r="W75" s="37">
        <v>0</v>
      </c>
      <c r="X75" s="37">
        <v>0</v>
      </c>
      <c r="Y75" s="37">
        <v>-1319.0550000000001</v>
      </c>
      <c r="Z75" s="37">
        <v>-968.5265352991762</v>
      </c>
      <c r="AA75" s="37">
        <v>1439.442</v>
      </c>
      <c r="AB75" s="37">
        <v>-78.410464700823695</v>
      </c>
      <c r="AC75" s="37">
        <v>264.06700000000001</v>
      </c>
      <c r="AD75" s="37">
        <v>1844.41</v>
      </c>
      <c r="AE75" s="37">
        <v>-1806.3541651232656</v>
      </c>
      <c r="AF75" s="37"/>
      <c r="AG75" s="125" t="s">
        <v>59</v>
      </c>
      <c r="AH75" s="37">
        <v>0</v>
      </c>
      <c r="AI75" s="37">
        <v>0</v>
      </c>
      <c r="AJ75" s="37">
        <v>0</v>
      </c>
      <c r="AK75" s="37">
        <v>0</v>
      </c>
      <c r="AL75" s="37">
        <v>0</v>
      </c>
      <c r="AM75" s="37">
        <v>0</v>
      </c>
      <c r="AN75" s="37">
        <v>0</v>
      </c>
      <c r="AO75" s="37">
        <v>0</v>
      </c>
      <c r="AP75" s="37">
        <v>0</v>
      </c>
      <c r="AQ75" s="37">
        <v>0</v>
      </c>
      <c r="AR75" s="37">
        <v>0</v>
      </c>
      <c r="AS75" s="37">
        <v>-6.5131759093119879</v>
      </c>
      <c r="AT75" s="37">
        <v>-0.17700575830356069</v>
      </c>
      <c r="AU75" s="37">
        <v>0</v>
      </c>
      <c r="AV75" s="37">
        <v>71.199691749903195</v>
      </c>
      <c r="AW75" s="37">
        <v>0</v>
      </c>
      <c r="AX75" s="37">
        <v>0</v>
      </c>
      <c r="AY75" s="37">
        <v>0</v>
      </c>
      <c r="AZ75" s="37">
        <v>0</v>
      </c>
      <c r="BA75" s="37">
        <v>0</v>
      </c>
      <c r="BB75" s="37">
        <v>0</v>
      </c>
      <c r="BC75" s="37">
        <v>0</v>
      </c>
      <c r="BD75" s="37">
        <v>-74.549175368183356</v>
      </c>
      <c r="BE75" s="37">
        <v>-47.702363855711866</v>
      </c>
      <c r="BF75" s="37">
        <v>82.098079809533687</v>
      </c>
      <c r="BG75" s="37"/>
      <c r="BH75" s="37"/>
      <c r="BI75" s="37"/>
      <c r="BK75" s="134" t="s">
        <v>284</v>
      </c>
      <c r="BL75" s="37">
        <v>0</v>
      </c>
      <c r="BM75" s="37">
        <v>0</v>
      </c>
      <c r="BN75" s="37">
        <v>0</v>
      </c>
      <c r="BO75" s="37">
        <v>0</v>
      </c>
      <c r="BP75" s="37">
        <v>0</v>
      </c>
      <c r="BQ75" s="37">
        <v>0</v>
      </c>
      <c r="BR75" s="37">
        <v>0</v>
      </c>
      <c r="BS75" s="37"/>
      <c r="BT75" s="37" t="e">
        <f>'Aggregates (2023-24 prices)'!K72-#REF!</f>
        <v>#REF!</v>
      </c>
      <c r="BU75" s="37" t="e">
        <f>'Aggregates (2023-24 prices)'!#REF!-#REF!</f>
        <v>#REF!</v>
      </c>
      <c r="BV75" s="37" t="e">
        <f>'Aggregates (2023-24 prices)'!L72-#REF!</f>
        <v>#REF!</v>
      </c>
      <c r="BW75" s="37" t="e">
        <f>'Aggregates (2023-24 prices)'!M72-#REF!</f>
        <v>#REF!</v>
      </c>
      <c r="BX75" s="37" t="e">
        <f>'Aggregates (2023-24 prices)'!N72-#REF!</f>
        <v>#REF!</v>
      </c>
      <c r="BY75" s="37"/>
      <c r="BZ75" s="37" t="e">
        <f>'Aggregates (2023-24 prices)'!Q72-#REF!</f>
        <v>#REF!</v>
      </c>
      <c r="CA75" s="37" t="e">
        <f>'Aggregates (2023-24 prices)'!R72-#REF!</f>
        <v>#REF!</v>
      </c>
      <c r="CB75" s="37"/>
      <c r="CC75" s="37" t="e">
        <f>'Aggregates (2023-24 prices)'!T72-#REF!</f>
        <v>#REF!</v>
      </c>
      <c r="CD75" s="37" t="e">
        <f>'Aggregates (2023-24 prices)'!U72-#REF!</f>
        <v>#REF!</v>
      </c>
      <c r="CE75" s="37" t="e">
        <f>'Aggregates (2023-24 prices)'!V72-#REF!</f>
        <v>#REF!</v>
      </c>
      <c r="CF75" s="37"/>
      <c r="CG75" s="37" t="e">
        <f>'Aggregates (2023-24 prices)'!X72-#REF!</f>
        <v>#REF!</v>
      </c>
      <c r="CH75" s="37" t="e">
        <f>'Aggregates (2023-24 prices)'!AA72-#REF!</f>
        <v>#REF!</v>
      </c>
      <c r="CI75" s="37" t="e">
        <f>'Aggregates (2023-24 prices)'!AB72-#REF!</f>
        <v>#REF!</v>
      </c>
      <c r="CJ75" s="37" t="e">
        <f>'Aggregates (2023-24 prices)'!AC72-#REF!</f>
        <v>#REF!</v>
      </c>
      <c r="CK75" s="37"/>
      <c r="CL75" s="37" t="e">
        <f>'Aggregates (2023-24 prices)'!AE72-#REF!</f>
        <v>#REF!</v>
      </c>
    </row>
    <row r="76" spans="1:90" s="76" customFormat="1">
      <c r="B76" s="84" t="s">
        <v>58</v>
      </c>
      <c r="C76" s="37">
        <v>0</v>
      </c>
      <c r="D76" s="37">
        <v>0</v>
      </c>
      <c r="E76" s="37">
        <v>0</v>
      </c>
      <c r="F76" s="37">
        <v>0</v>
      </c>
      <c r="G76" s="37">
        <v>0</v>
      </c>
      <c r="H76" s="37">
        <v>0</v>
      </c>
      <c r="I76" s="37">
        <v>0</v>
      </c>
      <c r="J76" s="37">
        <v>0</v>
      </c>
      <c r="K76" s="37">
        <v>0</v>
      </c>
      <c r="L76" s="37">
        <v>0</v>
      </c>
      <c r="M76" s="37">
        <v>-11.938094853472862</v>
      </c>
      <c r="N76" s="37">
        <v>-138.77281029305431</v>
      </c>
      <c r="O76" s="37">
        <v>-11.938094853472847</v>
      </c>
      <c r="P76" s="37">
        <v>0</v>
      </c>
      <c r="Q76" s="37">
        <v>0</v>
      </c>
      <c r="R76" s="37">
        <v>0</v>
      </c>
      <c r="S76" s="37">
        <v>0</v>
      </c>
      <c r="T76" s="37">
        <v>0</v>
      </c>
      <c r="U76" s="37">
        <v>0</v>
      </c>
      <c r="V76" s="37">
        <v>0</v>
      </c>
      <c r="W76" s="37">
        <v>0</v>
      </c>
      <c r="X76" s="37">
        <v>0</v>
      </c>
      <c r="Y76" s="37">
        <v>-1412.4180000000001</v>
      </c>
      <c r="Z76" s="37">
        <v>-939.37809485347293</v>
      </c>
      <c r="AA76" s="37">
        <v>1527.3270000000002</v>
      </c>
      <c r="AB76" s="37">
        <v>-82.143905146527146</v>
      </c>
      <c r="AC76" s="37">
        <v>253.99299999999994</v>
      </c>
      <c r="AD76" s="37">
        <v>1902.4960000000001</v>
      </c>
      <c r="AE76" s="37">
        <v>-1877.5581336138921</v>
      </c>
      <c r="AF76" s="37"/>
      <c r="AG76" s="126" t="s">
        <v>60</v>
      </c>
      <c r="AH76" s="37">
        <v>0</v>
      </c>
      <c r="AI76" s="37">
        <v>0</v>
      </c>
      <c r="AJ76" s="37">
        <v>0</v>
      </c>
      <c r="AK76" s="37">
        <v>0</v>
      </c>
      <c r="AL76" s="37">
        <v>0</v>
      </c>
      <c r="AM76" s="37">
        <v>0</v>
      </c>
      <c r="AN76" s="37">
        <v>0</v>
      </c>
      <c r="AO76" s="37">
        <v>0</v>
      </c>
      <c r="AP76" s="37">
        <v>0</v>
      </c>
      <c r="AQ76" s="37">
        <v>0</v>
      </c>
      <c r="AR76" s="37">
        <v>0</v>
      </c>
      <c r="AS76" s="37">
        <v>-3.67422669384983</v>
      </c>
      <c r="AT76" s="37">
        <v>-0.10883712300411297</v>
      </c>
      <c r="AU76" s="37">
        <v>0</v>
      </c>
      <c r="AV76" s="37">
        <v>72.931772820589373</v>
      </c>
      <c r="AW76" s="37">
        <v>0</v>
      </c>
      <c r="AX76" s="37">
        <v>0</v>
      </c>
      <c r="AY76" s="37">
        <v>0</v>
      </c>
      <c r="AZ76" s="37">
        <v>0</v>
      </c>
      <c r="BA76" s="37">
        <v>0</v>
      </c>
      <c r="BB76" s="37">
        <v>0</v>
      </c>
      <c r="BC76" s="37">
        <v>0</v>
      </c>
      <c r="BD76" s="37">
        <v>-74.725575306350919</v>
      </c>
      <c r="BE76" s="37">
        <v>-58.6756772711623</v>
      </c>
      <c r="BF76" s="37">
        <v>83.597188327805938</v>
      </c>
      <c r="BG76" s="37"/>
      <c r="BH76" s="37"/>
      <c r="BI76" s="37"/>
      <c r="BK76" s="134" t="s">
        <v>286</v>
      </c>
      <c r="BL76" s="37">
        <v>0</v>
      </c>
      <c r="BM76" s="37">
        <v>0</v>
      </c>
      <c r="BN76" s="37">
        <v>0</v>
      </c>
      <c r="BO76" s="37">
        <v>0</v>
      </c>
      <c r="BP76" s="37">
        <v>0</v>
      </c>
      <c r="BQ76" s="37">
        <v>0</v>
      </c>
      <c r="BR76" s="37">
        <v>0</v>
      </c>
      <c r="BS76" s="37"/>
      <c r="BT76" s="37" t="e">
        <f>'Aggregates (2023-24 prices)'!K73-#REF!</f>
        <v>#REF!</v>
      </c>
      <c r="BU76" s="37" t="e">
        <f>'Aggregates (2023-24 prices)'!#REF!-#REF!</f>
        <v>#REF!</v>
      </c>
      <c r="BV76" s="37" t="e">
        <f>'Aggregates (2023-24 prices)'!L73-#REF!</f>
        <v>#REF!</v>
      </c>
      <c r="BW76" s="37" t="e">
        <f>'Aggregates (2023-24 prices)'!M73-#REF!</f>
        <v>#REF!</v>
      </c>
      <c r="BX76" s="37" t="e">
        <f>'Aggregates (2023-24 prices)'!N73-#REF!</f>
        <v>#REF!</v>
      </c>
      <c r="BY76" s="37"/>
      <c r="BZ76" s="37" t="e">
        <f>'Aggregates (2023-24 prices)'!Q73-#REF!</f>
        <v>#REF!</v>
      </c>
      <c r="CA76" s="37" t="e">
        <f>'Aggregates (2023-24 prices)'!R73-#REF!</f>
        <v>#REF!</v>
      </c>
      <c r="CB76" s="37"/>
      <c r="CC76" s="37" t="e">
        <f>'Aggregates (2023-24 prices)'!T73-#REF!</f>
        <v>#REF!</v>
      </c>
      <c r="CD76" s="37" t="e">
        <f>'Aggregates (2023-24 prices)'!U73-#REF!</f>
        <v>#REF!</v>
      </c>
      <c r="CE76" s="37" t="e">
        <f>'Aggregates (2023-24 prices)'!V73-#REF!</f>
        <v>#REF!</v>
      </c>
      <c r="CF76" s="37"/>
      <c r="CG76" s="37" t="e">
        <f>'Aggregates (2023-24 prices)'!X73-#REF!</f>
        <v>#REF!</v>
      </c>
      <c r="CH76" s="37" t="e">
        <f>'Aggregates (2023-24 prices)'!AA73-#REF!</f>
        <v>#REF!</v>
      </c>
      <c r="CI76" s="37" t="e">
        <f>'Aggregates (2023-24 prices)'!AB73-#REF!</f>
        <v>#REF!</v>
      </c>
      <c r="CJ76" s="37" t="e">
        <f>'Aggregates (2023-24 prices)'!AC73-#REF!</f>
        <v>#REF!</v>
      </c>
      <c r="CK76" s="37"/>
      <c r="CL76" s="37" t="e">
        <f>'Aggregates (2023-24 prices)'!AE73-#REF!</f>
        <v>#REF!</v>
      </c>
    </row>
    <row r="77" spans="1:90" s="76" customFormat="1">
      <c r="B77" s="124" t="s">
        <v>59</v>
      </c>
      <c r="C77" s="37">
        <v>0</v>
      </c>
      <c r="D77" s="37">
        <v>0</v>
      </c>
      <c r="E77" s="37">
        <v>0</v>
      </c>
      <c r="F77" s="37">
        <v>0</v>
      </c>
      <c r="G77" s="37">
        <v>0</v>
      </c>
      <c r="H77" s="37">
        <v>0</v>
      </c>
      <c r="I77" s="37">
        <v>0</v>
      </c>
      <c r="J77" s="37">
        <v>0</v>
      </c>
      <c r="K77" s="37">
        <v>0</v>
      </c>
      <c r="L77" s="37">
        <v>0</v>
      </c>
      <c r="M77" s="37">
        <v>-3.4199282561830984</v>
      </c>
      <c r="N77" s="37">
        <v>-122.4211434876338</v>
      </c>
      <c r="O77" s="37">
        <v>-3.4199282561830984</v>
      </c>
      <c r="P77" s="37">
        <v>0</v>
      </c>
      <c r="Q77" s="37">
        <v>0</v>
      </c>
      <c r="R77" s="37">
        <v>0</v>
      </c>
      <c r="S77" s="37">
        <v>0</v>
      </c>
      <c r="T77" s="37">
        <v>0</v>
      </c>
      <c r="U77" s="37">
        <v>0</v>
      </c>
      <c r="V77" s="37">
        <v>0</v>
      </c>
      <c r="W77" s="37">
        <v>0</v>
      </c>
      <c r="X77" s="37">
        <v>0</v>
      </c>
      <c r="Y77" s="37">
        <v>-1467.8810000000001</v>
      </c>
      <c r="Z77" s="37">
        <v>-939.74892825618304</v>
      </c>
      <c r="AA77" s="37">
        <v>1586.2170000000001</v>
      </c>
      <c r="AB77" s="37">
        <v>-80.599071743816907</v>
      </c>
      <c r="AC77" s="37">
        <v>261.86399999999981</v>
      </c>
      <c r="AD77" s="37">
        <v>1966.9760000000001</v>
      </c>
      <c r="AE77" s="37">
        <v>-1933.6695100392014</v>
      </c>
      <c r="AF77" s="37"/>
      <c r="AG77" s="75" t="s">
        <v>61</v>
      </c>
      <c r="AH77" s="37">
        <v>0</v>
      </c>
      <c r="AI77" s="37">
        <v>0</v>
      </c>
      <c r="AJ77" s="37">
        <v>0</v>
      </c>
      <c r="AK77" s="37">
        <v>0</v>
      </c>
      <c r="AL77" s="37">
        <v>0</v>
      </c>
      <c r="AM77" s="37">
        <v>0</v>
      </c>
      <c r="AN77" s="37">
        <v>0</v>
      </c>
      <c r="AO77" s="37">
        <v>0</v>
      </c>
      <c r="AP77" s="37">
        <v>0</v>
      </c>
      <c r="AQ77" s="37">
        <v>0</v>
      </c>
      <c r="AR77" s="37">
        <v>0</v>
      </c>
      <c r="AS77" s="37">
        <v>-3.7399836718584041</v>
      </c>
      <c r="AT77" s="37">
        <v>2.4353766109568298E-3</v>
      </c>
      <c r="AU77" s="37">
        <v>0</v>
      </c>
      <c r="AV77" s="37">
        <v>69.488479093312804</v>
      </c>
      <c r="AW77" s="37">
        <v>0</v>
      </c>
      <c r="AX77" s="37">
        <v>0</v>
      </c>
      <c r="AY77" s="37">
        <v>0</v>
      </c>
      <c r="AZ77" s="37">
        <v>0</v>
      </c>
      <c r="BA77" s="37">
        <v>0</v>
      </c>
      <c r="BB77" s="37">
        <v>0</v>
      </c>
      <c r="BC77" s="37">
        <v>0</v>
      </c>
      <c r="BD77" s="37">
        <v>-70.919064939378345</v>
      </c>
      <c r="BE77" s="37">
        <v>-59.882333112175893</v>
      </c>
      <c r="BF77" s="37">
        <v>82.188803268901538</v>
      </c>
      <c r="BG77" s="37"/>
      <c r="BH77" s="37"/>
      <c r="BI77" s="37"/>
      <c r="BK77" s="134" t="s">
        <v>288</v>
      </c>
      <c r="BL77" s="37">
        <v>-22.601690131081796</v>
      </c>
      <c r="BM77" s="37">
        <v>-14.835763854068091</v>
      </c>
      <c r="BN77" s="37">
        <v>-17.095316976148752</v>
      </c>
      <c r="BO77" s="37">
        <v>3.4993228992643282</v>
      </c>
      <c r="BP77" s="37">
        <v>-1.2397697771835396</v>
      </c>
      <c r="BQ77" s="37">
        <v>2.2595531220808027</v>
      </c>
      <c r="BR77" s="37">
        <v>-22.546419551509075</v>
      </c>
      <c r="BS77" s="37"/>
      <c r="BT77" s="37" t="e">
        <f>'Aggregates (2023-24 prices)'!K74-#REF!</f>
        <v>#REF!</v>
      </c>
      <c r="BU77" s="37" t="e">
        <f>'Aggregates (2023-24 prices)'!#REF!-#REF!</f>
        <v>#REF!</v>
      </c>
      <c r="BV77" s="37" t="e">
        <f>'Aggregates (2023-24 prices)'!L74-#REF!</f>
        <v>#REF!</v>
      </c>
      <c r="BW77" s="37" t="e">
        <f>'Aggregates (2023-24 prices)'!M74-#REF!</f>
        <v>#REF!</v>
      </c>
      <c r="BX77" s="37" t="e">
        <f>'Aggregates (2023-24 prices)'!N74-#REF!</f>
        <v>#REF!</v>
      </c>
      <c r="BY77" s="37"/>
      <c r="BZ77" s="37" t="e">
        <f>'Aggregates (2023-24 prices)'!Q74-#REF!</f>
        <v>#REF!</v>
      </c>
      <c r="CA77" s="37" t="e">
        <f>'Aggregates (2023-24 prices)'!R74-#REF!</f>
        <v>#REF!</v>
      </c>
      <c r="CB77" s="37"/>
      <c r="CC77" s="37" t="e">
        <f>'Aggregates (2023-24 prices)'!T74-#REF!</f>
        <v>#REF!</v>
      </c>
      <c r="CD77" s="37" t="e">
        <f>'Aggregates (2023-24 prices)'!U74-#REF!</f>
        <v>#REF!</v>
      </c>
      <c r="CE77" s="37" t="e">
        <f>'Aggregates (2023-24 prices)'!V74-#REF!</f>
        <v>#REF!</v>
      </c>
      <c r="CF77" s="37"/>
      <c r="CG77" s="37" t="e">
        <f>'Aggregates (2023-24 prices)'!X74-#REF!</f>
        <v>#REF!</v>
      </c>
      <c r="CH77" s="37" t="e">
        <f>'Aggregates (2023-24 prices)'!AA74-#REF!</f>
        <v>#REF!</v>
      </c>
      <c r="CI77" s="37" t="e">
        <f>'Aggregates (2023-24 prices)'!AB74-#REF!</f>
        <v>#REF!</v>
      </c>
      <c r="CJ77" s="37" t="e">
        <f>'Aggregates (2023-24 prices)'!AC74-#REF!</f>
        <v>#REF!</v>
      </c>
      <c r="CK77" s="37"/>
      <c r="CL77" s="37" t="e">
        <f>'Aggregates (2023-24 prices)'!AE74-#REF!</f>
        <v>#REF!</v>
      </c>
    </row>
    <row r="78" spans="1:90" s="76" customFormat="1">
      <c r="B78" s="130" t="s">
        <v>60</v>
      </c>
      <c r="C78" s="37">
        <v>0</v>
      </c>
      <c r="D78" s="37">
        <v>0</v>
      </c>
      <c r="E78" s="37">
        <v>0</v>
      </c>
      <c r="F78" s="37">
        <v>0</v>
      </c>
      <c r="G78" s="37">
        <v>0</v>
      </c>
      <c r="H78" s="37">
        <v>0</v>
      </c>
      <c r="I78" s="37">
        <v>0</v>
      </c>
      <c r="J78" s="37">
        <v>0</v>
      </c>
      <c r="K78" s="37">
        <v>0</v>
      </c>
      <c r="L78" s="37">
        <v>0</v>
      </c>
      <c r="M78" s="37">
        <v>-2.1915508390382037</v>
      </c>
      <c r="N78" s="37">
        <v>-71.792898321923602</v>
      </c>
      <c r="O78" s="37">
        <v>-2.1915508390382001</v>
      </c>
      <c r="P78" s="37">
        <v>0</v>
      </c>
      <c r="Q78" s="37">
        <v>0</v>
      </c>
      <c r="R78" s="37">
        <v>0</v>
      </c>
      <c r="S78" s="37">
        <v>0</v>
      </c>
      <c r="T78" s="37">
        <v>0</v>
      </c>
      <c r="U78" s="37">
        <v>0</v>
      </c>
      <c r="V78" s="37">
        <v>0</v>
      </c>
      <c r="W78" s="37">
        <v>0</v>
      </c>
      <c r="X78" s="37">
        <v>0</v>
      </c>
      <c r="Y78" s="37">
        <v>-1538.558</v>
      </c>
      <c r="Z78" s="37">
        <v>-1208.305550839038</v>
      </c>
      <c r="AA78" s="37">
        <v>1683.318</v>
      </c>
      <c r="AB78" s="37">
        <v>-52.150449160961799</v>
      </c>
      <c r="AC78" s="37">
        <v>275.94599999999991</v>
      </c>
      <c r="AD78" s="37">
        <v>2057.364</v>
      </c>
      <c r="AE78" s="37">
        <v>-2014.2513198109414</v>
      </c>
      <c r="AF78" s="37"/>
      <c r="AG78" s="129" t="s">
        <v>174</v>
      </c>
      <c r="AH78" s="37">
        <v>0</v>
      </c>
      <c r="AI78" s="37">
        <v>0</v>
      </c>
      <c r="AJ78" s="37">
        <v>0</v>
      </c>
      <c r="AK78" s="37">
        <v>0</v>
      </c>
      <c r="AL78" s="37">
        <v>0</v>
      </c>
      <c r="AM78" s="37">
        <v>0</v>
      </c>
      <c r="AN78" s="37">
        <v>0</v>
      </c>
      <c r="AO78" s="37">
        <v>0</v>
      </c>
      <c r="AP78" s="37">
        <v>0</v>
      </c>
      <c r="AQ78" s="37">
        <v>0</v>
      </c>
      <c r="AR78" s="37">
        <v>0</v>
      </c>
      <c r="AS78" s="37">
        <v>-2.7305072643055022</v>
      </c>
      <c r="AT78" s="37">
        <v>0.2048202452326553</v>
      </c>
      <c r="AU78" s="37">
        <v>0</v>
      </c>
      <c r="AV78" s="37">
        <v>66.963153057479573</v>
      </c>
      <c r="AW78" s="37">
        <v>0</v>
      </c>
      <c r="AX78" s="37">
        <v>0</v>
      </c>
      <c r="AY78" s="37">
        <v>0</v>
      </c>
      <c r="AZ78" s="37">
        <v>0</v>
      </c>
      <c r="BA78" s="37">
        <v>0</v>
      </c>
      <c r="BB78" s="37">
        <v>0</v>
      </c>
      <c r="BC78" s="37">
        <v>0</v>
      </c>
      <c r="BD78" s="37">
        <v>-70.457976303238596</v>
      </c>
      <c r="BE78" s="37">
        <v>-56.453570773960749</v>
      </c>
      <c r="BF78" s="37">
        <v>82.889459558184186</v>
      </c>
      <c r="BG78" s="37"/>
      <c r="BH78" s="37"/>
      <c r="BI78" s="37"/>
      <c r="BK78" s="134" t="s">
        <v>314</v>
      </c>
      <c r="BL78" s="37">
        <v>-19.023300390344048</v>
      </c>
      <c r="BM78" s="37">
        <v>-9.2915488915718925</v>
      </c>
      <c r="BN78" s="37">
        <v>-10.171156570733956</v>
      </c>
      <c r="BO78" s="37">
        <v>0.77182453553619723</v>
      </c>
      <c r="BP78" s="37">
        <v>0.10778314362568153</v>
      </c>
      <c r="BQ78" s="37">
        <v>0.87960767916189297</v>
      </c>
      <c r="BR78" s="37">
        <v>-19.939044047677044</v>
      </c>
      <c r="BS78" s="37"/>
      <c r="BT78" s="37" t="e">
        <f>'Aggregates (2023-24 prices)'!K75-#REF!</f>
        <v>#REF!</v>
      </c>
      <c r="BU78" s="37" t="e">
        <f>'Aggregates (2023-24 prices)'!#REF!-#REF!</f>
        <v>#REF!</v>
      </c>
      <c r="BV78" s="37" t="e">
        <f>'Aggregates (2023-24 prices)'!L75-#REF!</f>
        <v>#REF!</v>
      </c>
      <c r="BW78" s="37" t="e">
        <f>'Aggregates (2023-24 prices)'!M75-#REF!</f>
        <v>#REF!</v>
      </c>
      <c r="BX78" s="37" t="e">
        <f>'Aggregates (2023-24 prices)'!N75-#REF!</f>
        <v>#REF!</v>
      </c>
      <c r="BY78" s="37"/>
      <c r="BZ78" s="37" t="e">
        <f>'Aggregates (2023-24 prices)'!Q75-#REF!</f>
        <v>#REF!</v>
      </c>
      <c r="CA78" s="37" t="e">
        <f>'Aggregates (2023-24 prices)'!R75-#REF!</f>
        <v>#REF!</v>
      </c>
      <c r="CB78" s="37"/>
      <c r="CC78" s="37" t="e">
        <f>'Aggregates (2023-24 prices)'!T75-#REF!</f>
        <v>#REF!</v>
      </c>
      <c r="CD78" s="37" t="e">
        <f>'Aggregates (2023-24 prices)'!U75-#REF!</f>
        <v>#REF!</v>
      </c>
      <c r="CE78" s="37" t="e">
        <f>'Aggregates (2023-24 prices)'!V75-#REF!</f>
        <v>#REF!</v>
      </c>
      <c r="CF78" s="37"/>
      <c r="CG78" s="37" t="e">
        <f>'Aggregates (2023-24 prices)'!X75-#REF!</f>
        <v>#REF!</v>
      </c>
      <c r="CH78" s="37" t="e">
        <f>'Aggregates (2023-24 prices)'!AA75-#REF!</f>
        <v>#REF!</v>
      </c>
      <c r="CI78" s="37" t="e">
        <f>'Aggregates (2023-24 prices)'!AB75-#REF!</f>
        <v>#REF!</v>
      </c>
      <c r="CJ78" s="37" t="e">
        <f>'Aggregates (2023-24 prices)'!AC75-#REF!</f>
        <v>#REF!</v>
      </c>
      <c r="CK78" s="37"/>
      <c r="CL78" s="37" t="e">
        <f>'Aggregates (2023-24 prices)'!AE75-#REF!</f>
        <v>#REF!</v>
      </c>
    </row>
    <row r="79" spans="1:90" s="76" customFormat="1">
      <c r="B79" s="75" t="s">
        <v>61</v>
      </c>
      <c r="C79" s="37">
        <v>0</v>
      </c>
      <c r="D79" s="37">
        <v>0</v>
      </c>
      <c r="E79" s="37">
        <v>0</v>
      </c>
      <c r="F79" s="37">
        <v>0</v>
      </c>
      <c r="G79" s="37">
        <v>0</v>
      </c>
      <c r="H79" s="37">
        <v>0</v>
      </c>
      <c r="I79" s="37">
        <v>0</v>
      </c>
      <c r="J79" s="37">
        <v>0</v>
      </c>
      <c r="K79" s="37">
        <v>0</v>
      </c>
      <c r="L79" s="37">
        <v>0</v>
      </c>
      <c r="M79" s="37">
        <v>5.1113903494659496E-2</v>
      </c>
      <c r="N79" s="37">
        <v>-78.546227806989322</v>
      </c>
      <c r="O79" s="37">
        <v>5.1113903494652391E-2</v>
      </c>
      <c r="P79" s="37">
        <v>0</v>
      </c>
      <c r="Q79" s="37">
        <v>0</v>
      </c>
      <c r="R79" s="37">
        <v>0</v>
      </c>
      <c r="S79" s="37">
        <v>0</v>
      </c>
      <c r="T79" s="37">
        <v>0</v>
      </c>
      <c r="U79" s="37">
        <v>0</v>
      </c>
      <c r="V79" s="37">
        <v>0</v>
      </c>
      <c r="W79" s="37">
        <v>0</v>
      </c>
      <c r="X79" s="37">
        <v>0</v>
      </c>
      <c r="Y79" s="37">
        <v>-1515.788</v>
      </c>
      <c r="Z79" s="37">
        <v>-1280.0578860965054</v>
      </c>
      <c r="AA79" s="37">
        <v>1724.9859999999999</v>
      </c>
      <c r="AB79" s="37">
        <v>-59.163113903494661</v>
      </c>
      <c r="AC79" s="37">
        <v>314.71100000000024</v>
      </c>
      <c r="AD79" s="37">
        <v>2135.877</v>
      </c>
      <c r="AE79" s="37">
        <v>-2098.9048835922308</v>
      </c>
      <c r="AF79" s="37"/>
      <c r="AG79" s="79" t="s">
        <v>186</v>
      </c>
      <c r="AH79" s="37">
        <v>0</v>
      </c>
      <c r="AI79" s="37">
        <v>0</v>
      </c>
      <c r="AJ79" s="37">
        <v>0</v>
      </c>
      <c r="AK79" s="37">
        <v>0</v>
      </c>
      <c r="AL79" s="37">
        <v>0</v>
      </c>
      <c r="AM79" s="37">
        <v>0</v>
      </c>
      <c r="AN79" s="37">
        <v>0</v>
      </c>
      <c r="AO79" s="37">
        <v>0</v>
      </c>
      <c r="AP79" s="37">
        <v>0</v>
      </c>
      <c r="AQ79" s="37">
        <v>0</v>
      </c>
      <c r="AR79" s="37">
        <v>0</v>
      </c>
      <c r="AS79" s="37">
        <v>-4.3911849845060758</v>
      </c>
      <c r="AT79" s="37">
        <v>0.35198262783261081</v>
      </c>
      <c r="AU79" s="37">
        <v>0</v>
      </c>
      <c r="AV79" s="37">
        <v>73.945200295532416</v>
      </c>
      <c r="AW79" s="37">
        <v>0</v>
      </c>
      <c r="AX79" s="37">
        <v>0</v>
      </c>
      <c r="AY79" s="37">
        <v>0</v>
      </c>
      <c r="AZ79" s="37">
        <v>0</v>
      </c>
      <c r="BA79" s="37">
        <v>0</v>
      </c>
      <c r="BB79" s="37">
        <v>0</v>
      </c>
      <c r="BC79" s="37">
        <v>0</v>
      </c>
      <c r="BD79" s="37">
        <v>-74.340817532604433</v>
      </c>
      <c r="BE79" s="37">
        <v>-63.561194196349305</v>
      </c>
      <c r="BF79" s="37">
        <v>81.743140791969324</v>
      </c>
      <c r="BG79" s="37"/>
      <c r="BH79" s="37"/>
      <c r="BI79" s="37"/>
      <c r="BK79" s="136" t="s">
        <v>322</v>
      </c>
      <c r="BL79" s="37">
        <v>-14.288649952414062</v>
      </c>
      <c r="BM79" s="37">
        <v>-7.3464027484312737</v>
      </c>
      <c r="BN79" s="37">
        <v>-6.890163332455586</v>
      </c>
      <c r="BO79" s="37">
        <v>-0.56183945684747982</v>
      </c>
      <c r="BP79" s="37">
        <v>0.10560004087163577</v>
      </c>
      <c r="BQ79" s="37">
        <v>-0.45623941597582984</v>
      </c>
      <c r="BR79" s="37">
        <v>-15.625066275557174</v>
      </c>
      <c r="BS79" s="37" t="e">
        <f>'Aggregates (2023-24 prices)'!J76-#REF!</f>
        <v>#REF!</v>
      </c>
      <c r="BT79" s="37" t="e">
        <f>'Aggregates (2023-24 prices)'!K76-#REF!</f>
        <v>#REF!</v>
      </c>
      <c r="BU79" s="37" t="e">
        <f>'Aggregates (2023-24 prices)'!#REF!-#REF!</f>
        <v>#REF!</v>
      </c>
      <c r="BV79" s="37" t="e">
        <f>'Aggregates (2023-24 prices)'!L76-#REF!</f>
        <v>#REF!</v>
      </c>
      <c r="BW79" s="37" t="e">
        <f>'Aggregates (2023-24 prices)'!M76-#REF!</f>
        <v>#REF!</v>
      </c>
      <c r="BX79" s="37" t="e">
        <f>'Aggregates (2023-24 prices)'!N76-#REF!</f>
        <v>#REF!</v>
      </c>
      <c r="BY79" s="37"/>
      <c r="BZ79" s="37" t="e">
        <f>'Aggregates (2023-24 prices)'!Q76-#REF!</f>
        <v>#REF!</v>
      </c>
      <c r="CA79" s="37" t="e">
        <f>'Aggregates (2023-24 prices)'!R76-#REF!</f>
        <v>#REF!</v>
      </c>
      <c r="CB79" s="37"/>
      <c r="CC79" s="37" t="e">
        <f>'Aggregates (2023-24 prices)'!T76-#REF!</f>
        <v>#REF!</v>
      </c>
      <c r="CD79" s="37" t="e">
        <f>'Aggregates (2023-24 prices)'!U76-#REF!</f>
        <v>#REF!</v>
      </c>
      <c r="CE79" s="37" t="e">
        <f>'Aggregates (2023-24 prices)'!V76-#REF!</f>
        <v>#REF!</v>
      </c>
      <c r="CF79" s="37"/>
      <c r="CG79" s="37" t="e">
        <f>'Aggregates (2023-24 prices)'!X76-#REF!</f>
        <v>#REF!</v>
      </c>
      <c r="CH79" s="37" t="e">
        <f>'Aggregates (2023-24 prices)'!AA76-#REF!</f>
        <v>#REF!</v>
      </c>
      <c r="CI79" s="37" t="e">
        <f>'Aggregates (2023-24 prices)'!AB76-#REF!</f>
        <v>#REF!</v>
      </c>
      <c r="CJ79" s="37" t="e">
        <f>'Aggregates (2023-24 prices)'!AC76-#REF!</f>
        <v>#REF!</v>
      </c>
      <c r="CK79" s="37"/>
      <c r="CL79" s="37" t="e">
        <f>'Aggregates (2023-24 prices)'!AE76-#REF!</f>
        <v>#REF!</v>
      </c>
    </row>
    <row r="80" spans="1:90" s="76" customFormat="1">
      <c r="B80" s="75" t="s">
        <v>174</v>
      </c>
      <c r="C80" s="37">
        <v>0</v>
      </c>
      <c r="D80" s="37">
        <v>0</v>
      </c>
      <c r="E80" s="37">
        <v>0</v>
      </c>
      <c r="F80" s="37">
        <v>0</v>
      </c>
      <c r="G80" s="37">
        <v>0</v>
      </c>
      <c r="H80" s="37">
        <v>0</v>
      </c>
      <c r="I80" s="37">
        <v>0</v>
      </c>
      <c r="J80" s="37">
        <v>0</v>
      </c>
      <c r="K80" s="37">
        <v>0</v>
      </c>
      <c r="L80" s="37">
        <v>0</v>
      </c>
      <c r="M80" s="37">
        <v>4.4521080317388346</v>
      </c>
      <c r="N80" s="37">
        <v>-63.804216063477682</v>
      </c>
      <c r="O80" s="37">
        <v>4.4521080317388453</v>
      </c>
      <c r="P80" s="37">
        <v>0</v>
      </c>
      <c r="Q80" s="37">
        <v>0</v>
      </c>
      <c r="R80" s="37">
        <v>0</v>
      </c>
      <c r="S80" s="37">
        <v>0</v>
      </c>
      <c r="T80" s="37">
        <v>0</v>
      </c>
      <c r="U80" s="37">
        <v>0</v>
      </c>
      <c r="V80" s="37">
        <v>0</v>
      </c>
      <c r="W80" s="37">
        <v>0</v>
      </c>
      <c r="X80" s="37">
        <v>0</v>
      </c>
      <c r="Y80" s="37">
        <v>-1560.0260000000001</v>
      </c>
      <c r="Z80" s="37">
        <v>-1250.1778919682613</v>
      </c>
      <c r="AA80" s="37">
        <v>1801.74</v>
      </c>
      <c r="AB80" s="37">
        <v>-44.926108031738842</v>
      </c>
      <c r="AC80" s="37">
        <v>331.45200000000023</v>
      </c>
      <c r="AD80" s="37">
        <v>2213.0810000000001</v>
      </c>
      <c r="AE80" s="37">
        <v>-2173.8453208091159</v>
      </c>
      <c r="AF80" s="37"/>
      <c r="AG80" s="79" t="s">
        <v>190</v>
      </c>
      <c r="AH80" s="37">
        <v>0</v>
      </c>
      <c r="AI80" s="37">
        <v>0</v>
      </c>
      <c r="AJ80" s="37">
        <v>0</v>
      </c>
      <c r="AK80" s="37">
        <v>0</v>
      </c>
      <c r="AL80" s="37">
        <v>0</v>
      </c>
      <c r="AM80" s="37">
        <v>0</v>
      </c>
      <c r="AN80" s="37">
        <v>0</v>
      </c>
      <c r="AO80" s="37">
        <v>0</v>
      </c>
      <c r="AP80" s="37">
        <v>-1.5313191383370395E-5</v>
      </c>
      <c r="AQ80" s="37">
        <v>0</v>
      </c>
      <c r="AR80" s="37">
        <v>1.5313191385146752E-5</v>
      </c>
      <c r="AS80" s="37">
        <v>-29.066992379413698</v>
      </c>
      <c r="AT80" s="37">
        <v>-4.0764622002271267E-2</v>
      </c>
      <c r="AU80" s="37">
        <v>0</v>
      </c>
      <c r="AV80" s="37">
        <v>71.486817078404457</v>
      </c>
      <c r="AW80" s="37">
        <v>0</v>
      </c>
      <c r="AX80" s="37">
        <v>0</v>
      </c>
      <c r="AY80" s="37">
        <v>0</v>
      </c>
      <c r="AZ80" s="37">
        <v>0</v>
      </c>
      <c r="BA80" s="37">
        <v>0</v>
      </c>
      <c r="BB80" s="37">
        <v>0</v>
      </c>
      <c r="BC80" s="37">
        <v>0</v>
      </c>
      <c r="BD80" s="37">
        <v>-71.205560320060286</v>
      </c>
      <c r="BE80" s="37">
        <v>-58.007534866280956</v>
      </c>
      <c r="BF80" s="37">
        <v>92.217160103477994</v>
      </c>
      <c r="BG80" s="37"/>
      <c r="BH80" s="37"/>
      <c r="BI80" s="37"/>
      <c r="BL80" s="173" t="s">
        <v>192</v>
      </c>
      <c r="BM80" s="173"/>
      <c r="BN80" s="173"/>
      <c r="BO80" s="173"/>
      <c r="BP80" s="173"/>
      <c r="BQ80" s="173"/>
      <c r="BR80" s="173"/>
      <c r="BS80" s="173"/>
      <c r="BT80" s="173"/>
      <c r="BU80" s="173"/>
      <c r="BV80" s="173"/>
      <c r="BW80" s="173"/>
      <c r="BX80" s="173"/>
      <c r="BY80" s="173"/>
      <c r="BZ80" s="173"/>
      <c r="CA80" s="173"/>
      <c r="CB80" s="173"/>
      <c r="CC80" s="173"/>
      <c r="CD80" s="173"/>
      <c r="CE80" s="173"/>
      <c r="CF80" s="173"/>
      <c r="CG80" s="173"/>
      <c r="CH80" s="173"/>
      <c r="CI80" s="175"/>
    </row>
    <row r="81" spans="1:87" s="76" customFormat="1">
      <c r="B81" s="75" t="s">
        <v>186</v>
      </c>
      <c r="C81" s="37">
        <v>0</v>
      </c>
      <c r="D81" s="37">
        <v>0</v>
      </c>
      <c r="E81" s="37">
        <v>0</v>
      </c>
      <c r="F81" s="37">
        <v>0</v>
      </c>
      <c r="G81" s="37">
        <v>0</v>
      </c>
      <c r="H81" s="37">
        <v>0</v>
      </c>
      <c r="I81" s="37">
        <v>0</v>
      </c>
      <c r="J81" s="37">
        <v>0</v>
      </c>
      <c r="K81" s="37">
        <v>0</v>
      </c>
      <c r="L81" s="37">
        <v>0</v>
      </c>
      <c r="M81" s="37">
        <v>7.8907606300565831</v>
      </c>
      <c r="N81" s="37">
        <v>-106.33252126011317</v>
      </c>
      <c r="O81" s="37">
        <v>7.8907606300565831</v>
      </c>
      <c r="P81" s="37">
        <v>0</v>
      </c>
      <c r="Q81" s="37">
        <v>0</v>
      </c>
      <c r="R81" s="37">
        <v>0</v>
      </c>
      <c r="S81" s="37">
        <v>0</v>
      </c>
      <c r="T81" s="37">
        <v>0</v>
      </c>
      <c r="U81" s="37">
        <v>0</v>
      </c>
      <c r="V81" s="37">
        <v>0</v>
      </c>
      <c r="W81" s="37">
        <v>0</v>
      </c>
      <c r="X81" s="37">
        <v>0</v>
      </c>
      <c r="Y81" s="37">
        <v>-1576.942</v>
      </c>
      <c r="Z81" s="37">
        <v>-1347.3752393699435</v>
      </c>
      <c r="AA81" s="37">
        <v>1832.521</v>
      </c>
      <c r="AB81" s="37">
        <v>-74.24876063005658</v>
      </c>
      <c r="AC81" s="37">
        <v>342.92500000000018</v>
      </c>
      <c r="AD81" s="37">
        <v>2125.85</v>
      </c>
      <c r="AE81" s="37">
        <v>-2241.7274009231319</v>
      </c>
      <c r="AF81" s="37"/>
      <c r="AG81" s="79" t="s">
        <v>250</v>
      </c>
      <c r="AH81" s="37">
        <v>0</v>
      </c>
      <c r="AI81" s="37">
        <v>0</v>
      </c>
      <c r="AJ81" s="37">
        <v>0</v>
      </c>
      <c r="AK81" s="37">
        <v>0</v>
      </c>
      <c r="AL81" s="37">
        <v>0</v>
      </c>
      <c r="AM81" s="37">
        <v>0</v>
      </c>
      <c r="AN81" s="37">
        <v>0</v>
      </c>
      <c r="AO81" s="37">
        <v>0</v>
      </c>
      <c r="AP81" s="37">
        <v>2.5763616160023872E-5</v>
      </c>
      <c r="AQ81" s="37">
        <v>0</v>
      </c>
      <c r="AR81" s="37">
        <v>-2.576361616135614E-5</v>
      </c>
      <c r="AS81" s="37">
        <v>-9.1330852232385027</v>
      </c>
      <c r="AT81" s="37">
        <v>0.83159580769642538</v>
      </c>
      <c r="AU81" s="37">
        <v>0</v>
      </c>
      <c r="AV81" s="37">
        <v>77.497342018234249</v>
      </c>
      <c r="AW81" s="37">
        <v>0</v>
      </c>
      <c r="AX81" s="37">
        <v>0</v>
      </c>
      <c r="AY81" s="37">
        <v>0</v>
      </c>
      <c r="AZ81" s="37">
        <v>0</v>
      </c>
      <c r="BA81" s="37">
        <v>0</v>
      </c>
      <c r="BB81" s="37">
        <v>0</v>
      </c>
      <c r="BC81" s="37">
        <v>0</v>
      </c>
      <c r="BD81" s="37">
        <v>-77.18851199874895</v>
      </c>
      <c r="BE81" s="37">
        <v>-60.195711257585202</v>
      </c>
      <c r="BF81" s="37">
        <v>95.417973654186497</v>
      </c>
      <c r="BG81" s="37"/>
      <c r="BH81" s="37"/>
      <c r="BI81" s="37"/>
      <c r="BL81" s="45" t="s">
        <v>193</v>
      </c>
      <c r="BM81" s="12"/>
      <c r="BN81" s="12"/>
      <c r="BO81" s="12"/>
      <c r="BP81" s="12"/>
      <c r="BQ81" s="43"/>
      <c r="BR81" s="43"/>
      <c r="BS81" s="12"/>
      <c r="BT81" s="12"/>
      <c r="BU81" s="12"/>
      <c r="BV81" s="12"/>
      <c r="BW81" s="12"/>
      <c r="BX81" s="12"/>
      <c r="BY81" s="12"/>
      <c r="BZ81" s="12"/>
      <c r="CA81" s="12"/>
      <c r="CB81" s="12"/>
      <c r="CC81" s="12"/>
      <c r="CD81" s="12"/>
      <c r="CE81" s="12"/>
      <c r="CF81" s="12"/>
      <c r="CG81" s="12"/>
      <c r="CH81" s="12"/>
      <c r="CI81" s="12"/>
    </row>
    <row r="82" spans="1:87" s="76" customFormat="1">
      <c r="B82" s="75" t="s">
        <v>190</v>
      </c>
      <c r="C82" s="37">
        <v>0</v>
      </c>
      <c r="D82" s="37">
        <v>0</v>
      </c>
      <c r="E82" s="37">
        <v>0</v>
      </c>
      <c r="F82" s="37">
        <v>0</v>
      </c>
      <c r="G82" s="37">
        <v>0</v>
      </c>
      <c r="H82" s="37">
        <v>0</v>
      </c>
      <c r="I82" s="37">
        <v>0</v>
      </c>
      <c r="J82" s="37">
        <v>0</v>
      </c>
      <c r="K82" s="37">
        <v>-3.1964755692115432E-4</v>
      </c>
      <c r="L82" s="37">
        <v>0</v>
      </c>
      <c r="M82" s="37">
        <v>-0.85060107211847935</v>
      </c>
      <c r="N82" s="37">
        <v>-605.89347820820615</v>
      </c>
      <c r="O82" s="37">
        <v>-0.85092071967540051</v>
      </c>
      <c r="P82" s="37">
        <v>0</v>
      </c>
      <c r="Q82" s="37">
        <v>0</v>
      </c>
      <c r="R82" s="37">
        <v>0</v>
      </c>
      <c r="S82" s="37">
        <v>0</v>
      </c>
      <c r="T82" s="37">
        <v>0</v>
      </c>
      <c r="U82" s="37">
        <v>0</v>
      </c>
      <c r="V82" s="37">
        <v>0</v>
      </c>
      <c r="W82" s="37">
        <v>0</v>
      </c>
      <c r="X82" s="37">
        <v>0</v>
      </c>
      <c r="Y82" s="37">
        <v>-1610.6969999999999</v>
      </c>
      <c r="Z82" s="37">
        <v>-1316.1709207196755</v>
      </c>
      <c r="AA82" s="37">
        <v>1924.941</v>
      </c>
      <c r="AB82" s="37">
        <v>-318.5523989278816</v>
      </c>
      <c r="AC82" s="37">
        <v>-156.94399999999996</v>
      </c>
      <c r="AD82" s="37">
        <v>2231.1480000000001</v>
      </c>
      <c r="AE82" s="37">
        <v>-2087.0209991402821</v>
      </c>
      <c r="AF82" s="37"/>
      <c r="AG82" s="79" t="s">
        <v>284</v>
      </c>
      <c r="AH82" s="37">
        <v>0</v>
      </c>
      <c r="AI82" s="37">
        <v>0</v>
      </c>
      <c r="AJ82" s="37">
        <v>0</v>
      </c>
      <c r="AK82" s="37">
        <v>0</v>
      </c>
      <c r="AL82" s="37">
        <v>0</v>
      </c>
      <c r="AM82" s="37">
        <v>0</v>
      </c>
      <c r="AN82" s="37">
        <v>0</v>
      </c>
      <c r="AO82" s="37">
        <v>0</v>
      </c>
      <c r="AP82" s="37">
        <v>-2.9032599861444908E-4</v>
      </c>
      <c r="AQ82" s="37">
        <v>0</v>
      </c>
      <c r="AR82" s="37">
        <v>2.903259986135609E-4</v>
      </c>
      <c r="AS82" s="37">
        <v>-6.6708676940112577</v>
      </c>
      <c r="AT82" s="37">
        <v>0.86987241169231222</v>
      </c>
      <c r="AU82" s="37">
        <v>0</v>
      </c>
      <c r="AV82" s="37">
        <v>77.472112653863348</v>
      </c>
      <c r="AW82" s="37">
        <v>0</v>
      </c>
      <c r="AX82" s="37">
        <v>0</v>
      </c>
      <c r="AY82" s="37">
        <v>0</v>
      </c>
      <c r="AZ82" s="37">
        <v>0</v>
      </c>
      <c r="BA82" s="37">
        <v>0</v>
      </c>
      <c r="BB82" s="37">
        <v>0</v>
      </c>
      <c r="BC82" s="37">
        <v>0</v>
      </c>
      <c r="BD82" s="37">
        <v>-78.543102074227548</v>
      </c>
      <c r="BE82" s="37">
        <v>-62.93797465450411</v>
      </c>
      <c r="BF82" s="37">
        <v>93.027927056248345</v>
      </c>
      <c r="BG82" s="37"/>
      <c r="BH82" s="37"/>
      <c r="BI82" s="37"/>
      <c r="BL82" s="45" t="s">
        <v>176</v>
      </c>
      <c r="BM82" s="12"/>
      <c r="BN82" s="12"/>
      <c r="BO82" s="12"/>
      <c r="BP82" s="12"/>
      <c r="BQ82" s="12"/>
      <c r="BR82" s="12"/>
      <c r="BS82" s="12"/>
      <c r="BT82" s="12"/>
      <c r="BU82" s="12"/>
      <c r="BV82" s="12"/>
      <c r="BW82" s="12"/>
      <c r="BX82" s="12"/>
      <c r="BY82" s="12"/>
      <c r="BZ82" s="12"/>
      <c r="CA82" s="12"/>
      <c r="CB82" s="12"/>
      <c r="CC82" s="12"/>
      <c r="CD82" s="12"/>
      <c r="CE82" s="12"/>
      <c r="CF82" s="12"/>
      <c r="CG82" s="12"/>
      <c r="CH82" s="12"/>
      <c r="CI82" s="12"/>
    </row>
    <row r="83" spans="1:87" s="76" customFormat="1" ht="16.5" thickBot="1">
      <c r="B83" s="145" t="s">
        <v>250</v>
      </c>
      <c r="C83" s="148">
        <v>0</v>
      </c>
      <c r="D83" s="148">
        <v>0</v>
      </c>
      <c r="E83" s="148">
        <v>0</v>
      </c>
      <c r="F83" s="148">
        <v>0</v>
      </c>
      <c r="G83" s="148">
        <v>0</v>
      </c>
      <c r="H83" s="148">
        <v>0</v>
      </c>
      <c r="I83" s="148">
        <v>0</v>
      </c>
      <c r="J83" s="148">
        <v>0</v>
      </c>
      <c r="K83" s="148">
        <v>6.0721828945986545E-4</v>
      </c>
      <c r="L83" s="148">
        <v>0</v>
      </c>
      <c r="M83" s="148">
        <v>19.599133002020281</v>
      </c>
      <c r="N83" s="148">
        <v>-234.85587322233008</v>
      </c>
      <c r="O83" s="148">
        <v>19.599740220309755</v>
      </c>
      <c r="P83" s="148">
        <v>0</v>
      </c>
      <c r="Q83" s="148">
        <v>0</v>
      </c>
      <c r="R83" s="148">
        <v>0</v>
      </c>
      <c r="S83" s="148">
        <v>0</v>
      </c>
      <c r="T83" s="148">
        <v>0</v>
      </c>
      <c r="U83" s="148">
        <v>0</v>
      </c>
      <c r="V83" s="148">
        <v>0</v>
      </c>
      <c r="W83" s="148">
        <v>0</v>
      </c>
      <c r="X83" s="148">
        <v>0</v>
      </c>
      <c r="Y83" s="148">
        <v>-1913.9680000000001</v>
      </c>
      <c r="Z83" s="148">
        <v>-1495.0182597796902</v>
      </c>
      <c r="AA83" s="148">
        <v>2248.8900000000003</v>
      </c>
      <c r="AB83" s="148">
        <v>-156.03113300202028</v>
      </c>
      <c r="AC83" s="148">
        <v>-28.439000000000306</v>
      </c>
      <c r="AD83" s="148">
        <v>2471.0410000000002</v>
      </c>
      <c r="AE83" s="148">
        <v>-2356.3306350882217</v>
      </c>
      <c r="AF83" s="37"/>
      <c r="AG83" s="122" t="s">
        <v>286</v>
      </c>
      <c r="AH83" s="37">
        <v>0</v>
      </c>
      <c r="AI83" s="37">
        <v>0</v>
      </c>
      <c r="AJ83" s="37">
        <v>0</v>
      </c>
      <c r="AK83" s="37">
        <v>0</v>
      </c>
      <c r="AL83" s="37">
        <v>0</v>
      </c>
      <c r="AM83" s="37">
        <v>0</v>
      </c>
      <c r="AN83" s="37">
        <v>0</v>
      </c>
      <c r="AO83" s="37">
        <v>0</v>
      </c>
      <c r="AP83" s="37">
        <v>-1.7129895137513174E-4</v>
      </c>
      <c r="AQ83" s="37">
        <v>0</v>
      </c>
      <c r="AR83" s="37">
        <v>1.7129895137513174E-4</v>
      </c>
      <c r="AS83" s="37">
        <v>-6.7601510035903178</v>
      </c>
      <c r="AT83" s="37">
        <v>0.21308212050626185</v>
      </c>
      <c r="AU83" s="37">
        <v>0</v>
      </c>
      <c r="AV83" s="37">
        <v>78.775218164177161</v>
      </c>
      <c r="AW83" s="37">
        <v>0</v>
      </c>
      <c r="AX83" s="37">
        <v>0</v>
      </c>
      <c r="AY83" s="37">
        <v>0</v>
      </c>
      <c r="AZ83" s="37">
        <v>0</v>
      </c>
      <c r="BA83" s="37">
        <v>0</v>
      </c>
      <c r="BB83" s="37">
        <v>0</v>
      </c>
      <c r="BC83" s="37">
        <v>0</v>
      </c>
      <c r="BD83" s="37">
        <v>-81.253401107868086</v>
      </c>
      <c r="BE83" s="37">
        <v>-64.718060618919253</v>
      </c>
      <c r="BF83" s="37">
        <v>93.732402889024485</v>
      </c>
      <c r="BG83" s="37"/>
      <c r="BH83" s="37"/>
      <c r="BI83" s="37"/>
      <c r="BL83" s="49" t="s">
        <v>127</v>
      </c>
      <c r="BM83" s="50"/>
      <c r="BN83" s="50"/>
      <c r="BO83" s="50"/>
      <c r="BP83" s="50"/>
      <c r="BQ83" s="50"/>
      <c r="BR83" s="50"/>
      <c r="BS83" s="50"/>
      <c r="BT83" s="50"/>
      <c r="BU83" s="50"/>
      <c r="BV83" s="50"/>
      <c r="BW83" s="50"/>
      <c r="BX83" s="50"/>
      <c r="BY83" s="50"/>
      <c r="BZ83" s="50"/>
      <c r="CA83" s="50"/>
      <c r="CB83" s="50"/>
      <c r="CC83" s="50"/>
      <c r="CD83" s="50"/>
      <c r="CE83" s="50"/>
      <c r="CF83" s="50"/>
      <c r="CG83" s="50"/>
      <c r="CH83" s="50"/>
      <c r="CI83" s="50"/>
    </row>
    <row r="84" spans="1:87" s="76" customFormat="1">
      <c r="B84" s="134" t="s">
        <v>284</v>
      </c>
      <c r="C84" s="37">
        <v>0</v>
      </c>
      <c r="D84" s="37">
        <v>0</v>
      </c>
      <c r="E84" s="37">
        <v>0</v>
      </c>
      <c r="F84" s="37">
        <v>0</v>
      </c>
      <c r="G84" s="37">
        <v>0</v>
      </c>
      <c r="H84" s="37">
        <v>0</v>
      </c>
      <c r="I84" s="37">
        <v>0</v>
      </c>
      <c r="J84" s="37">
        <v>0</v>
      </c>
      <c r="K84" s="37">
        <v>-7.5044654458480409E-3</v>
      </c>
      <c r="L84" s="37">
        <v>0</v>
      </c>
      <c r="M84" s="37">
        <v>22.492323210557501</v>
      </c>
      <c r="N84" s="37">
        <v>-194.91614195566919</v>
      </c>
      <c r="O84" s="37">
        <v>22.484818745111681</v>
      </c>
      <c r="P84" s="37">
        <v>0</v>
      </c>
      <c r="Q84" s="37">
        <v>0</v>
      </c>
      <c r="R84" s="37">
        <v>0</v>
      </c>
      <c r="S84" s="37">
        <v>0</v>
      </c>
      <c r="T84" s="37">
        <v>0</v>
      </c>
      <c r="U84" s="37">
        <v>0</v>
      </c>
      <c r="V84" s="37">
        <v>0</v>
      </c>
      <c r="W84" s="37">
        <v>0</v>
      </c>
      <c r="X84" s="37">
        <v>0</v>
      </c>
      <c r="Y84" s="37">
        <v>-2118.904</v>
      </c>
      <c r="Z84" s="37">
        <v>-1699.9261812548884</v>
      </c>
      <c r="AA84" s="37">
        <v>2404.6240000000003</v>
      </c>
      <c r="AB84" s="37">
        <v>-156.28832321055748</v>
      </c>
      <c r="AC84" s="37">
        <v>46.420999999999822</v>
      </c>
      <c r="AD84" s="37">
        <v>2690.7779999999998</v>
      </c>
      <c r="AE84" s="37">
        <v>-2585.1434752087157</v>
      </c>
      <c r="AF84" s="37"/>
      <c r="AG84" s="37" t="s">
        <v>288</v>
      </c>
      <c r="AH84" s="37">
        <v>-1.1364402699208327</v>
      </c>
      <c r="AI84" s="37">
        <v>-0.89181057530008445</v>
      </c>
      <c r="AJ84" s="37">
        <v>-0.93375845686544068</v>
      </c>
      <c r="AK84" s="37">
        <v>0.10616152861823647</v>
      </c>
      <c r="AL84" s="37">
        <v>-6.4213647052871359E-2</v>
      </c>
      <c r="AM84" s="37">
        <v>4.1947881565365108E-2</v>
      </c>
      <c r="AN84" s="37">
        <v>-1.0998518672452775</v>
      </c>
      <c r="AO84" s="37">
        <v>0</v>
      </c>
      <c r="AP84" s="37">
        <v>6.0685024284774736E-2</v>
      </c>
      <c r="AQ84" s="37">
        <v>-0.31492507984679952</v>
      </c>
      <c r="AR84" s="37">
        <v>-0.23714193812907447</v>
      </c>
      <c r="AS84" s="37">
        <v>-6.3612175875132841</v>
      </c>
      <c r="AT84" s="37">
        <v>5.1525007601763484E-2</v>
      </c>
      <c r="AU84" s="37">
        <v>0</v>
      </c>
      <c r="AV84" s="37">
        <v>79.962110259486835</v>
      </c>
      <c r="AW84" s="37">
        <v>-1.6116590572087688</v>
      </c>
      <c r="AX84" s="37">
        <v>0</v>
      </c>
      <c r="AY84" s="37">
        <v>0.13433162632289619</v>
      </c>
      <c r="AZ84" s="37">
        <v>-0.13608871860877425</v>
      </c>
      <c r="BA84" s="37">
        <v>-6.94802864436177E-2</v>
      </c>
      <c r="BB84" s="37">
        <v>0</v>
      </c>
      <c r="BC84" s="37">
        <v>-2.5345929485484646</v>
      </c>
      <c r="BD84" s="37">
        <v>-86.272010513314868</v>
      </c>
      <c r="BE84" s="37">
        <v>-64.284518687731193</v>
      </c>
      <c r="BF84" s="37">
        <v>96.795470912381646</v>
      </c>
      <c r="BG84" s="37"/>
      <c r="BH84" s="37"/>
      <c r="BI84" s="37"/>
    </row>
    <row r="85" spans="1:87" s="76" customFormat="1">
      <c r="B85" s="134" t="s">
        <v>286</v>
      </c>
      <c r="C85" s="37">
        <v>0</v>
      </c>
      <c r="D85" s="37">
        <v>0</v>
      </c>
      <c r="E85" s="37">
        <v>0</v>
      </c>
      <c r="F85" s="37">
        <v>0</v>
      </c>
      <c r="G85" s="37">
        <v>0</v>
      </c>
      <c r="H85" s="37">
        <v>0</v>
      </c>
      <c r="I85" s="37">
        <v>0</v>
      </c>
      <c r="J85" s="37">
        <v>0</v>
      </c>
      <c r="K85" s="37">
        <v>-4.7133197679016803E-3</v>
      </c>
      <c r="L85" s="37">
        <v>0</v>
      </c>
      <c r="M85" s="37">
        <v>5.8677040894581722</v>
      </c>
      <c r="N85" s="37">
        <v>-191.86969485914847</v>
      </c>
      <c r="O85" s="37">
        <v>5.862990769690299</v>
      </c>
      <c r="P85" s="37">
        <v>0</v>
      </c>
      <c r="Q85" s="37">
        <v>0</v>
      </c>
      <c r="R85" s="37">
        <v>0</v>
      </c>
      <c r="S85" s="37">
        <v>0</v>
      </c>
      <c r="T85" s="37">
        <v>0</v>
      </c>
      <c r="U85" s="37">
        <v>0</v>
      </c>
      <c r="V85" s="37">
        <v>0</v>
      </c>
      <c r="W85" s="37">
        <v>0</v>
      </c>
      <c r="X85" s="37">
        <v>0</v>
      </c>
      <c r="Y85" s="37">
        <v>-2288.8649999999998</v>
      </c>
      <c r="Z85" s="37">
        <v>-1823.9140092303098</v>
      </c>
      <c r="AA85" s="37">
        <v>2579.0630000000001</v>
      </c>
      <c r="AB85" s="37">
        <v>-163.00270408945818</v>
      </c>
      <c r="AC85" s="37">
        <v>15.31899999999996</v>
      </c>
      <c r="AD85" s="37">
        <v>2812.65</v>
      </c>
      <c r="AE85" s="37">
        <v>-2749.7328183011205</v>
      </c>
      <c r="AF85" s="37"/>
      <c r="AG85" s="37" t="s">
        <v>314</v>
      </c>
      <c r="AH85" s="37">
        <v>-0.60958532112223196</v>
      </c>
      <c r="AI85" s="37">
        <v>-0.25745630527342911</v>
      </c>
      <c r="AJ85" s="37">
        <v>-0.29710773157690085</v>
      </c>
      <c r="AK85" s="37">
        <v>3.1823306718437472E-2</v>
      </c>
      <c r="AL85" s="37">
        <v>7.8281195850196106E-3</v>
      </c>
      <c r="AM85" s="37">
        <v>3.9651426303458415E-2</v>
      </c>
      <c r="AN85" s="37">
        <v>-0.6490253099718899</v>
      </c>
      <c r="AO85" s="37">
        <v>0</v>
      </c>
      <c r="AP85" s="37">
        <v>-8.5261138315315788E-2</v>
      </c>
      <c r="AQ85" s="37">
        <v>-0.22714792398021666</v>
      </c>
      <c r="AR85" s="37">
        <v>0.17841892346544841</v>
      </c>
      <c r="AS85" s="37">
        <v>-4.5586448683934577</v>
      </c>
      <c r="AT85" s="37">
        <v>2.1860252209378928E-2</v>
      </c>
      <c r="AU85" s="37">
        <v>0</v>
      </c>
      <c r="AV85" s="37">
        <v>82.029595604950416</v>
      </c>
      <c r="AW85" s="37">
        <v>-0.87497769433400663</v>
      </c>
      <c r="AX85" s="37">
        <v>0</v>
      </c>
      <c r="AY85" s="37">
        <v>0.19612135606092629</v>
      </c>
      <c r="AZ85" s="37">
        <v>0.12183448835002286</v>
      </c>
      <c r="BA85" s="37">
        <v>0.13014405770497284</v>
      </c>
      <c r="BB85" s="37">
        <v>0</v>
      </c>
      <c r="BC85" s="37">
        <v>-1.8036271480772825</v>
      </c>
      <c r="BD85" s="37">
        <v>-88.835678430162289</v>
      </c>
      <c r="BE85" s="37">
        <v>-65.287401851969918</v>
      </c>
      <c r="BF85" s="37">
        <v>99.749012787006592</v>
      </c>
      <c r="BG85" s="37"/>
      <c r="BH85" s="37"/>
      <c r="BI85" s="37"/>
    </row>
    <row r="86" spans="1:87" s="76" customFormat="1">
      <c r="B86" s="134" t="s">
        <v>288</v>
      </c>
      <c r="C86" s="37">
        <v>-7.4578128771602223</v>
      </c>
      <c r="D86" s="37">
        <v>2.379442264804311</v>
      </c>
      <c r="E86" s="37">
        <v>-1.9406644979694647</v>
      </c>
      <c r="F86" s="37">
        <v>4.6355922421727769</v>
      </c>
      <c r="G86" s="37">
        <v>-0.31548547939888749</v>
      </c>
      <c r="H86" s="37">
        <v>4.3201067627738894</v>
      </c>
      <c r="I86" s="37">
        <v>-9.1259233460626774</v>
      </c>
      <c r="J86" s="37">
        <v>0</v>
      </c>
      <c r="K86" s="37">
        <v>2.8929279864967867</v>
      </c>
      <c r="L86" s="37">
        <v>-10.067894496815896</v>
      </c>
      <c r="M86" s="37">
        <v>-13.313823654913065</v>
      </c>
      <c r="N86" s="37">
        <v>-174.69684267022731</v>
      </c>
      <c r="O86" s="37">
        <v>4.2825910705723942</v>
      </c>
      <c r="P86" s="37">
        <v>0</v>
      </c>
      <c r="Q86" s="37">
        <v>5.2016628997914722</v>
      </c>
      <c r="R86" s="37">
        <v>-3.6417436300057489</v>
      </c>
      <c r="S86" s="37">
        <v>0</v>
      </c>
      <c r="T86" s="37">
        <v>7.4905103855472532</v>
      </c>
      <c r="U86" s="37">
        <v>-1.0628788263624926</v>
      </c>
      <c r="V86" s="37">
        <v>0.30563950017271679</v>
      </c>
      <c r="W86" s="37">
        <v>0</v>
      </c>
      <c r="X86" s="37">
        <v>-22.962921176663258</v>
      </c>
      <c r="Y86" s="37">
        <v>-2486.5032008282524</v>
      </c>
      <c r="Z86" s="37">
        <v>-1852.8511169001563</v>
      </c>
      <c r="AA86" s="37">
        <v>2787.5395189285964</v>
      </c>
      <c r="AB86" s="37">
        <v>-143.0679167105252</v>
      </c>
      <c r="AC86" s="37">
        <v>-47.700941844494992</v>
      </c>
      <c r="AD86" s="37">
        <v>2934.070483</v>
      </c>
      <c r="AE86" s="37">
        <v>-2815.0696305274296</v>
      </c>
      <c r="AF86" s="37"/>
      <c r="AG86" s="37" t="s">
        <v>322</v>
      </c>
      <c r="AH86" s="37">
        <v>-0.51276180470705413</v>
      </c>
      <c r="AI86" s="37">
        <v>-0.27124784230321097</v>
      </c>
      <c r="AJ86" s="37">
        <v>-0.25362669416428929</v>
      </c>
      <c r="AK86" s="37">
        <v>-2.0507989911327851E-2</v>
      </c>
      <c r="AL86" s="37">
        <v>2.8868417723950657E-3</v>
      </c>
      <c r="AM86" s="37">
        <v>-1.7621148138932341E-2</v>
      </c>
      <c r="AN86" s="37">
        <v>-0.55807240054178209</v>
      </c>
      <c r="AO86" s="37">
        <v>0</v>
      </c>
      <c r="AP86" s="37">
        <v>-0.12804207965241288</v>
      </c>
      <c r="AQ86" s="37">
        <v>-0.21021602567548614</v>
      </c>
      <c r="AR86" s="37">
        <v>0.17984800629209258</v>
      </c>
      <c r="AS86" s="37">
        <v>-3.3269204462427111</v>
      </c>
      <c r="AT86" s="37">
        <v>8.0210068866010342E-2</v>
      </c>
      <c r="AU86" s="37">
        <v>0</v>
      </c>
      <c r="AV86" s="37">
        <v>83.323226658106691</v>
      </c>
      <c r="AW86" s="37">
        <v>-0.73385519860380555</v>
      </c>
      <c r="AX86" s="37">
        <v>0</v>
      </c>
      <c r="AY86" s="37">
        <v>0.40492683662531403</v>
      </c>
      <c r="AZ86" s="37">
        <v>0.78438492245603797</v>
      </c>
      <c r="BA86" s="37">
        <v>5.4226265246661853E-2</v>
      </c>
      <c r="BB86" s="37">
        <v>0</v>
      </c>
      <c r="BC86" s="37">
        <v>-1.2009777970069706</v>
      </c>
      <c r="BD86" s="37">
        <v>-90.642121095460539</v>
      </c>
      <c r="BE86" s="37">
        <v>-65.608175688446693</v>
      </c>
      <c r="BF86" s="37">
        <v>101.54759970899012</v>
      </c>
      <c r="BG86" s="37"/>
      <c r="BH86" s="37"/>
      <c r="BI86" s="37"/>
    </row>
    <row r="87" spans="1:87" s="76" customFormat="1">
      <c r="B87" s="134" t="s">
        <v>314</v>
      </c>
      <c r="C87" s="37">
        <v>1.8839215554862676E-2</v>
      </c>
      <c r="D87" s="37">
        <v>12.129828326039842</v>
      </c>
      <c r="E87" s="37">
        <v>8.6810190256285296</v>
      </c>
      <c r="F87" s="37">
        <v>2.1327591135311934</v>
      </c>
      <c r="G87" s="37">
        <v>1.3160501868799628</v>
      </c>
      <c r="H87" s="37">
        <v>3.4488093004111704</v>
      </c>
      <c r="I87" s="37">
        <v>-3.0179087231947506</v>
      </c>
      <c r="J87" s="37">
        <v>0</v>
      </c>
      <c r="K87" s="37">
        <v>-2.130833594276762</v>
      </c>
      <c r="L87" s="37">
        <v>-7.0973872240598155</v>
      </c>
      <c r="M87" s="37">
        <v>-4.8760807696326474</v>
      </c>
      <c r="N87" s="37">
        <v>-124.9895367408356</v>
      </c>
      <c r="O87" s="37">
        <v>2.2232319736816635</v>
      </c>
      <c r="P87" s="37">
        <v>0</v>
      </c>
      <c r="Q87" s="37">
        <v>9.9782299969534236</v>
      </c>
      <c r="R87" s="37">
        <v>7.1566943021421139</v>
      </c>
      <c r="S87" s="37">
        <v>0</v>
      </c>
      <c r="T87" s="37">
        <v>7.8793051543671595</v>
      </c>
      <c r="U87" s="37">
        <v>4.641962633378057</v>
      </c>
      <c r="V87" s="37">
        <v>5.4676122717363143</v>
      </c>
      <c r="W87" s="37">
        <v>0</v>
      </c>
      <c r="X87" s="37">
        <v>-15.831255741219138</v>
      </c>
      <c r="Y87" s="37">
        <v>-2670.5009534039054</v>
      </c>
      <c r="Z87" s="37">
        <v>-1962.707954467483</v>
      </c>
      <c r="AA87" s="37">
        <v>2988.0585576052586</v>
      </c>
      <c r="AB87" s="37">
        <v>-118.04282662260415</v>
      </c>
      <c r="AC87" s="37">
        <v>-84.635106389176599</v>
      </c>
      <c r="AD87" s="37">
        <v>3045.8936869999998</v>
      </c>
      <c r="AE87" s="37">
        <v>-2950.5207771163068</v>
      </c>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row>
    <row r="88" spans="1:87" s="76" customFormat="1">
      <c r="B88" s="134" t="s">
        <v>322</v>
      </c>
      <c r="C88" s="37">
        <v>1.7723069191952163</v>
      </c>
      <c r="D88" s="37">
        <v>10.47387408799591</v>
      </c>
      <c r="E88" s="37">
        <v>8.8494205940553456</v>
      </c>
      <c r="F88" s="37">
        <v>0.50397945159807023</v>
      </c>
      <c r="G88" s="37">
        <v>1.1204740423424369</v>
      </c>
      <c r="H88" s="37">
        <v>1.6244534939405071</v>
      </c>
      <c r="I88" s="37">
        <v>-1.3870852599145564</v>
      </c>
      <c r="J88" s="37">
        <v>0</v>
      </c>
      <c r="K88" s="37">
        <v>-3.8036029590423119</v>
      </c>
      <c r="L88" s="37">
        <v>-6.5179699511547007</v>
      </c>
      <c r="M88" s="37">
        <v>0.48070903336741733</v>
      </c>
      <c r="N88" s="37">
        <v>-96.86779489866457</v>
      </c>
      <c r="O88" s="37">
        <v>3.6990554770778914</v>
      </c>
      <c r="P88" s="37">
        <v>0</v>
      </c>
      <c r="Q88" s="37">
        <v>8.1975877172026514</v>
      </c>
      <c r="R88" s="37">
        <v>16.845562411659557</v>
      </c>
      <c r="S88" s="37">
        <v>0</v>
      </c>
      <c r="T88" s="37">
        <v>14.142778117290831</v>
      </c>
      <c r="U88" s="37">
        <v>25.580153910874273</v>
      </c>
      <c r="V88" s="37">
        <v>3.1637157462598537</v>
      </c>
      <c r="W88" s="37">
        <v>0</v>
      </c>
      <c r="X88" s="37">
        <v>8.1390132472429286</v>
      </c>
      <c r="Y88" s="37">
        <v>-2821.7300179463177</v>
      </c>
      <c r="Z88" s="37">
        <v>-2042.5104473236406</v>
      </c>
      <c r="AA88" s="37">
        <v>3150.7452264636941</v>
      </c>
      <c r="AB88" s="37">
        <v>-113.11111381255527</v>
      </c>
      <c r="AC88" s="37">
        <v>-117.5310050181206</v>
      </c>
      <c r="AD88" s="37">
        <v>3160.1124519999998</v>
      </c>
      <c r="AE88" s="37">
        <v>-3059.5173943405525</v>
      </c>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row>
    <row r="89" spans="1:87" s="76" customFormat="1">
      <c r="B89" s="136" t="s">
        <v>330</v>
      </c>
      <c r="C89" s="37">
        <v>4.675944186905781</v>
      </c>
      <c r="D89" s="37">
        <v>-1418.147176903324</v>
      </c>
      <c r="E89" s="37">
        <v>-1257.152932944236</v>
      </c>
      <c r="F89" s="37">
        <v>-83.092042722530309</v>
      </c>
      <c r="G89" s="37">
        <v>-77.902201236557673</v>
      </c>
      <c r="H89" s="37">
        <v>-160.99424395908798</v>
      </c>
      <c r="I89" s="37">
        <v>-1213.6624741041073</v>
      </c>
      <c r="J89" s="37">
        <v>0</v>
      </c>
      <c r="K89" s="37">
        <v>5.0854929006209595</v>
      </c>
      <c r="L89" s="37">
        <v>-4.1122199699120614</v>
      </c>
      <c r="M89" s="37">
        <v>-15.02151869762001</v>
      </c>
      <c r="N89" s="37">
        <v>-78.006549821909331</v>
      </c>
      <c r="O89" s="37">
        <v>-72.167898463464184</v>
      </c>
      <c r="P89" s="37">
        <v>0</v>
      </c>
      <c r="Q89" s="37">
        <v>10.924144259066102</v>
      </c>
      <c r="R89" s="37">
        <v>-2709.8740189753385</v>
      </c>
      <c r="S89" s="37">
        <v>0</v>
      </c>
      <c r="T89" s="37">
        <v>-118.01096273591007</v>
      </c>
      <c r="U89" s="37">
        <v>-118.46139953961804</v>
      </c>
      <c r="V89" s="37">
        <v>-112.92348642434916</v>
      </c>
      <c r="W89" s="37">
        <v>0</v>
      </c>
      <c r="X89" s="37">
        <v>-3133.4271758548575</v>
      </c>
      <c r="Y89" s="37">
        <v>-3062.8025907226706</v>
      </c>
      <c r="Z89" s="37">
        <v>-2213.9243918362158</v>
      </c>
      <c r="AA89" s="37">
        <v>-91.123985222592623</v>
      </c>
      <c r="AB89" s="37">
        <v>-96.962636581037771</v>
      </c>
      <c r="AC89" s="37">
        <v>-3346.6314983295047</v>
      </c>
      <c r="AD89" s="37">
        <v>0</v>
      </c>
      <c r="AE89" s="37">
        <v>-3167.3345859999999</v>
      </c>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row>
    <row r="90" spans="1:87" s="77" customFormat="1">
      <c r="A90" s="76"/>
      <c r="B90" s="82" t="s">
        <v>128</v>
      </c>
      <c r="C90" s="170" t="s">
        <v>192</v>
      </c>
      <c r="D90" s="171"/>
      <c r="E90" s="171"/>
      <c r="F90" s="171"/>
      <c r="G90" s="171"/>
      <c r="H90" s="171"/>
      <c r="I90" s="171"/>
      <c r="J90" s="171"/>
      <c r="K90" s="171"/>
      <c r="L90" s="171"/>
      <c r="M90" s="171"/>
      <c r="N90" s="171"/>
      <c r="O90" s="171"/>
      <c r="P90" s="171"/>
      <c r="Q90" s="171"/>
      <c r="R90" s="171"/>
      <c r="S90" s="171"/>
      <c r="T90" s="171"/>
      <c r="U90" s="171"/>
      <c r="V90" s="171"/>
      <c r="W90" s="171"/>
      <c r="X90" s="171"/>
      <c r="Y90" s="171"/>
      <c r="Z90" s="172"/>
      <c r="AA90" s="83"/>
      <c r="AB90" s="80"/>
      <c r="AC90" s="80"/>
      <c r="AD90" s="80"/>
      <c r="AE90" s="117"/>
      <c r="AG90" s="58"/>
      <c r="AH90" s="173" t="s">
        <v>192</v>
      </c>
      <c r="AI90" s="173"/>
      <c r="AJ90" s="173"/>
      <c r="AK90" s="173"/>
      <c r="AL90" s="173"/>
      <c r="AM90" s="173"/>
      <c r="AN90" s="173"/>
      <c r="AO90" s="173"/>
      <c r="AP90" s="173"/>
      <c r="AQ90" s="173"/>
      <c r="AR90" s="173"/>
      <c r="AS90" s="173"/>
      <c r="AT90" s="173"/>
      <c r="AU90" s="173"/>
      <c r="AV90" s="173"/>
      <c r="AW90" s="173"/>
      <c r="AX90" s="173"/>
      <c r="AY90" s="173"/>
      <c r="AZ90" s="173"/>
      <c r="BA90" s="173"/>
      <c r="BB90" s="173"/>
      <c r="BC90" s="173"/>
      <c r="BD90" s="173"/>
      <c r="BE90" s="175"/>
      <c r="BF90" s="81"/>
      <c r="BG90" s="56"/>
      <c r="BH90" s="56"/>
      <c r="BI90" s="57"/>
      <c r="BK90" s="76"/>
      <c r="BL90" s="76"/>
      <c r="BM90" s="76"/>
      <c r="BN90" s="76"/>
      <c r="BO90" s="76"/>
      <c r="BP90" s="76"/>
      <c r="BQ90" s="76"/>
      <c r="BR90" s="76"/>
      <c r="BS90" s="76"/>
      <c r="BT90" s="76"/>
      <c r="BU90" s="76"/>
      <c r="BV90" s="76"/>
      <c r="BW90" s="76"/>
      <c r="BX90" s="76"/>
      <c r="BY90" s="76"/>
      <c r="BZ90" s="76"/>
      <c r="CA90" s="76"/>
      <c r="CB90" s="76"/>
      <c r="CC90" s="76"/>
      <c r="CD90" s="76"/>
      <c r="CE90" s="76"/>
      <c r="CF90" s="76"/>
      <c r="CG90" s="76"/>
      <c r="CH90" s="76"/>
      <c r="CI90" s="76"/>
    </row>
    <row r="91" spans="1:87">
      <c r="B91" s="44"/>
      <c r="C91" s="173" t="s">
        <v>333</v>
      </c>
      <c r="D91" s="173"/>
      <c r="E91" s="173"/>
      <c r="F91" s="173"/>
      <c r="G91" s="173"/>
      <c r="H91" s="173"/>
      <c r="I91" s="173"/>
      <c r="J91" s="173"/>
      <c r="K91" s="173"/>
      <c r="L91" s="173"/>
      <c r="M91" s="174"/>
      <c r="N91" s="174"/>
      <c r="O91" s="174"/>
      <c r="P91" s="174"/>
      <c r="Q91" s="174"/>
      <c r="R91" s="174"/>
      <c r="S91" s="174"/>
      <c r="T91" s="174"/>
      <c r="U91" s="174"/>
      <c r="V91" s="114"/>
      <c r="W91" s="12"/>
      <c r="X91" s="12"/>
      <c r="Y91" s="12"/>
      <c r="Z91" s="12"/>
      <c r="AA91" s="10"/>
      <c r="AB91" s="12"/>
      <c r="AC91" s="12"/>
      <c r="AD91" s="12"/>
      <c r="AE91" s="46"/>
      <c r="AG91" s="58"/>
      <c r="AH91" s="173" t="s">
        <v>328</v>
      </c>
      <c r="AI91" s="173"/>
      <c r="AJ91" s="173"/>
      <c r="AK91" s="173"/>
      <c r="AL91" s="173"/>
      <c r="AM91" s="173"/>
      <c r="AN91" s="173"/>
      <c r="AO91" s="173"/>
      <c r="AP91" s="173"/>
      <c r="AQ91" s="173"/>
      <c r="AR91" s="174"/>
      <c r="AS91" s="174"/>
      <c r="AT91" s="174"/>
      <c r="AU91" s="174"/>
      <c r="AV91" s="174"/>
      <c r="AW91" s="174"/>
      <c r="AX91" s="174"/>
      <c r="AY91" s="174"/>
      <c r="AZ91" s="174"/>
      <c r="BA91" s="56"/>
      <c r="BB91" s="56"/>
      <c r="BC91" s="56"/>
      <c r="BD91" s="56"/>
      <c r="BE91" s="56"/>
      <c r="BF91" s="81"/>
      <c r="BG91" s="56"/>
      <c r="BH91" s="56"/>
      <c r="BI91" s="57"/>
      <c r="BK91" s="76"/>
      <c r="BL91" s="76"/>
      <c r="BM91" s="76"/>
      <c r="BN91" s="76"/>
      <c r="BO91" s="76"/>
      <c r="BP91" s="76"/>
      <c r="BQ91" s="76"/>
      <c r="BR91" s="76"/>
      <c r="BS91" s="76"/>
      <c r="BT91" s="76"/>
      <c r="BU91" s="76"/>
      <c r="BV91" s="76"/>
      <c r="BW91" s="76"/>
      <c r="BX91" s="76"/>
      <c r="BY91" s="76"/>
      <c r="BZ91" s="76"/>
      <c r="CA91" s="76"/>
      <c r="CB91" s="76"/>
      <c r="CC91" s="76"/>
      <c r="CD91" s="76"/>
      <c r="CE91" s="76"/>
      <c r="CF91" s="76"/>
      <c r="CG91" s="76"/>
      <c r="CH91" s="76"/>
      <c r="CI91" s="76"/>
    </row>
    <row r="92" spans="1:87">
      <c r="B92" s="47"/>
      <c r="C92" s="45" t="s">
        <v>176</v>
      </c>
      <c r="D92" s="12"/>
      <c r="E92" s="12"/>
      <c r="F92" s="12"/>
      <c r="G92" s="12"/>
      <c r="H92" s="12"/>
      <c r="I92" s="12"/>
      <c r="J92" s="12"/>
      <c r="K92" s="12"/>
      <c r="L92" s="12"/>
      <c r="M92" s="12"/>
      <c r="N92" s="12"/>
      <c r="O92" s="12"/>
      <c r="P92" s="12"/>
      <c r="Q92" s="12"/>
      <c r="R92" s="12"/>
      <c r="S92" s="12"/>
      <c r="T92" s="12"/>
      <c r="U92" s="12"/>
      <c r="V92" s="12"/>
      <c r="W92" s="12"/>
      <c r="X92" s="12"/>
      <c r="Y92" s="12"/>
      <c r="Z92" s="12"/>
      <c r="AA92" s="10"/>
      <c r="AB92" s="12"/>
      <c r="AC92" s="12"/>
      <c r="AD92" s="12"/>
      <c r="AE92" s="46"/>
      <c r="AG92" s="58"/>
      <c r="AH92" s="45" t="s">
        <v>176</v>
      </c>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5"/>
      <c r="BG92" s="56"/>
      <c r="BH92" s="56"/>
      <c r="BI92" s="57"/>
      <c r="BK92" s="77"/>
      <c r="BL92" s="76"/>
      <c r="BM92" s="76"/>
      <c r="BN92" s="76"/>
      <c r="BO92" s="76"/>
      <c r="BP92" s="76"/>
      <c r="BQ92" s="76"/>
      <c r="BR92" s="76"/>
      <c r="BS92" s="76"/>
      <c r="BT92" s="76"/>
      <c r="BU92" s="76"/>
      <c r="BV92" s="76"/>
      <c r="BW92" s="76"/>
      <c r="BX92" s="76"/>
      <c r="BY92" s="76"/>
      <c r="BZ92" s="76"/>
      <c r="CA92" s="76"/>
      <c r="CB92" s="76"/>
      <c r="CC92" s="76"/>
      <c r="CD92" s="76"/>
      <c r="CE92" s="76"/>
      <c r="CF92" s="76"/>
      <c r="CG92" s="76"/>
      <c r="CH92" s="76"/>
      <c r="CI92" s="76"/>
    </row>
    <row r="93" spans="1:87" ht="16.5" thickBot="1">
      <c r="B93" s="48"/>
      <c r="C93" s="49" t="s">
        <v>135</v>
      </c>
      <c r="D93" s="50"/>
      <c r="E93" s="50"/>
      <c r="F93" s="50"/>
      <c r="G93" s="50"/>
      <c r="H93" s="50"/>
      <c r="I93" s="50"/>
      <c r="J93" s="50"/>
      <c r="K93" s="50"/>
      <c r="L93" s="50"/>
      <c r="M93" s="50"/>
      <c r="N93" s="50"/>
      <c r="O93" s="50"/>
      <c r="P93" s="50"/>
      <c r="Q93" s="50"/>
      <c r="R93" s="50"/>
      <c r="S93" s="50"/>
      <c r="T93" s="50"/>
      <c r="U93" s="50"/>
      <c r="V93" s="50"/>
      <c r="W93" s="50"/>
      <c r="X93" s="50"/>
      <c r="Y93" s="50"/>
      <c r="Z93" s="50"/>
      <c r="AA93" s="10"/>
      <c r="AB93" s="50"/>
      <c r="AC93" s="50"/>
      <c r="AD93" s="50"/>
      <c r="AE93" s="51"/>
      <c r="AG93" s="59"/>
      <c r="AH93" s="49" t="s">
        <v>127</v>
      </c>
      <c r="AI93" s="60"/>
      <c r="AJ93" s="60"/>
      <c r="AK93" s="60"/>
      <c r="AL93" s="60"/>
      <c r="AM93" s="60"/>
      <c r="AN93" s="60"/>
      <c r="AO93" s="60"/>
      <c r="AP93" s="60"/>
      <c r="AQ93" s="60"/>
      <c r="AR93" s="61"/>
      <c r="AS93" s="60"/>
      <c r="AT93" s="60"/>
      <c r="AU93" s="60"/>
      <c r="AV93" s="60"/>
      <c r="AW93" s="60"/>
      <c r="AX93" s="60"/>
      <c r="AY93" s="60"/>
      <c r="AZ93" s="60"/>
      <c r="BA93" s="60"/>
      <c r="BB93" s="60"/>
      <c r="BC93" s="60"/>
      <c r="BD93" s="60"/>
      <c r="BE93" s="60"/>
      <c r="BF93" s="55"/>
      <c r="BG93" s="60"/>
      <c r="BH93" s="60"/>
      <c r="BI93" s="62"/>
      <c r="BL93" s="77"/>
      <c r="BM93" s="77"/>
      <c r="BN93" s="77"/>
      <c r="BO93" s="77"/>
      <c r="BP93" s="77"/>
      <c r="BQ93" s="77"/>
      <c r="BR93" s="77"/>
      <c r="BS93" s="77"/>
      <c r="BT93" s="77"/>
      <c r="BU93" s="77"/>
      <c r="BV93" s="77"/>
      <c r="BW93" s="77"/>
      <c r="BX93" s="77"/>
      <c r="BY93" s="77"/>
      <c r="BZ93" s="77"/>
      <c r="CA93" s="77"/>
      <c r="CB93" s="77"/>
      <c r="CC93" s="77"/>
      <c r="CD93" s="77"/>
      <c r="CE93" s="77"/>
      <c r="CF93" s="77"/>
      <c r="CG93" s="77"/>
      <c r="CH93" s="77"/>
      <c r="CI93" s="77"/>
    </row>
    <row r="94" spans="1:87">
      <c r="B94" s="52"/>
      <c r="AG94" s="12"/>
      <c r="AH94" s="12"/>
      <c r="AI94" s="12"/>
      <c r="AJ94" s="12"/>
      <c r="AK94" s="12"/>
      <c r="AL94" s="12"/>
      <c r="AM94" s="12"/>
      <c r="AN94" s="12"/>
      <c r="AO94" s="12"/>
      <c r="AP94" s="12"/>
      <c r="AQ94" s="12"/>
      <c r="AR94" s="12"/>
      <c r="AS94" s="12"/>
      <c r="AT94" s="12"/>
      <c r="AU94" s="12"/>
      <c r="AV94" s="12"/>
      <c r="AW94" s="12"/>
      <c r="AX94" s="12"/>
      <c r="AY94" s="12"/>
      <c r="AZ94" s="12"/>
    </row>
    <row r="95" spans="1:87">
      <c r="B95" s="52"/>
      <c r="AG95" s="12"/>
      <c r="AH95" s="12"/>
      <c r="AI95" s="12"/>
      <c r="AJ95" s="12"/>
      <c r="AK95" s="12"/>
      <c r="AL95" s="12"/>
      <c r="AM95" s="12"/>
      <c r="AN95" s="12"/>
      <c r="AO95" s="12"/>
      <c r="AP95" s="12"/>
      <c r="AQ95" s="12"/>
      <c r="AR95" s="12"/>
      <c r="AS95" s="12"/>
      <c r="AT95" s="12"/>
      <c r="AU95" s="12"/>
      <c r="AV95" s="12"/>
      <c r="AW95" s="12"/>
      <c r="AX95" s="12"/>
      <c r="AY95" s="12"/>
      <c r="AZ95" s="12"/>
    </row>
    <row r="96" spans="1:87">
      <c r="B96" s="52"/>
      <c r="K96" s="53"/>
      <c r="AG96" s="12"/>
      <c r="AH96" s="12"/>
      <c r="AI96" s="12"/>
      <c r="AJ96" s="12"/>
      <c r="AK96" s="12"/>
      <c r="AL96" s="12"/>
      <c r="AM96" s="12"/>
      <c r="AN96" s="12"/>
      <c r="AO96" s="12"/>
      <c r="AP96" s="12"/>
      <c r="AQ96" s="12"/>
      <c r="AR96" s="12"/>
      <c r="AS96" s="12"/>
      <c r="AT96" s="12"/>
      <c r="AU96" s="12"/>
      <c r="AV96" s="12"/>
      <c r="AW96" s="12"/>
      <c r="AX96" s="12"/>
      <c r="AY96" s="12"/>
      <c r="AZ96" s="12"/>
    </row>
    <row r="97" spans="2:52">
      <c r="B97" s="52"/>
      <c r="AG97" s="12"/>
      <c r="AH97" s="12"/>
      <c r="AI97" s="12"/>
      <c r="AJ97" s="12"/>
      <c r="AK97" s="12"/>
      <c r="AL97" s="12"/>
      <c r="AM97" s="12"/>
      <c r="AN97" s="12"/>
      <c r="AO97" s="12"/>
      <c r="AP97" s="12"/>
      <c r="AQ97" s="12"/>
      <c r="AR97" s="12"/>
      <c r="AS97" s="12"/>
      <c r="AT97" s="12"/>
      <c r="AU97" s="12"/>
      <c r="AV97" s="12"/>
      <c r="AW97" s="12"/>
      <c r="AX97" s="12"/>
      <c r="AY97" s="12"/>
      <c r="AZ97" s="12"/>
    </row>
    <row r="98" spans="2:52">
      <c r="B98" s="52"/>
      <c r="AG98" s="12"/>
      <c r="AH98" s="12"/>
      <c r="AI98" s="12"/>
      <c r="AJ98" s="12"/>
      <c r="AK98" s="12"/>
      <c r="AL98" s="12"/>
      <c r="AM98" s="12"/>
      <c r="AN98" s="12"/>
      <c r="AO98" s="12"/>
      <c r="AP98" s="12"/>
      <c r="AQ98" s="12"/>
      <c r="AR98" s="12"/>
      <c r="AS98" s="12"/>
      <c r="AT98" s="12"/>
      <c r="AU98" s="12"/>
      <c r="AV98" s="12"/>
      <c r="AW98" s="12"/>
      <c r="AX98" s="12"/>
      <c r="AY98" s="12"/>
      <c r="AZ98" s="12"/>
    </row>
    <row r="99" spans="2:52">
      <c r="B99" s="52"/>
      <c r="AG99" s="12"/>
      <c r="AH99" s="12"/>
      <c r="AI99" s="12"/>
      <c r="AJ99" s="12"/>
      <c r="AK99" s="12"/>
      <c r="AL99" s="12"/>
      <c r="AM99" s="12"/>
      <c r="AN99" s="12"/>
      <c r="AO99" s="12"/>
      <c r="AP99" s="12"/>
      <c r="AQ99" s="12"/>
      <c r="AR99" s="12"/>
      <c r="AS99" s="12"/>
      <c r="AT99" s="12"/>
      <c r="AU99" s="12"/>
      <c r="AV99" s="12"/>
      <c r="AW99" s="12"/>
      <c r="AX99" s="12"/>
      <c r="AY99" s="12"/>
      <c r="AZ99" s="12"/>
    </row>
    <row r="100" spans="2:52">
      <c r="AG100" s="12"/>
      <c r="AH100" s="12"/>
      <c r="AI100" s="12"/>
      <c r="AJ100" s="12"/>
      <c r="AK100" s="12"/>
      <c r="AL100" s="12"/>
      <c r="AM100" s="12"/>
      <c r="AN100" s="12"/>
      <c r="AO100" s="12"/>
      <c r="AP100" s="12"/>
      <c r="AQ100" s="12"/>
      <c r="AR100" s="12"/>
      <c r="AS100" s="12"/>
      <c r="AT100" s="12"/>
      <c r="AU100" s="12"/>
      <c r="AV100" s="12"/>
      <c r="AW100" s="12"/>
      <c r="AX100" s="12"/>
      <c r="AY100" s="12"/>
      <c r="AZ100" s="12"/>
    </row>
    <row r="101" spans="2:52">
      <c r="AG101" s="12"/>
      <c r="AH101" s="12"/>
      <c r="AI101" s="12"/>
      <c r="AJ101" s="12"/>
      <c r="AK101" s="12"/>
      <c r="AL101" s="12"/>
      <c r="AM101" s="12"/>
      <c r="AN101" s="12"/>
      <c r="AO101" s="12"/>
      <c r="AP101" s="12"/>
      <c r="AQ101" s="12"/>
      <c r="AR101" s="12"/>
      <c r="AS101" s="12"/>
      <c r="AT101" s="12"/>
      <c r="AU101" s="12"/>
      <c r="AV101" s="12"/>
      <c r="AW101" s="12"/>
      <c r="AX101" s="12"/>
      <c r="AY101" s="12"/>
      <c r="AZ101" s="12"/>
    </row>
    <row r="102" spans="2:52">
      <c r="AG102" s="12"/>
      <c r="AH102" s="12"/>
      <c r="AI102" s="12"/>
      <c r="AJ102" s="12"/>
      <c r="AK102" s="12"/>
      <c r="AL102" s="12"/>
      <c r="AM102" s="12"/>
      <c r="AN102" s="12"/>
      <c r="AO102" s="12"/>
      <c r="AP102" s="12"/>
      <c r="AQ102" s="12"/>
      <c r="AR102" s="12"/>
      <c r="AS102" s="12"/>
      <c r="AT102" s="12"/>
      <c r="AU102" s="12"/>
      <c r="AV102" s="12"/>
      <c r="AW102" s="12"/>
      <c r="AX102" s="12"/>
      <c r="AY102" s="12"/>
      <c r="AZ102" s="12"/>
    </row>
    <row r="103" spans="2:52">
      <c r="AG103" s="12"/>
      <c r="AH103" s="12"/>
      <c r="AI103" s="12"/>
      <c r="AJ103" s="12"/>
      <c r="AK103" s="12"/>
      <c r="AL103" s="12"/>
      <c r="AM103" s="12"/>
      <c r="AN103" s="12"/>
      <c r="AO103" s="12"/>
      <c r="AP103" s="12"/>
      <c r="AQ103" s="12"/>
      <c r="AR103" s="12"/>
      <c r="AS103" s="12"/>
      <c r="AT103" s="12"/>
      <c r="AU103" s="12"/>
      <c r="AV103" s="12"/>
      <c r="AW103" s="12"/>
      <c r="AX103" s="12"/>
      <c r="AY103" s="12"/>
      <c r="AZ103" s="12"/>
    </row>
    <row r="104" spans="2:52">
      <c r="AG104" s="12"/>
      <c r="AH104" s="12"/>
      <c r="AI104" s="12"/>
      <c r="AJ104" s="12"/>
      <c r="AK104" s="12"/>
      <c r="AL104" s="12"/>
      <c r="AM104" s="12"/>
      <c r="AN104" s="12"/>
      <c r="AO104" s="12"/>
      <c r="AP104" s="12"/>
      <c r="AQ104" s="12"/>
      <c r="AR104" s="12"/>
      <c r="AS104" s="12"/>
      <c r="AT104" s="12"/>
      <c r="AU104" s="12"/>
      <c r="AV104" s="12"/>
      <c r="AW104" s="12"/>
      <c r="AX104" s="12"/>
      <c r="AY104" s="12"/>
      <c r="AZ104" s="12"/>
    </row>
    <row r="105" spans="2:52">
      <c r="AG105" s="12"/>
      <c r="AH105" s="12"/>
      <c r="AI105" s="12"/>
      <c r="AJ105" s="12"/>
      <c r="AK105" s="12"/>
      <c r="AL105" s="12"/>
      <c r="AM105" s="12"/>
      <c r="AN105" s="12"/>
      <c r="AO105" s="12"/>
      <c r="AP105" s="12"/>
      <c r="AQ105" s="12"/>
      <c r="AR105" s="12"/>
      <c r="AS105" s="12"/>
      <c r="AT105" s="12"/>
      <c r="AU105" s="12"/>
      <c r="AV105" s="12"/>
      <c r="AW105" s="12"/>
      <c r="AX105" s="12"/>
      <c r="AY105" s="12"/>
      <c r="AZ105" s="12"/>
    </row>
    <row r="106" spans="2:52">
      <c r="AG106" s="12"/>
      <c r="AH106" s="12"/>
      <c r="AI106" s="12"/>
      <c r="AJ106" s="12"/>
      <c r="AK106" s="12"/>
      <c r="AL106" s="12"/>
      <c r="AM106" s="12"/>
      <c r="AN106" s="12"/>
      <c r="AO106" s="12"/>
      <c r="AP106" s="12"/>
      <c r="AQ106" s="12"/>
      <c r="AR106" s="12"/>
      <c r="AS106" s="12"/>
      <c r="AT106" s="12"/>
      <c r="AU106" s="12"/>
      <c r="AV106" s="12"/>
      <c r="AW106" s="12"/>
      <c r="AX106" s="12"/>
      <c r="AY106" s="12"/>
      <c r="AZ106" s="12"/>
    </row>
    <row r="107" spans="2:52">
      <c r="AG107" s="12"/>
      <c r="AH107" s="12"/>
      <c r="AI107" s="12"/>
      <c r="AJ107" s="12"/>
      <c r="AK107" s="12"/>
      <c r="AL107" s="12"/>
      <c r="AM107" s="12"/>
      <c r="AN107" s="12"/>
      <c r="AO107" s="12"/>
      <c r="AP107" s="12"/>
      <c r="AQ107" s="12"/>
      <c r="AR107" s="12"/>
      <c r="AS107" s="12"/>
      <c r="AT107" s="12"/>
      <c r="AU107" s="12"/>
      <c r="AV107" s="12"/>
      <c r="AW107" s="12"/>
      <c r="AX107" s="12"/>
      <c r="AY107" s="12"/>
      <c r="AZ107" s="12"/>
    </row>
    <row r="108" spans="2:52">
      <c r="AG108" s="12"/>
      <c r="AH108" s="12"/>
      <c r="AI108" s="12"/>
      <c r="AJ108" s="12"/>
      <c r="AK108" s="12"/>
      <c r="AL108" s="12"/>
      <c r="AM108" s="12"/>
      <c r="AN108" s="12"/>
      <c r="AO108" s="12"/>
      <c r="AP108" s="12"/>
      <c r="AQ108" s="12"/>
      <c r="AR108" s="12"/>
      <c r="AS108" s="12"/>
      <c r="AT108" s="12"/>
      <c r="AU108" s="12"/>
      <c r="AV108" s="12"/>
      <c r="AW108" s="12"/>
      <c r="AX108" s="12"/>
      <c r="AY108" s="12"/>
      <c r="AZ108" s="12"/>
    </row>
    <row r="109" spans="2:52">
      <c r="AG109" s="12"/>
      <c r="AH109" s="12"/>
      <c r="AI109" s="12"/>
      <c r="AJ109" s="12"/>
      <c r="AK109" s="12"/>
      <c r="AL109" s="12"/>
      <c r="AM109" s="12"/>
      <c r="AN109" s="12"/>
      <c r="AO109" s="12"/>
      <c r="AP109" s="12"/>
      <c r="AQ109" s="12"/>
      <c r="AR109" s="12"/>
      <c r="AS109" s="12"/>
      <c r="AT109" s="12"/>
      <c r="AU109" s="12"/>
      <c r="AV109" s="12"/>
      <c r="AW109" s="12"/>
      <c r="AX109" s="12"/>
      <c r="AY109" s="12"/>
      <c r="AZ109" s="12"/>
    </row>
    <row r="110" spans="2:52">
      <c r="AG110" s="12"/>
      <c r="AH110" s="12"/>
      <c r="AI110" s="12"/>
      <c r="AJ110" s="12"/>
      <c r="AK110" s="12"/>
      <c r="AL110" s="12"/>
      <c r="AM110" s="12"/>
      <c r="AN110" s="12"/>
      <c r="AO110" s="12"/>
      <c r="AP110" s="12"/>
      <c r="AQ110" s="12"/>
      <c r="AR110" s="12"/>
      <c r="AS110" s="12"/>
      <c r="AT110" s="12"/>
      <c r="AU110" s="12"/>
      <c r="AV110" s="12"/>
      <c r="AW110" s="12"/>
      <c r="AX110" s="12"/>
      <c r="AY110" s="12"/>
      <c r="AZ110" s="12"/>
    </row>
    <row r="111" spans="2:52">
      <c r="AG111" s="12"/>
      <c r="AH111" s="12"/>
      <c r="AI111" s="12"/>
      <c r="AJ111" s="12"/>
      <c r="AK111" s="12"/>
      <c r="AL111" s="12"/>
      <c r="AM111" s="12"/>
      <c r="AN111" s="12"/>
      <c r="AO111" s="12"/>
      <c r="AP111" s="12"/>
      <c r="AQ111" s="12"/>
      <c r="AR111" s="12"/>
      <c r="AS111" s="12"/>
      <c r="AT111" s="12"/>
      <c r="AU111" s="12"/>
      <c r="AV111" s="12"/>
      <c r="AW111" s="12"/>
      <c r="AX111" s="12"/>
      <c r="AY111" s="12"/>
      <c r="AZ111" s="12"/>
    </row>
    <row r="112" spans="2:52">
      <c r="AG112" s="12"/>
      <c r="AH112" s="12"/>
      <c r="AI112" s="12"/>
      <c r="AJ112" s="12"/>
      <c r="AK112" s="12"/>
      <c r="AL112" s="12"/>
      <c r="AM112" s="12"/>
      <c r="AN112" s="12"/>
      <c r="AO112" s="12"/>
      <c r="AP112" s="12"/>
      <c r="AQ112" s="12"/>
      <c r="AR112" s="12"/>
      <c r="AS112" s="12"/>
      <c r="AT112" s="12"/>
      <c r="AU112" s="12"/>
      <c r="AV112" s="12"/>
      <c r="AW112" s="12"/>
      <c r="AX112" s="12"/>
      <c r="AY112" s="12"/>
      <c r="AZ112" s="12"/>
    </row>
    <row r="113" spans="33:52">
      <c r="AG113" s="12"/>
      <c r="AH113" s="12"/>
      <c r="AI113" s="12"/>
      <c r="AJ113" s="12"/>
      <c r="AK113" s="12"/>
      <c r="AL113" s="12"/>
      <c r="AM113" s="12"/>
      <c r="AN113" s="12"/>
      <c r="AO113" s="12"/>
      <c r="AP113" s="12"/>
      <c r="AQ113" s="12"/>
      <c r="AR113" s="12"/>
      <c r="AS113" s="12"/>
      <c r="AT113" s="12"/>
      <c r="AU113" s="12"/>
      <c r="AV113" s="12"/>
      <c r="AW113" s="12"/>
      <c r="AX113" s="12"/>
      <c r="AY113" s="12"/>
      <c r="AZ113" s="12"/>
    </row>
    <row r="114" spans="33:52">
      <c r="AG114" s="12"/>
      <c r="AH114" s="12"/>
      <c r="AI114" s="12"/>
      <c r="AJ114" s="12"/>
      <c r="AK114" s="12"/>
      <c r="AL114" s="12"/>
      <c r="AM114" s="12"/>
      <c r="AN114" s="12"/>
      <c r="AO114" s="12"/>
      <c r="AP114" s="12"/>
      <c r="AQ114" s="12"/>
      <c r="AR114" s="12"/>
      <c r="AS114" s="12"/>
      <c r="AT114" s="12"/>
      <c r="AU114" s="12"/>
      <c r="AV114" s="12"/>
      <c r="AW114" s="12"/>
      <c r="AX114" s="12"/>
      <c r="AY114" s="12"/>
      <c r="AZ114" s="12"/>
    </row>
    <row r="115" spans="33:52">
      <c r="AG115" s="12"/>
      <c r="AH115" s="12"/>
      <c r="AI115" s="12"/>
      <c r="AJ115" s="12"/>
      <c r="AK115" s="12"/>
      <c r="AL115" s="12"/>
      <c r="AM115" s="12"/>
      <c r="AN115" s="12"/>
      <c r="AO115" s="12"/>
      <c r="AP115" s="12"/>
      <c r="AQ115" s="12"/>
      <c r="AR115" s="12"/>
      <c r="AS115" s="12"/>
      <c r="AT115" s="12"/>
      <c r="AU115" s="12"/>
      <c r="AV115" s="12"/>
      <c r="AW115" s="12"/>
      <c r="AX115" s="12"/>
      <c r="AY115" s="12"/>
      <c r="AZ115" s="12"/>
    </row>
    <row r="116" spans="33:52">
      <c r="AG116" s="12"/>
      <c r="AH116" s="12"/>
      <c r="AI116" s="12"/>
      <c r="AJ116" s="12"/>
      <c r="AK116" s="12"/>
      <c r="AL116" s="12"/>
      <c r="AM116" s="12"/>
      <c r="AN116" s="12"/>
      <c r="AO116" s="12"/>
      <c r="AP116" s="12"/>
      <c r="AQ116" s="12"/>
      <c r="AR116" s="12"/>
      <c r="AS116" s="12"/>
      <c r="AT116" s="12"/>
      <c r="AU116" s="12"/>
      <c r="AV116" s="12"/>
      <c r="AW116" s="12"/>
      <c r="AX116" s="12"/>
      <c r="AY116" s="12"/>
      <c r="AZ116" s="12"/>
    </row>
    <row r="117" spans="33:52">
      <c r="AG117" s="12"/>
      <c r="AH117" s="12"/>
      <c r="AI117" s="12"/>
      <c r="AJ117" s="12"/>
      <c r="AK117" s="12"/>
      <c r="AL117" s="12"/>
      <c r="AM117" s="12"/>
      <c r="AN117" s="12"/>
      <c r="AO117" s="12"/>
      <c r="AP117" s="12"/>
      <c r="AQ117" s="12"/>
      <c r="AR117" s="12"/>
      <c r="AS117" s="12"/>
      <c r="AT117" s="12"/>
      <c r="AU117" s="12"/>
      <c r="AV117" s="12"/>
      <c r="AW117" s="12"/>
      <c r="AX117" s="12"/>
      <c r="AY117" s="12"/>
      <c r="AZ117" s="12"/>
    </row>
    <row r="118" spans="33:52">
      <c r="AG118" s="12"/>
      <c r="AH118" s="12"/>
      <c r="AI118" s="12"/>
      <c r="AJ118" s="12"/>
      <c r="AK118" s="12"/>
      <c r="AL118" s="12"/>
      <c r="AM118" s="12"/>
      <c r="AN118" s="12"/>
      <c r="AO118" s="12"/>
      <c r="AP118" s="12"/>
      <c r="AQ118" s="12"/>
      <c r="AR118" s="12"/>
      <c r="AS118" s="12"/>
      <c r="AT118" s="12"/>
      <c r="AU118" s="12"/>
      <c r="AV118" s="12"/>
      <c r="AW118" s="12"/>
      <c r="AX118" s="12"/>
      <c r="AY118" s="12"/>
      <c r="AZ118" s="12"/>
    </row>
    <row r="119" spans="33:52">
      <c r="AG119" s="12"/>
      <c r="AH119" s="12"/>
      <c r="AI119" s="12"/>
      <c r="AJ119" s="12"/>
      <c r="AK119" s="12"/>
      <c r="AL119" s="12"/>
      <c r="AM119" s="12"/>
      <c r="AN119" s="12"/>
      <c r="AO119" s="12"/>
      <c r="AP119" s="12"/>
      <c r="AQ119" s="12"/>
      <c r="AR119" s="12"/>
      <c r="AS119" s="12"/>
      <c r="AT119" s="12"/>
      <c r="AU119" s="12"/>
      <c r="AV119" s="12"/>
      <c r="AW119" s="12"/>
      <c r="AX119" s="12"/>
      <c r="AY119" s="12"/>
      <c r="AZ119" s="12"/>
    </row>
    <row r="120" spans="33:52">
      <c r="AG120" s="12"/>
      <c r="AH120" s="12"/>
      <c r="AI120" s="12"/>
      <c r="AJ120" s="12"/>
      <c r="AK120" s="12"/>
      <c r="AL120" s="12"/>
      <c r="AM120" s="12"/>
      <c r="AN120" s="12"/>
      <c r="AO120" s="12"/>
      <c r="AP120" s="12"/>
      <c r="AQ120" s="12"/>
      <c r="AR120" s="12"/>
      <c r="AS120" s="12"/>
      <c r="AT120" s="12"/>
      <c r="AU120" s="12"/>
      <c r="AV120" s="12"/>
      <c r="AW120" s="12"/>
      <c r="AX120" s="12"/>
      <c r="AY120" s="12"/>
      <c r="AZ120" s="12"/>
    </row>
    <row r="121" spans="33:52">
      <c r="AG121" s="12"/>
      <c r="AH121" s="12"/>
      <c r="AI121" s="12"/>
      <c r="AJ121" s="12"/>
      <c r="AK121" s="12"/>
      <c r="AL121" s="12"/>
      <c r="AM121" s="12"/>
      <c r="AN121" s="12"/>
      <c r="AO121" s="12"/>
      <c r="AP121" s="12"/>
      <c r="AQ121" s="12"/>
      <c r="AR121" s="12"/>
      <c r="AS121" s="12"/>
      <c r="AT121" s="12"/>
      <c r="AU121" s="12"/>
      <c r="AV121" s="12"/>
      <c r="AW121" s="12"/>
      <c r="AX121" s="12"/>
      <c r="AY121" s="12"/>
      <c r="AZ121" s="12"/>
    </row>
    <row r="122" spans="33:52">
      <c r="AG122" s="12"/>
      <c r="AH122" s="12"/>
      <c r="AI122" s="12"/>
      <c r="AJ122" s="12"/>
      <c r="AK122" s="12"/>
      <c r="AL122" s="12"/>
      <c r="AM122" s="12"/>
      <c r="AN122" s="12"/>
      <c r="AO122" s="12"/>
      <c r="AP122" s="12"/>
      <c r="AQ122" s="12"/>
      <c r="AR122" s="12"/>
      <c r="AS122" s="12"/>
      <c r="AT122" s="12"/>
      <c r="AU122" s="12"/>
      <c r="AV122" s="12"/>
      <c r="AW122" s="12"/>
      <c r="AX122" s="12"/>
      <c r="AY122" s="12"/>
      <c r="AZ122" s="12"/>
    </row>
    <row r="123" spans="33:52">
      <c r="AG123" s="12"/>
      <c r="AH123" s="12"/>
      <c r="AI123" s="12"/>
      <c r="AJ123" s="12"/>
      <c r="AK123" s="12"/>
      <c r="AL123" s="12"/>
      <c r="AM123" s="12"/>
      <c r="AN123" s="12"/>
      <c r="AO123" s="12"/>
      <c r="AP123" s="12"/>
      <c r="AQ123" s="12"/>
      <c r="AR123" s="12"/>
      <c r="AS123" s="12"/>
      <c r="AT123" s="12"/>
      <c r="AU123" s="12"/>
      <c r="AV123" s="12"/>
      <c r="AW123" s="12"/>
      <c r="AX123" s="12"/>
      <c r="AY123" s="12"/>
      <c r="AZ123" s="12"/>
    </row>
    <row r="124" spans="33:52">
      <c r="AG124" s="12"/>
      <c r="AH124" s="12"/>
      <c r="AI124" s="12"/>
      <c r="AJ124" s="12"/>
      <c r="AK124" s="12"/>
      <c r="AL124" s="12"/>
      <c r="AM124" s="12"/>
      <c r="AN124" s="12"/>
      <c r="AO124" s="12"/>
      <c r="AP124" s="12"/>
      <c r="AQ124" s="12"/>
      <c r="AR124" s="12"/>
      <c r="AS124" s="12"/>
      <c r="AT124" s="12"/>
      <c r="AU124" s="12"/>
      <c r="AV124" s="12"/>
      <c r="AW124" s="12"/>
      <c r="AX124" s="12"/>
      <c r="AY124" s="12"/>
      <c r="AZ124" s="12"/>
    </row>
    <row r="125" spans="33:52">
      <c r="AG125" s="12"/>
      <c r="AH125" s="12"/>
      <c r="AI125" s="12"/>
      <c r="AJ125" s="12"/>
      <c r="AK125" s="12"/>
      <c r="AL125" s="12"/>
      <c r="AM125" s="12"/>
      <c r="AN125" s="12"/>
      <c r="AO125" s="12"/>
      <c r="AP125" s="12"/>
      <c r="AQ125" s="12"/>
      <c r="AR125" s="12"/>
      <c r="AS125" s="12"/>
      <c r="AT125" s="12"/>
      <c r="AU125" s="12"/>
      <c r="AV125" s="12"/>
      <c r="AW125" s="12"/>
      <c r="AX125" s="12"/>
      <c r="AY125" s="12"/>
      <c r="AZ125" s="12"/>
    </row>
    <row r="126" spans="33:52">
      <c r="AG126" s="12"/>
      <c r="AH126" s="12"/>
      <c r="AI126" s="12"/>
      <c r="AJ126" s="12"/>
      <c r="AK126" s="12"/>
      <c r="AL126" s="12"/>
      <c r="AM126" s="12"/>
      <c r="AN126" s="12"/>
      <c r="AO126" s="12"/>
      <c r="AP126" s="12"/>
      <c r="AQ126" s="12"/>
      <c r="AR126" s="12"/>
      <c r="AS126" s="12"/>
      <c r="AT126" s="12"/>
      <c r="AU126" s="12"/>
      <c r="AV126" s="12"/>
      <c r="AW126" s="12"/>
      <c r="AX126" s="12"/>
      <c r="AY126" s="12"/>
      <c r="AZ126" s="12"/>
    </row>
    <row r="127" spans="33:52">
      <c r="AG127" s="12"/>
      <c r="AH127" s="12"/>
      <c r="AI127" s="12"/>
      <c r="AJ127" s="12"/>
      <c r="AK127" s="12"/>
      <c r="AL127" s="12"/>
      <c r="AM127" s="12"/>
      <c r="AN127" s="12"/>
      <c r="AO127" s="12"/>
      <c r="AP127" s="12"/>
      <c r="AQ127" s="12"/>
      <c r="AR127" s="12"/>
      <c r="AS127" s="12"/>
      <c r="AT127" s="12"/>
      <c r="AU127" s="12"/>
      <c r="AV127" s="12"/>
      <c r="AW127" s="12"/>
      <c r="AX127" s="12"/>
      <c r="AY127" s="12"/>
      <c r="AZ127" s="12"/>
    </row>
    <row r="128" spans="33:52">
      <c r="AG128" s="12"/>
      <c r="AH128" s="12"/>
      <c r="AI128" s="12"/>
      <c r="AJ128" s="12"/>
      <c r="AK128" s="12"/>
      <c r="AL128" s="12"/>
      <c r="AM128" s="12"/>
      <c r="AN128" s="12"/>
      <c r="AO128" s="12"/>
      <c r="AP128" s="12"/>
      <c r="AQ128" s="12"/>
      <c r="AR128" s="12"/>
      <c r="AS128" s="12"/>
      <c r="AT128" s="12"/>
      <c r="AU128" s="12"/>
      <c r="AV128" s="12"/>
      <c r="AW128" s="12"/>
      <c r="AX128" s="12"/>
      <c r="AY128" s="12"/>
      <c r="AZ128" s="12"/>
    </row>
    <row r="129" spans="33:52">
      <c r="AG129" s="12"/>
      <c r="AH129" s="12"/>
      <c r="AI129" s="12"/>
      <c r="AJ129" s="12"/>
      <c r="AK129" s="12"/>
      <c r="AL129" s="12"/>
      <c r="AM129" s="12"/>
      <c r="AN129" s="12"/>
      <c r="AO129" s="12"/>
      <c r="AP129" s="12"/>
      <c r="AQ129" s="12"/>
      <c r="AR129" s="12"/>
      <c r="AS129" s="12"/>
      <c r="AT129" s="12"/>
      <c r="AU129" s="12"/>
      <c r="AV129" s="12"/>
      <c r="AW129" s="12"/>
      <c r="AX129" s="12"/>
      <c r="AY129" s="12"/>
      <c r="AZ129" s="12"/>
    </row>
    <row r="130" spans="33:52">
      <c r="AG130" s="12"/>
      <c r="AH130" s="12"/>
      <c r="AI130" s="12"/>
      <c r="AJ130" s="12"/>
      <c r="AK130" s="12"/>
      <c r="AL130" s="12"/>
      <c r="AM130" s="12"/>
      <c r="AN130" s="12"/>
      <c r="AO130" s="12"/>
      <c r="AP130" s="12"/>
      <c r="AQ130" s="12"/>
      <c r="AR130" s="12"/>
      <c r="AS130" s="12"/>
      <c r="AT130" s="12"/>
      <c r="AU130" s="12"/>
      <c r="AV130" s="12"/>
      <c r="AW130" s="12"/>
      <c r="AX130" s="12"/>
      <c r="AY130" s="12"/>
      <c r="AZ130" s="12"/>
    </row>
    <row r="131" spans="33:52">
      <c r="AG131" s="12"/>
      <c r="AH131" s="12"/>
      <c r="AI131" s="12"/>
      <c r="AJ131" s="12"/>
      <c r="AK131" s="12"/>
      <c r="AL131" s="12"/>
      <c r="AM131" s="12"/>
      <c r="AN131" s="12"/>
      <c r="AO131" s="12"/>
      <c r="AP131" s="12"/>
      <c r="AQ131" s="12"/>
      <c r="AR131" s="12"/>
      <c r="AS131" s="12"/>
      <c r="AT131" s="12"/>
      <c r="AU131" s="12"/>
      <c r="AV131" s="12"/>
      <c r="AW131" s="12"/>
      <c r="AX131" s="12"/>
      <c r="AY131" s="12"/>
      <c r="AZ131" s="12"/>
    </row>
    <row r="132" spans="33:52">
      <c r="AG132" s="12"/>
      <c r="AH132" s="12"/>
      <c r="AI132" s="12"/>
      <c r="AJ132" s="12"/>
      <c r="AK132" s="12"/>
      <c r="AL132" s="12"/>
      <c r="AM132" s="12"/>
      <c r="AN132" s="12"/>
      <c r="AO132" s="12"/>
      <c r="AP132" s="12"/>
      <c r="AQ132" s="12"/>
      <c r="AR132" s="12"/>
      <c r="AS132" s="12"/>
      <c r="AT132" s="12"/>
      <c r="AU132" s="12"/>
      <c r="AV132" s="12"/>
      <c r="AW132" s="12"/>
      <c r="AX132" s="12"/>
      <c r="AY132" s="12"/>
      <c r="AZ132" s="12"/>
    </row>
    <row r="133" spans="33:52">
      <c r="AG133" s="12"/>
      <c r="AH133" s="12"/>
      <c r="AI133" s="12"/>
      <c r="AJ133" s="12"/>
      <c r="AK133" s="12"/>
      <c r="AL133" s="12"/>
      <c r="AM133" s="12"/>
      <c r="AN133" s="12"/>
      <c r="AO133" s="12"/>
      <c r="AP133" s="12"/>
      <c r="AQ133" s="12"/>
      <c r="AR133" s="12"/>
      <c r="AS133" s="12"/>
      <c r="AT133" s="12"/>
      <c r="AU133" s="12"/>
      <c r="AV133" s="12"/>
      <c r="AW133" s="12"/>
      <c r="AX133" s="12"/>
      <c r="AY133" s="12"/>
      <c r="AZ133" s="12"/>
    </row>
    <row r="134" spans="33:52">
      <c r="AG134" s="12"/>
      <c r="AH134" s="12"/>
      <c r="AI134" s="12"/>
      <c r="AJ134" s="12"/>
      <c r="AK134" s="12"/>
      <c r="AL134" s="12"/>
      <c r="AM134" s="12"/>
      <c r="AN134" s="12"/>
      <c r="AO134" s="12"/>
      <c r="AP134" s="12"/>
      <c r="AQ134" s="12"/>
      <c r="AR134" s="12"/>
      <c r="AS134" s="12"/>
      <c r="AT134" s="12"/>
      <c r="AU134" s="12"/>
      <c r="AV134" s="12"/>
      <c r="AW134" s="12"/>
      <c r="AX134" s="12"/>
      <c r="AY134" s="12"/>
      <c r="AZ134" s="12"/>
    </row>
    <row r="135" spans="33:52">
      <c r="AG135" s="12"/>
      <c r="AH135" s="12"/>
      <c r="AI135" s="12"/>
      <c r="AJ135" s="12"/>
      <c r="AK135" s="12"/>
      <c r="AL135" s="12"/>
      <c r="AM135" s="12"/>
      <c r="AN135" s="12"/>
      <c r="AO135" s="12"/>
      <c r="AP135" s="12"/>
      <c r="AQ135" s="12"/>
      <c r="AR135" s="12"/>
      <c r="AS135" s="12"/>
      <c r="AT135" s="12"/>
      <c r="AU135" s="12"/>
      <c r="AV135" s="12"/>
      <c r="AW135" s="12"/>
      <c r="AX135" s="12"/>
      <c r="AY135" s="12"/>
      <c r="AZ135" s="12"/>
    </row>
    <row r="136" spans="33:52">
      <c r="AG136" s="12"/>
      <c r="AH136" s="12"/>
      <c r="AI136" s="12"/>
      <c r="AJ136" s="12"/>
      <c r="AK136" s="12"/>
      <c r="AL136" s="12"/>
      <c r="AM136" s="12"/>
      <c r="AN136" s="12"/>
      <c r="AO136" s="12"/>
      <c r="AP136" s="12"/>
      <c r="AQ136" s="12"/>
      <c r="AR136" s="12"/>
      <c r="AS136" s="12"/>
      <c r="AT136" s="12"/>
      <c r="AU136" s="12"/>
      <c r="AV136" s="12"/>
      <c r="AW136" s="12"/>
      <c r="AX136" s="12"/>
      <c r="AY136" s="12"/>
      <c r="AZ136" s="12"/>
    </row>
    <row r="137" spans="33:52">
      <c r="AG137" s="12"/>
      <c r="AH137" s="12"/>
      <c r="AI137" s="12"/>
      <c r="AJ137" s="12"/>
      <c r="AK137" s="12"/>
      <c r="AL137" s="12"/>
      <c r="AM137" s="12"/>
      <c r="AN137" s="12"/>
      <c r="AO137" s="12"/>
      <c r="AP137" s="12"/>
      <c r="AQ137" s="12"/>
      <c r="AR137" s="12"/>
      <c r="AS137" s="12"/>
      <c r="AT137" s="12"/>
      <c r="AU137" s="12"/>
      <c r="AV137" s="12"/>
      <c r="AW137" s="12"/>
      <c r="AX137" s="12"/>
      <c r="AY137" s="12"/>
      <c r="AZ137" s="12"/>
    </row>
    <row r="138" spans="33:52">
      <c r="AG138" s="12"/>
      <c r="AH138" s="12"/>
      <c r="AI138" s="12"/>
      <c r="AJ138" s="12"/>
      <c r="AK138" s="12"/>
      <c r="AL138" s="12"/>
      <c r="AM138" s="12"/>
      <c r="AN138" s="12"/>
      <c r="AO138" s="12"/>
      <c r="AP138" s="12"/>
      <c r="AQ138" s="12"/>
      <c r="AR138" s="12"/>
      <c r="AS138" s="12"/>
      <c r="AT138" s="12"/>
      <c r="AU138" s="12"/>
      <c r="AV138" s="12"/>
      <c r="AW138" s="12"/>
      <c r="AX138" s="12"/>
      <c r="AY138" s="12"/>
      <c r="AZ138" s="12"/>
    </row>
    <row r="139" spans="33:52">
      <c r="AG139" s="12"/>
      <c r="AH139" s="12"/>
      <c r="AI139" s="12"/>
      <c r="AJ139" s="12"/>
      <c r="AK139" s="12"/>
      <c r="AL139" s="12"/>
      <c r="AM139" s="12"/>
      <c r="AN139" s="12"/>
      <c r="AO139" s="12"/>
      <c r="AP139" s="12"/>
      <c r="AQ139" s="12"/>
      <c r="AR139" s="12"/>
      <c r="AS139" s="12"/>
      <c r="AT139" s="12"/>
      <c r="AU139" s="12"/>
      <c r="AV139" s="12"/>
      <c r="AW139" s="12"/>
      <c r="AX139" s="12"/>
      <c r="AY139" s="12"/>
      <c r="AZ139" s="12"/>
    </row>
    <row r="140" spans="33:52">
      <c r="AG140" s="12"/>
      <c r="AH140" s="12"/>
      <c r="AI140" s="12"/>
      <c r="AJ140" s="12"/>
      <c r="AK140" s="12"/>
      <c r="AL140" s="12"/>
      <c r="AM140" s="12"/>
      <c r="AN140" s="12"/>
      <c r="AO140" s="12"/>
      <c r="AP140" s="12"/>
      <c r="AQ140" s="12"/>
      <c r="AR140" s="12"/>
      <c r="AS140" s="12"/>
      <c r="AT140" s="12"/>
      <c r="AU140" s="12"/>
      <c r="AV140" s="12"/>
      <c r="AW140" s="12"/>
      <c r="AX140" s="12"/>
      <c r="AY140" s="12"/>
      <c r="AZ140" s="12"/>
    </row>
    <row r="141" spans="33:52">
      <c r="AG141" s="12"/>
      <c r="AH141" s="12"/>
      <c r="AI141" s="12"/>
      <c r="AJ141" s="12"/>
      <c r="AK141" s="12"/>
      <c r="AL141" s="12"/>
      <c r="AM141" s="12"/>
      <c r="AN141" s="12"/>
      <c r="AO141" s="12"/>
      <c r="AP141" s="12"/>
      <c r="AQ141" s="12"/>
      <c r="AR141" s="12"/>
      <c r="AS141" s="12"/>
      <c r="AT141" s="12"/>
      <c r="AU141" s="12"/>
      <c r="AV141" s="12"/>
      <c r="AW141" s="12"/>
      <c r="AX141" s="12"/>
      <c r="AY141" s="12"/>
      <c r="AZ141" s="12"/>
    </row>
    <row r="142" spans="33:52">
      <c r="AG142" s="12"/>
      <c r="AH142" s="12"/>
      <c r="AI142" s="12"/>
      <c r="AJ142" s="12"/>
      <c r="AK142" s="12"/>
      <c r="AL142" s="12"/>
      <c r="AM142" s="12"/>
      <c r="AN142" s="12"/>
      <c r="AO142" s="12"/>
      <c r="AP142" s="12"/>
      <c r="AQ142" s="12"/>
      <c r="AR142" s="12"/>
      <c r="AS142" s="12"/>
      <c r="AT142" s="12"/>
      <c r="AU142" s="12"/>
      <c r="AV142" s="12"/>
      <c r="AW142" s="12"/>
      <c r="AX142" s="12"/>
      <c r="AY142" s="12"/>
      <c r="AZ142" s="12"/>
    </row>
    <row r="143" spans="33:52">
      <c r="AG143" s="12"/>
      <c r="AH143" s="12"/>
      <c r="AI143" s="12"/>
      <c r="AJ143" s="12"/>
      <c r="AK143" s="12"/>
      <c r="AL143" s="12"/>
      <c r="AM143" s="12"/>
      <c r="AN143" s="12"/>
      <c r="AO143" s="12"/>
      <c r="AP143" s="12"/>
      <c r="AQ143" s="12"/>
      <c r="AR143" s="12"/>
      <c r="AS143" s="12"/>
      <c r="AT143" s="12"/>
      <c r="AU143" s="12"/>
      <c r="AV143" s="12"/>
      <c r="AW143" s="12"/>
      <c r="AX143" s="12"/>
      <c r="AY143" s="12"/>
      <c r="AZ143" s="12"/>
    </row>
    <row r="144" spans="33:52">
      <c r="AG144" s="12"/>
      <c r="AH144" s="12"/>
      <c r="AI144" s="12"/>
      <c r="AJ144" s="12"/>
      <c r="AK144" s="12"/>
      <c r="AL144" s="12"/>
      <c r="AM144" s="12"/>
      <c r="AN144" s="12"/>
      <c r="AO144" s="12"/>
      <c r="AP144" s="12"/>
      <c r="AQ144" s="12"/>
      <c r="AR144" s="12"/>
      <c r="AS144" s="12"/>
      <c r="AT144" s="12"/>
      <c r="AU144" s="12"/>
      <c r="AV144" s="12"/>
      <c r="AW144" s="12"/>
      <c r="AX144" s="12"/>
      <c r="AY144" s="12"/>
      <c r="AZ144" s="12"/>
    </row>
    <row r="145" spans="33:52">
      <c r="AG145" s="12"/>
      <c r="AH145" s="12"/>
      <c r="AI145" s="12"/>
      <c r="AJ145" s="12"/>
      <c r="AK145" s="12"/>
      <c r="AL145" s="12"/>
      <c r="AM145" s="12"/>
      <c r="AN145" s="12"/>
      <c r="AO145" s="12"/>
      <c r="AP145" s="12"/>
      <c r="AQ145" s="12"/>
      <c r="AR145" s="12"/>
      <c r="AS145" s="12"/>
      <c r="AT145" s="12"/>
      <c r="AU145" s="12"/>
      <c r="AV145" s="12"/>
      <c r="AW145" s="12"/>
      <c r="AX145" s="12"/>
      <c r="AY145" s="12"/>
      <c r="AZ145" s="12"/>
    </row>
    <row r="146" spans="33:52">
      <c r="AG146" s="12"/>
      <c r="AH146" s="12"/>
      <c r="AI146" s="12"/>
      <c r="AJ146" s="12"/>
      <c r="AK146" s="12"/>
      <c r="AL146" s="12"/>
      <c r="AM146" s="12"/>
      <c r="AN146" s="12"/>
      <c r="AO146" s="12"/>
      <c r="AP146" s="12"/>
      <c r="AQ146" s="12"/>
      <c r="AR146" s="12"/>
      <c r="AS146" s="12"/>
      <c r="AT146" s="12"/>
      <c r="AU146" s="12"/>
      <c r="AV146" s="12"/>
      <c r="AW146" s="12"/>
      <c r="AX146" s="12"/>
      <c r="AY146" s="12"/>
      <c r="AZ146" s="12"/>
    </row>
    <row r="147" spans="33:52">
      <c r="AG147" s="12"/>
      <c r="AH147" s="12"/>
      <c r="AI147" s="12"/>
      <c r="AJ147" s="12"/>
      <c r="AK147" s="12"/>
      <c r="AL147" s="12"/>
      <c r="AM147" s="12"/>
      <c r="AN147" s="12"/>
      <c r="AO147" s="12"/>
      <c r="AP147" s="12"/>
      <c r="AQ147" s="12"/>
      <c r="AR147" s="12"/>
      <c r="AS147" s="12"/>
      <c r="AT147" s="12"/>
      <c r="AU147" s="12"/>
      <c r="AV147" s="12"/>
      <c r="AW147" s="12"/>
      <c r="AX147" s="12"/>
      <c r="AY147" s="12"/>
      <c r="AZ147" s="12"/>
    </row>
    <row r="148" spans="33:52">
      <c r="AG148" s="12"/>
      <c r="AH148" s="12"/>
      <c r="AI148" s="12"/>
      <c r="AJ148" s="12"/>
      <c r="AK148" s="12"/>
      <c r="AL148" s="12"/>
      <c r="AM148" s="12"/>
      <c r="AN148" s="12"/>
      <c r="AO148" s="12"/>
      <c r="AP148" s="12"/>
      <c r="AQ148" s="12"/>
      <c r="AR148" s="12"/>
      <c r="AS148" s="12"/>
      <c r="AT148" s="12"/>
      <c r="AU148" s="12"/>
      <c r="AV148" s="12"/>
      <c r="AW148" s="12"/>
      <c r="AX148" s="12"/>
      <c r="AY148" s="12"/>
      <c r="AZ148" s="12"/>
    </row>
    <row r="149" spans="33:52">
      <c r="AG149" s="12"/>
      <c r="AH149" s="12"/>
      <c r="AI149" s="12"/>
      <c r="AJ149" s="12"/>
      <c r="AK149" s="12"/>
      <c r="AL149" s="12"/>
      <c r="AM149" s="12"/>
      <c r="AN149" s="12"/>
      <c r="AO149" s="12"/>
      <c r="AP149" s="12"/>
      <c r="AQ149" s="12"/>
      <c r="AR149" s="12"/>
      <c r="AS149" s="12"/>
      <c r="AT149" s="12"/>
      <c r="AU149" s="12"/>
      <c r="AV149" s="12"/>
      <c r="AW149" s="12"/>
      <c r="AX149" s="12"/>
      <c r="AY149" s="12"/>
      <c r="AZ149" s="12"/>
    </row>
    <row r="150" spans="33:52">
      <c r="AG150" s="12"/>
      <c r="AH150" s="12"/>
      <c r="AI150" s="12"/>
      <c r="AJ150" s="12"/>
      <c r="AK150" s="12"/>
      <c r="AL150" s="12"/>
      <c r="AM150" s="12"/>
      <c r="AN150" s="12"/>
      <c r="AO150" s="12"/>
      <c r="AP150" s="12"/>
      <c r="AQ150" s="12"/>
      <c r="AR150" s="12"/>
      <c r="AS150" s="12"/>
      <c r="AT150" s="12"/>
      <c r="AU150" s="12"/>
      <c r="AV150" s="12"/>
      <c r="AW150" s="12"/>
      <c r="AX150" s="12"/>
      <c r="AY150" s="12"/>
      <c r="AZ150" s="12"/>
    </row>
    <row r="151" spans="33:52">
      <c r="AG151" s="12"/>
      <c r="AH151" s="12"/>
      <c r="AI151" s="12"/>
      <c r="AJ151" s="12"/>
      <c r="AK151" s="12"/>
      <c r="AL151" s="12"/>
      <c r="AM151" s="12"/>
      <c r="AN151" s="12"/>
      <c r="AO151" s="12"/>
      <c r="AP151" s="12"/>
      <c r="AQ151" s="12"/>
      <c r="AR151" s="12"/>
      <c r="AS151" s="12"/>
      <c r="AT151" s="12"/>
      <c r="AU151" s="12"/>
      <c r="AV151" s="12"/>
      <c r="AW151" s="12"/>
      <c r="AX151" s="12"/>
      <c r="AY151" s="12"/>
      <c r="AZ151" s="12"/>
    </row>
    <row r="152" spans="33:52">
      <c r="AG152" s="12"/>
      <c r="AH152" s="12"/>
      <c r="AI152" s="12"/>
      <c r="AJ152" s="12"/>
      <c r="AK152" s="12"/>
      <c r="AL152" s="12"/>
      <c r="AM152" s="12"/>
      <c r="AN152" s="12"/>
      <c r="AO152" s="12"/>
      <c r="AP152" s="12"/>
      <c r="AQ152" s="12"/>
      <c r="AR152" s="12"/>
      <c r="AS152" s="12"/>
      <c r="AT152" s="12"/>
      <c r="AU152" s="12"/>
      <c r="AV152" s="12"/>
      <c r="AW152" s="12"/>
      <c r="AX152" s="12"/>
      <c r="AY152" s="12"/>
      <c r="AZ152" s="12"/>
    </row>
    <row r="153" spans="33:52">
      <c r="AG153" s="12"/>
      <c r="AH153" s="12"/>
      <c r="AI153" s="12"/>
      <c r="AJ153" s="12"/>
      <c r="AK153" s="12"/>
      <c r="AL153" s="12"/>
      <c r="AM153" s="12"/>
      <c r="AN153" s="12"/>
      <c r="AO153" s="12"/>
      <c r="AP153" s="12"/>
      <c r="AQ153" s="12"/>
      <c r="AR153" s="12"/>
      <c r="AS153" s="12"/>
      <c r="AT153" s="12"/>
      <c r="AU153" s="12"/>
      <c r="AV153" s="12"/>
      <c r="AW153" s="12"/>
      <c r="AX153" s="12"/>
      <c r="AY153" s="12"/>
      <c r="AZ153" s="12"/>
    </row>
    <row r="154" spans="33:52">
      <c r="AG154" s="12"/>
      <c r="AH154" s="12"/>
      <c r="AI154" s="12"/>
      <c r="AJ154" s="12"/>
      <c r="AK154" s="12"/>
      <c r="AL154" s="12"/>
      <c r="AM154" s="12"/>
      <c r="AN154" s="12"/>
      <c r="AO154" s="12"/>
      <c r="AP154" s="12"/>
      <c r="AQ154" s="12"/>
      <c r="AR154" s="12"/>
      <c r="AS154" s="12"/>
      <c r="AT154" s="12"/>
      <c r="AU154" s="12"/>
      <c r="AV154" s="12"/>
      <c r="AW154" s="12"/>
      <c r="AX154" s="12"/>
      <c r="AY154" s="12"/>
      <c r="AZ154" s="12"/>
    </row>
    <row r="155" spans="33:52">
      <c r="AG155" s="12"/>
      <c r="AH155" s="12"/>
      <c r="AI155" s="12"/>
      <c r="AJ155" s="12"/>
      <c r="AK155" s="12"/>
      <c r="AL155" s="12"/>
      <c r="AM155" s="12"/>
      <c r="AN155" s="12"/>
      <c r="AO155" s="12"/>
      <c r="AP155" s="12"/>
      <c r="AQ155" s="12"/>
      <c r="AR155" s="12"/>
      <c r="AS155" s="12"/>
      <c r="AT155" s="12"/>
      <c r="AU155" s="12"/>
      <c r="AV155" s="12"/>
      <c r="AW155" s="12"/>
      <c r="AX155" s="12"/>
      <c r="AY155" s="12"/>
      <c r="AZ155" s="12"/>
    </row>
    <row r="156" spans="33:52">
      <c r="AG156" s="12"/>
      <c r="AH156" s="12"/>
      <c r="AI156" s="12"/>
      <c r="AJ156" s="12"/>
      <c r="AK156" s="12"/>
      <c r="AL156" s="12"/>
      <c r="AM156" s="12"/>
      <c r="AN156" s="12"/>
      <c r="AO156" s="12"/>
      <c r="AP156" s="12"/>
      <c r="AQ156" s="12"/>
      <c r="AR156" s="12"/>
      <c r="AS156" s="12"/>
      <c r="AT156" s="12"/>
      <c r="AU156" s="12"/>
      <c r="AV156" s="12"/>
      <c r="AW156" s="12"/>
      <c r="AX156" s="12"/>
      <c r="AY156" s="12"/>
      <c r="AZ156" s="12"/>
    </row>
    <row r="157" spans="33:52">
      <c r="AG157" s="12"/>
      <c r="AH157" s="12"/>
      <c r="AI157" s="12"/>
      <c r="AJ157" s="12"/>
      <c r="AK157" s="12"/>
      <c r="AL157" s="12"/>
      <c r="AM157" s="12"/>
      <c r="AN157" s="12"/>
      <c r="AO157" s="12"/>
      <c r="AP157" s="12"/>
      <c r="AQ157" s="12"/>
      <c r="AR157" s="12"/>
      <c r="AS157" s="12"/>
      <c r="AT157" s="12"/>
      <c r="AU157" s="12"/>
      <c r="AV157" s="12"/>
      <c r="AW157" s="12"/>
      <c r="AX157" s="12"/>
      <c r="AY157" s="12"/>
      <c r="AZ157" s="12"/>
    </row>
    <row r="158" spans="33:52">
      <c r="AG158" s="12"/>
      <c r="AH158" s="12"/>
      <c r="AI158" s="12"/>
      <c r="AJ158" s="12"/>
      <c r="AK158" s="12"/>
      <c r="AL158" s="12"/>
      <c r="AM158" s="12"/>
      <c r="AN158" s="12"/>
      <c r="AO158" s="12"/>
      <c r="AP158" s="12"/>
      <c r="AQ158" s="12"/>
      <c r="AR158" s="12"/>
      <c r="AS158" s="12"/>
      <c r="AT158" s="12"/>
      <c r="AU158" s="12"/>
      <c r="AV158" s="12"/>
      <c r="AW158" s="12"/>
      <c r="AX158" s="12"/>
      <c r="AY158" s="12"/>
      <c r="AZ158" s="12"/>
    </row>
    <row r="159" spans="33:52">
      <c r="AG159" s="12"/>
      <c r="AH159" s="12"/>
      <c r="AI159" s="12"/>
      <c r="AJ159" s="12"/>
      <c r="AK159" s="12"/>
      <c r="AL159" s="12"/>
      <c r="AM159" s="12"/>
      <c r="AN159" s="12"/>
      <c r="AO159" s="12"/>
      <c r="AP159" s="12"/>
      <c r="AQ159" s="12"/>
      <c r="AR159" s="12"/>
      <c r="AS159" s="12"/>
      <c r="AT159" s="12"/>
      <c r="AU159" s="12"/>
      <c r="AV159" s="12"/>
      <c r="AW159" s="12"/>
      <c r="AX159" s="12"/>
      <c r="AY159" s="12"/>
      <c r="AZ159" s="12"/>
    </row>
    <row r="160" spans="33:52">
      <c r="AG160" s="12"/>
      <c r="AH160" s="12"/>
      <c r="AI160" s="12"/>
      <c r="AJ160" s="12"/>
      <c r="AK160" s="12"/>
      <c r="AL160" s="12"/>
      <c r="AM160" s="12"/>
      <c r="AN160" s="12"/>
      <c r="AO160" s="12"/>
      <c r="AP160" s="12"/>
      <c r="AQ160" s="12"/>
      <c r="AR160" s="12"/>
      <c r="AS160" s="12"/>
      <c r="AT160" s="12"/>
      <c r="AU160" s="12"/>
      <c r="AV160" s="12"/>
      <c r="AW160" s="12"/>
      <c r="AX160" s="12"/>
      <c r="AY160" s="12"/>
      <c r="AZ160" s="12"/>
    </row>
    <row r="161" spans="33:52">
      <c r="AG161" s="12"/>
      <c r="AH161" s="12"/>
      <c r="AI161" s="12"/>
      <c r="AJ161" s="12"/>
      <c r="AK161" s="12"/>
      <c r="AL161" s="12"/>
      <c r="AM161" s="12"/>
      <c r="AN161" s="12"/>
      <c r="AO161" s="12"/>
      <c r="AP161" s="12"/>
      <c r="AQ161" s="12"/>
      <c r="AR161" s="12"/>
      <c r="AS161" s="12"/>
      <c r="AT161" s="12"/>
      <c r="AU161" s="12"/>
      <c r="AV161" s="12"/>
      <c r="AW161" s="12"/>
      <c r="AX161" s="12"/>
      <c r="AY161" s="12"/>
      <c r="AZ161" s="12"/>
    </row>
    <row r="162" spans="33:52">
      <c r="AG162" s="12"/>
      <c r="AH162" s="12"/>
      <c r="AI162" s="12"/>
      <c r="AJ162" s="12"/>
      <c r="AK162" s="12"/>
      <c r="AL162" s="12"/>
      <c r="AM162" s="12"/>
      <c r="AN162" s="12"/>
      <c r="AO162" s="12"/>
      <c r="AP162" s="12"/>
      <c r="AQ162" s="12"/>
      <c r="AR162" s="12"/>
      <c r="AS162" s="12"/>
      <c r="AT162" s="12"/>
      <c r="AU162" s="12"/>
      <c r="AV162" s="12"/>
      <c r="AW162" s="12"/>
      <c r="AX162" s="12"/>
      <c r="AY162" s="12"/>
      <c r="AZ162" s="12"/>
    </row>
    <row r="163" spans="33:52">
      <c r="AG163" s="12"/>
      <c r="AH163" s="12"/>
      <c r="AI163" s="12"/>
      <c r="AJ163" s="12"/>
      <c r="AK163" s="12"/>
      <c r="AL163" s="12"/>
      <c r="AM163" s="12"/>
      <c r="AN163" s="12"/>
      <c r="AO163" s="12"/>
      <c r="AP163" s="12"/>
      <c r="AQ163" s="12"/>
      <c r="AR163" s="12"/>
      <c r="AS163" s="12"/>
      <c r="AT163" s="12"/>
      <c r="AU163" s="12"/>
      <c r="AV163" s="12"/>
      <c r="AW163" s="12"/>
      <c r="AX163" s="12"/>
      <c r="AY163" s="12"/>
      <c r="AZ163" s="12"/>
    </row>
    <row r="164" spans="33:52">
      <c r="AG164" s="12"/>
      <c r="AH164" s="12"/>
      <c r="AI164" s="12"/>
      <c r="AJ164" s="12"/>
      <c r="AK164" s="12"/>
      <c r="AL164" s="12"/>
      <c r="AM164" s="12"/>
      <c r="AN164" s="12"/>
      <c r="AO164" s="12"/>
      <c r="AP164" s="12"/>
      <c r="AQ164" s="12"/>
      <c r="AR164" s="12"/>
      <c r="AS164" s="12"/>
      <c r="AT164" s="12"/>
      <c r="AU164" s="12"/>
      <c r="AV164" s="12"/>
      <c r="AW164" s="12"/>
      <c r="AX164" s="12"/>
      <c r="AY164" s="12"/>
      <c r="AZ164" s="12"/>
    </row>
    <row r="165" spans="33:52">
      <c r="AG165" s="12"/>
      <c r="AH165" s="12"/>
      <c r="AI165" s="12"/>
      <c r="AJ165" s="12"/>
      <c r="AK165" s="12"/>
      <c r="AL165" s="12"/>
      <c r="AM165" s="12"/>
      <c r="AN165" s="12"/>
      <c r="AO165" s="12"/>
      <c r="AP165" s="12"/>
      <c r="AQ165" s="12"/>
      <c r="AR165" s="12"/>
      <c r="AS165" s="12"/>
      <c r="AT165" s="12"/>
      <c r="AU165" s="12"/>
      <c r="AV165" s="12"/>
      <c r="AW165" s="12"/>
      <c r="AX165" s="12"/>
      <c r="AY165" s="12"/>
      <c r="AZ165" s="12"/>
    </row>
    <row r="166" spans="33:52">
      <c r="AG166" s="12"/>
      <c r="AH166" s="12"/>
      <c r="AI166" s="12"/>
      <c r="AJ166" s="12"/>
      <c r="AK166" s="12"/>
      <c r="AL166" s="12"/>
      <c r="AM166" s="12"/>
      <c r="AN166" s="12"/>
      <c r="AO166" s="12"/>
      <c r="AP166" s="12"/>
      <c r="AQ166" s="12"/>
      <c r="AR166" s="12"/>
      <c r="AS166" s="12"/>
      <c r="AT166" s="12"/>
      <c r="AU166" s="12"/>
      <c r="AV166" s="12"/>
      <c r="AW166" s="12"/>
      <c r="AX166" s="12"/>
      <c r="AY166" s="12"/>
      <c r="AZ166" s="12"/>
    </row>
    <row r="167" spans="33:52">
      <c r="AG167" s="12"/>
      <c r="AH167" s="12"/>
      <c r="AI167" s="12"/>
      <c r="AJ167" s="12"/>
      <c r="AK167" s="12"/>
      <c r="AL167" s="12"/>
      <c r="AM167" s="12"/>
      <c r="AN167" s="12"/>
      <c r="AO167" s="12"/>
      <c r="AP167" s="12"/>
      <c r="AQ167" s="12"/>
      <c r="AR167" s="12"/>
      <c r="AS167" s="12"/>
      <c r="AT167" s="12"/>
      <c r="AU167" s="12"/>
      <c r="AV167" s="12"/>
      <c r="AW167" s="12"/>
      <c r="AX167" s="12"/>
      <c r="AY167" s="12"/>
      <c r="AZ167" s="12"/>
    </row>
  </sheetData>
  <mergeCells count="28">
    <mergeCell ref="AH4:BF4"/>
    <mergeCell ref="AG5:BF5"/>
    <mergeCell ref="BL80:CI80"/>
    <mergeCell ref="BL4:CI4"/>
    <mergeCell ref="BL6:BR6"/>
    <mergeCell ref="BT6:BX6"/>
    <mergeCell ref="BZ6:CA6"/>
    <mergeCell ref="CC6:CE6"/>
    <mergeCell ref="CG6:CJ6"/>
    <mergeCell ref="BG6:BI6"/>
    <mergeCell ref="B6:B7"/>
    <mergeCell ref="C90:Z90"/>
    <mergeCell ref="C91:U91"/>
    <mergeCell ref="AH90:BE90"/>
    <mergeCell ref="AH91:AZ91"/>
    <mergeCell ref="BC6:BF6"/>
    <mergeCell ref="AH6:AN6"/>
    <mergeCell ref="AP6:AT6"/>
    <mergeCell ref="AV6:AW6"/>
    <mergeCell ref="AY6:BA6"/>
    <mergeCell ref="C1:Z1"/>
    <mergeCell ref="AQ2:AT2"/>
    <mergeCell ref="C3:I3"/>
    <mergeCell ref="K3:O3"/>
    <mergeCell ref="Q3:R3"/>
    <mergeCell ref="T3:V3"/>
    <mergeCell ref="AB3:AE3"/>
    <mergeCell ref="X3:AA3"/>
  </mergeCells>
  <phoneticPr fontId="144" type="noConversion"/>
  <conditionalFormatting sqref="C8:BI89">
    <cfRule type="cellIs" dxfId="2" priority="1" operator="equal">
      <formula>"-"</formula>
    </cfRule>
    <cfRule type="cellIs" dxfId="1" priority="5" operator="notEqual">
      <formula>0</formula>
    </cfRule>
  </conditionalFormatting>
  <conditionalFormatting sqref="BL8:CL79">
    <cfRule type="cellIs" dxfId="0" priority="2" operator="notEqual">
      <formula>0</formula>
    </cfRule>
  </conditionalFormatting>
  <pageMargins left="0.74803149606299213" right="0.74803149606299213" top="0.98425196850393704" bottom="0.98425196850393704" header="0.51181102362204722" footer="0.51181102362204722"/>
  <pageSetup paperSize="8" scale="2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Y168"/>
  <sheetViews>
    <sheetView zoomScaleNormal="100" workbookViewId="0">
      <pane xSplit="2" ySplit="7" topLeftCell="C8" activePane="bottomRight" state="frozen"/>
      <selection pane="topRight"/>
      <selection pane="bottomLeft"/>
      <selection pane="bottomRight"/>
    </sheetView>
  </sheetViews>
  <sheetFormatPr defaultColWidth="9.140625" defaultRowHeight="15.75"/>
  <cols>
    <col min="1" max="1" width="9.140625" style="215"/>
    <col min="2" max="2" width="10.42578125" style="215" bestFit="1" customWidth="1"/>
    <col min="3" max="3" width="12.85546875" style="215" customWidth="1"/>
    <col min="4" max="4" width="13.42578125" style="215" customWidth="1"/>
    <col min="5" max="5" width="13.5703125" style="215" customWidth="1"/>
    <col min="6" max="6" width="12.85546875" style="215" customWidth="1"/>
    <col min="7" max="7" width="13.5703125" style="215" bestFit="1" customWidth="1"/>
    <col min="8" max="9" width="12.85546875" style="215" customWidth="1"/>
    <col min="10" max="10" width="2.42578125" style="215" customWidth="1"/>
    <col min="11" max="15" width="12.85546875" style="215" customWidth="1"/>
    <col min="16" max="16" width="2.140625" style="215" customWidth="1"/>
    <col min="17" max="18" width="13" style="215" customWidth="1"/>
    <col min="19" max="19" width="2.140625" style="215" customWidth="1"/>
    <col min="20" max="20" width="15.85546875" style="215" customWidth="1"/>
    <col min="21" max="21" width="15.85546875" style="215" bestFit="1" customWidth="1"/>
    <col min="22" max="22" width="15.85546875" style="215" customWidth="1"/>
    <col min="23" max="23" width="2.5703125" style="215" customWidth="1"/>
    <col min="24" max="26" width="15.85546875" style="215" customWidth="1"/>
    <col min="27" max="28" width="15.85546875" style="215" bestFit="1" customWidth="1"/>
    <col min="29" max="29" width="15.85546875" style="215" customWidth="1"/>
    <col min="30" max="30" width="2.42578125" style="215" customWidth="1"/>
    <col min="31" max="32" width="13.140625" style="215" customWidth="1"/>
    <col min="33" max="33" width="11.85546875" style="215" bestFit="1" customWidth="1"/>
    <col min="34" max="34" width="13.140625" style="215" customWidth="1"/>
    <col min="35" max="36" width="9" style="215" customWidth="1"/>
    <col min="37" max="37" width="10.85546875" style="215" customWidth="1"/>
    <col min="38" max="49" width="9" style="215" customWidth="1"/>
    <col min="50" max="16384" width="9.140625" style="215"/>
  </cols>
  <sheetData>
    <row r="1" spans="2:51" ht="29.25" customHeight="1" thickBot="1">
      <c r="B1" s="285"/>
      <c r="C1" s="286" t="s">
        <v>88</v>
      </c>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7"/>
      <c r="AD1" s="288"/>
      <c r="AE1" s="289"/>
      <c r="AF1" s="289"/>
      <c r="AG1" s="289"/>
      <c r="AH1" s="290"/>
      <c r="AJ1" s="291"/>
      <c r="AK1" s="214"/>
      <c r="AL1" s="214"/>
      <c r="AM1" s="214"/>
      <c r="AN1" s="214"/>
      <c r="AO1" s="214"/>
      <c r="AP1" s="214"/>
      <c r="AQ1" s="214"/>
      <c r="AR1" s="214"/>
      <c r="AS1" s="214"/>
      <c r="AT1" s="214"/>
      <c r="AU1" s="214"/>
      <c r="AV1" s="214"/>
      <c r="AW1" s="214"/>
      <c r="AX1" s="214"/>
      <c r="AY1" s="214"/>
    </row>
    <row r="2" spans="2:51" s="220" customFormat="1" ht="15.75" customHeight="1">
      <c r="B2" s="292"/>
      <c r="C2" s="217"/>
      <c r="D2" s="217"/>
      <c r="E2" s="217"/>
      <c r="F2" s="217"/>
      <c r="G2" s="217"/>
      <c r="H2" s="217"/>
      <c r="I2" s="217"/>
      <c r="J2" s="293"/>
      <c r="K2" s="294"/>
      <c r="L2" s="294"/>
      <c r="M2" s="294"/>
      <c r="N2" s="294"/>
      <c r="O2" s="294"/>
      <c r="P2" s="293"/>
      <c r="Q2" s="293"/>
      <c r="R2" s="293"/>
      <c r="S2" s="293"/>
      <c r="T2" s="295"/>
      <c r="U2" s="295"/>
      <c r="V2" s="296"/>
      <c r="W2" s="293"/>
      <c r="X2" s="293"/>
      <c r="Y2" s="293"/>
      <c r="Z2" s="293"/>
      <c r="AA2" s="217"/>
      <c r="AB2" s="217"/>
      <c r="AC2" s="217"/>
      <c r="AD2" s="288"/>
      <c r="AE2" s="293"/>
      <c r="AF2" s="293"/>
      <c r="AG2" s="217"/>
      <c r="AH2" s="297"/>
      <c r="AJ2" s="298"/>
      <c r="AK2" s="219"/>
      <c r="AL2" s="219"/>
      <c r="AM2" s="219"/>
      <c r="AN2" s="219"/>
      <c r="AO2" s="219"/>
      <c r="AP2" s="299"/>
      <c r="AQ2" s="299"/>
      <c r="AR2" s="299"/>
      <c r="AS2" s="299"/>
      <c r="AT2" s="219"/>
      <c r="AU2" s="219"/>
      <c r="AV2" s="219"/>
      <c r="AW2" s="219"/>
      <c r="AX2" s="219"/>
      <c r="AY2" s="219"/>
    </row>
    <row r="3" spans="2:51" s="220" customFormat="1" ht="15.75" customHeight="1">
      <c r="B3" s="292"/>
      <c r="C3" s="300" t="s">
        <v>71</v>
      </c>
      <c r="D3" s="300"/>
      <c r="E3" s="300"/>
      <c r="F3" s="300"/>
      <c r="G3" s="300"/>
      <c r="H3" s="300"/>
      <c r="I3" s="300"/>
      <c r="J3" s="293"/>
      <c r="K3" s="301" t="s">
        <v>68</v>
      </c>
      <c r="L3" s="301"/>
      <c r="M3" s="301"/>
      <c r="N3" s="301"/>
      <c r="O3" s="302"/>
      <c r="P3" s="293"/>
      <c r="Q3" s="300" t="s">
        <v>112</v>
      </c>
      <c r="R3" s="300"/>
      <c r="S3" s="293"/>
      <c r="T3" s="301" t="s">
        <v>74</v>
      </c>
      <c r="U3" s="301"/>
      <c r="V3" s="301"/>
      <c r="W3" s="293"/>
      <c r="X3" s="303" t="s">
        <v>317</v>
      </c>
      <c r="Y3" s="303"/>
      <c r="Z3" s="303"/>
      <c r="AA3" s="303"/>
      <c r="AB3" s="303"/>
      <c r="AC3" s="304"/>
      <c r="AD3" s="288"/>
      <c r="AE3" s="305" t="s">
        <v>85</v>
      </c>
      <c r="AF3" s="306"/>
      <c r="AG3" s="306"/>
      <c r="AH3" s="307"/>
      <c r="AJ3" s="308"/>
      <c r="AK3" s="219"/>
      <c r="AL3" s="219"/>
      <c r="AM3" s="219"/>
      <c r="AN3" s="219"/>
      <c r="AO3" s="219"/>
      <c r="AP3" s="309"/>
      <c r="AQ3" s="309"/>
      <c r="AR3" s="309"/>
      <c r="AS3" s="309"/>
      <c r="AT3" s="219"/>
      <c r="AU3" s="219"/>
      <c r="AV3" s="219"/>
      <c r="AW3" s="219"/>
      <c r="AX3" s="219"/>
      <c r="AY3" s="219"/>
    </row>
    <row r="4" spans="2:51" s="226" customFormat="1" ht="80.25" customHeight="1">
      <c r="B4" s="310"/>
      <c r="C4" s="222" t="s">
        <v>3</v>
      </c>
      <c r="D4" s="222" t="s">
        <v>8</v>
      </c>
      <c r="E4" s="222" t="s">
        <v>5</v>
      </c>
      <c r="F4" s="222" t="s">
        <v>6</v>
      </c>
      <c r="G4" s="222" t="s">
        <v>62</v>
      </c>
      <c r="H4" s="222" t="s">
        <v>7</v>
      </c>
      <c r="I4" s="223" t="s">
        <v>189</v>
      </c>
      <c r="J4" s="223"/>
      <c r="K4" s="223" t="s">
        <v>178</v>
      </c>
      <c r="L4" s="223" t="s">
        <v>70</v>
      </c>
      <c r="M4" s="223" t="s">
        <v>76</v>
      </c>
      <c r="N4" s="223" t="s">
        <v>1</v>
      </c>
      <c r="O4" s="223" t="s">
        <v>0</v>
      </c>
      <c r="P4" s="223"/>
      <c r="Q4" s="223" t="s">
        <v>177</v>
      </c>
      <c r="R4" s="223" t="s">
        <v>339</v>
      </c>
      <c r="S4" s="223"/>
      <c r="T4" s="311" t="s">
        <v>72</v>
      </c>
      <c r="U4" s="311" t="s">
        <v>2</v>
      </c>
      <c r="V4" s="311" t="s">
        <v>187</v>
      </c>
      <c r="W4" s="312"/>
      <c r="X4" s="223" t="s">
        <v>4</v>
      </c>
      <c r="Y4" s="223" t="s">
        <v>319</v>
      </c>
      <c r="Z4" s="223" t="s">
        <v>340</v>
      </c>
      <c r="AA4" s="311" t="s">
        <v>324</v>
      </c>
      <c r="AB4" s="313" t="s">
        <v>325</v>
      </c>
      <c r="AC4" s="313" t="s">
        <v>326</v>
      </c>
      <c r="AD4" s="288"/>
      <c r="AE4" s="313" t="s">
        <v>115</v>
      </c>
      <c r="AF4" s="313" t="s">
        <v>228</v>
      </c>
      <c r="AG4" s="313" t="s">
        <v>168</v>
      </c>
      <c r="AH4" s="314" t="s">
        <v>337</v>
      </c>
      <c r="AJ4" s="315"/>
      <c r="AK4" s="225"/>
      <c r="AL4" s="316"/>
      <c r="AM4" s="316"/>
      <c r="AN4" s="316"/>
      <c r="AO4" s="316"/>
      <c r="AP4" s="317"/>
      <c r="AQ4" s="315"/>
      <c r="AR4" s="317"/>
      <c r="AS4" s="315"/>
      <c r="AT4" s="225"/>
      <c r="AU4" s="225"/>
      <c r="AV4" s="225"/>
      <c r="AW4" s="225"/>
      <c r="AX4" s="225"/>
      <c r="AY4" s="225"/>
    </row>
    <row r="5" spans="2:51" s="226" customFormat="1" ht="40.5" customHeight="1">
      <c r="B5" s="318" t="s">
        <v>81</v>
      </c>
      <c r="C5" s="222" t="s">
        <v>78</v>
      </c>
      <c r="D5" s="222" t="s">
        <v>170</v>
      </c>
      <c r="E5" s="222" t="s">
        <v>79</v>
      </c>
      <c r="F5" s="228" t="s">
        <v>166</v>
      </c>
      <c r="G5" s="228" t="s">
        <v>167</v>
      </c>
      <c r="H5" s="222"/>
      <c r="I5" s="222"/>
      <c r="J5" s="222"/>
      <c r="K5" s="222"/>
      <c r="L5" s="222" t="s">
        <v>316</v>
      </c>
      <c r="M5" s="222"/>
      <c r="N5" s="222"/>
      <c r="O5" s="228" t="s">
        <v>184</v>
      </c>
      <c r="P5" s="222"/>
      <c r="Q5" s="228" t="s">
        <v>183</v>
      </c>
      <c r="R5" s="313"/>
      <c r="S5" s="222"/>
      <c r="T5" s="313" t="s">
        <v>154</v>
      </c>
      <c r="U5" s="313" t="s">
        <v>75</v>
      </c>
      <c r="V5" s="313" t="s">
        <v>188</v>
      </c>
      <c r="W5" s="319"/>
      <c r="X5" s="222" t="s">
        <v>90</v>
      </c>
      <c r="Y5" s="222" t="s">
        <v>287</v>
      </c>
      <c r="Z5" s="222"/>
      <c r="AA5" s="320" t="s">
        <v>185</v>
      </c>
      <c r="AB5" s="313"/>
      <c r="AC5" s="313" t="s">
        <v>191</v>
      </c>
      <c r="AD5" s="288"/>
      <c r="AE5" s="313" t="s">
        <v>111</v>
      </c>
      <c r="AF5" s="313" t="s">
        <v>111</v>
      </c>
      <c r="AG5" s="313"/>
      <c r="AH5" s="321" t="s">
        <v>147</v>
      </c>
      <c r="AJ5" s="315"/>
      <c r="AK5" s="225"/>
      <c r="AL5" s="316"/>
      <c r="AM5" s="316"/>
      <c r="AN5" s="316"/>
      <c r="AO5" s="316"/>
      <c r="AP5" s="317"/>
      <c r="AQ5" s="315"/>
      <c r="AR5" s="317"/>
      <c r="AS5" s="315"/>
      <c r="AT5" s="225"/>
      <c r="AU5" s="225"/>
      <c r="AV5" s="225"/>
      <c r="AW5" s="225"/>
      <c r="AX5" s="225"/>
      <c r="AY5" s="225"/>
    </row>
    <row r="6" spans="2:51" s="235" customFormat="1">
      <c r="B6" s="322" t="s">
        <v>82</v>
      </c>
      <c r="C6" s="231" t="s">
        <v>63</v>
      </c>
      <c r="D6" s="231" t="s">
        <v>64</v>
      </c>
      <c r="E6" s="231" t="s">
        <v>65</v>
      </c>
      <c r="F6" s="231" t="s">
        <v>66</v>
      </c>
      <c r="G6" s="231" t="s">
        <v>67</v>
      </c>
      <c r="H6" s="231"/>
      <c r="I6" s="231"/>
      <c r="J6" s="323"/>
      <c r="K6" s="324"/>
      <c r="L6" s="324"/>
      <c r="M6" s="324"/>
      <c r="N6" s="324"/>
      <c r="O6" s="231"/>
      <c r="P6" s="324"/>
      <c r="Q6" s="231"/>
      <c r="R6" s="231"/>
      <c r="S6" s="324"/>
      <c r="T6" s="324"/>
      <c r="U6" s="324"/>
      <c r="V6" s="324"/>
      <c r="W6" s="325"/>
      <c r="X6" s="325"/>
      <c r="Y6" s="325"/>
      <c r="Z6" s="325"/>
      <c r="AA6" s="324"/>
      <c r="AB6" s="324"/>
      <c r="AC6" s="324"/>
      <c r="AD6" s="288"/>
      <c r="AE6" s="324"/>
      <c r="AF6" s="324"/>
      <c r="AG6" s="324"/>
      <c r="AH6" s="326"/>
      <c r="AJ6" s="327"/>
      <c r="AK6" s="234"/>
      <c r="AL6" s="234"/>
      <c r="AM6" s="234"/>
      <c r="AN6" s="234"/>
      <c r="AO6" s="234"/>
      <c r="AP6" s="328"/>
      <c r="AQ6" s="328"/>
      <c r="AR6" s="328"/>
      <c r="AS6" s="328"/>
      <c r="AT6" s="234"/>
      <c r="AU6" s="234"/>
      <c r="AV6" s="234"/>
      <c r="AW6" s="234"/>
      <c r="AX6" s="234"/>
      <c r="AY6" s="234"/>
    </row>
    <row r="7" spans="2:51" s="235" customFormat="1">
      <c r="B7" s="329"/>
      <c r="C7" s="236"/>
      <c r="D7" s="236" t="s">
        <v>80</v>
      </c>
      <c r="E7" s="236"/>
      <c r="F7" s="236"/>
      <c r="G7" s="236"/>
      <c r="H7" s="236" t="s">
        <v>73</v>
      </c>
      <c r="I7" s="236"/>
      <c r="J7" s="330"/>
      <c r="K7" s="331"/>
      <c r="L7" s="331"/>
      <c r="M7" s="331"/>
      <c r="N7" s="331"/>
      <c r="O7" s="236" t="s">
        <v>69</v>
      </c>
      <c r="P7" s="331"/>
      <c r="Q7" s="236" t="s">
        <v>179</v>
      </c>
      <c r="R7" s="236"/>
      <c r="S7" s="331"/>
      <c r="T7" s="331"/>
      <c r="U7" s="331"/>
      <c r="V7" s="331"/>
      <c r="W7" s="332"/>
      <c r="X7" s="332"/>
      <c r="Y7" s="332"/>
      <c r="Z7" s="332"/>
      <c r="AA7" s="331"/>
      <c r="AB7" s="331"/>
      <c r="AC7" s="331"/>
      <c r="AD7" s="288"/>
      <c r="AE7" s="333"/>
      <c r="AF7" s="331"/>
      <c r="AG7" s="331"/>
      <c r="AH7" s="334"/>
      <c r="AJ7" s="327"/>
      <c r="AK7" s="234"/>
      <c r="AL7" s="234"/>
      <c r="AM7" s="234"/>
      <c r="AN7" s="234"/>
      <c r="AO7" s="234"/>
      <c r="AP7" s="328"/>
      <c r="AQ7" s="328"/>
      <c r="AR7" s="328"/>
      <c r="AS7" s="328"/>
      <c r="AT7" s="234"/>
      <c r="AU7" s="234"/>
      <c r="AV7" s="234"/>
      <c r="AW7" s="234"/>
      <c r="AX7" s="234"/>
      <c r="AY7" s="234"/>
    </row>
    <row r="8" spans="2:51" s="235" customFormat="1">
      <c r="B8" s="335" t="s">
        <v>92</v>
      </c>
      <c r="C8" s="239">
        <v>3.6480000000000001</v>
      </c>
      <c r="D8" s="239">
        <v>4.2770000000000001</v>
      </c>
      <c r="E8" s="239">
        <v>3.734</v>
      </c>
      <c r="F8" s="239">
        <v>0.41199999999999998</v>
      </c>
      <c r="G8" s="239">
        <v>0.13100000000000001</v>
      </c>
      <c r="H8" s="239">
        <v>0.54300000000000004</v>
      </c>
      <c r="I8" s="239">
        <v>3.5470000000000002</v>
      </c>
      <c r="J8" s="336"/>
      <c r="K8" s="337" t="s">
        <v>116</v>
      </c>
      <c r="L8" s="338">
        <v>-6.6000000000000003E-2</v>
      </c>
      <c r="M8" s="337" t="s">
        <v>116</v>
      </c>
      <c r="N8" s="337" t="s">
        <v>116</v>
      </c>
      <c r="O8" s="337">
        <v>0.629</v>
      </c>
      <c r="P8" s="338"/>
      <c r="Q8" s="338">
        <v>0.217</v>
      </c>
      <c r="R8" s="339" t="s">
        <v>116</v>
      </c>
      <c r="S8" s="340"/>
      <c r="T8" s="336">
        <v>0.439</v>
      </c>
      <c r="U8" s="336">
        <v>0.629</v>
      </c>
      <c r="V8" s="336">
        <v>0.504</v>
      </c>
      <c r="W8" s="341"/>
      <c r="X8" s="339" t="s">
        <v>116</v>
      </c>
      <c r="Y8" s="339" t="s">
        <v>116</v>
      </c>
      <c r="Z8" s="339" t="s">
        <v>116</v>
      </c>
      <c r="AA8" s="336">
        <v>0.63200000000000001</v>
      </c>
      <c r="AB8" s="339" t="s">
        <v>116</v>
      </c>
      <c r="AC8" s="339" t="s">
        <v>116</v>
      </c>
      <c r="AD8" s="342"/>
      <c r="AE8" s="343" t="s">
        <v>116</v>
      </c>
      <c r="AF8" s="339" t="s">
        <v>116</v>
      </c>
      <c r="AG8" s="339" t="s">
        <v>116</v>
      </c>
      <c r="AH8" s="344" t="s">
        <v>116</v>
      </c>
      <c r="AJ8" s="327"/>
      <c r="AK8" s="234"/>
      <c r="AL8" s="234"/>
      <c r="AM8" s="234"/>
      <c r="AN8" s="234"/>
      <c r="AO8" s="234"/>
      <c r="AP8" s="328"/>
      <c r="AQ8" s="328"/>
      <c r="AR8" s="328"/>
      <c r="AS8" s="328"/>
      <c r="AT8" s="234"/>
      <c r="AU8" s="234"/>
      <c r="AV8" s="234"/>
      <c r="AW8" s="234"/>
      <c r="AX8" s="234"/>
      <c r="AY8" s="234"/>
    </row>
    <row r="9" spans="2:51" s="235" customFormat="1">
      <c r="B9" s="345" t="s">
        <v>93</v>
      </c>
      <c r="C9" s="239">
        <v>3.9489999999999998</v>
      </c>
      <c r="D9" s="239">
        <v>4.0279999999999996</v>
      </c>
      <c r="E9" s="239">
        <v>3.4489999999999998</v>
      </c>
      <c r="F9" s="239">
        <v>0.371</v>
      </c>
      <c r="G9" s="239">
        <v>0.20799999999999999</v>
      </c>
      <c r="H9" s="239">
        <v>0.57899999999999996</v>
      </c>
      <c r="I9" s="239">
        <v>3.7170000000000001</v>
      </c>
      <c r="J9" s="336"/>
      <c r="K9" s="337" t="s">
        <v>116</v>
      </c>
      <c r="L9" s="338">
        <v>0.42799999999999999</v>
      </c>
      <c r="M9" s="337" t="s">
        <v>116</v>
      </c>
      <c r="N9" s="337" t="s">
        <v>116</v>
      </c>
      <c r="O9" s="337">
        <v>7.9000000000000001E-2</v>
      </c>
      <c r="P9" s="338"/>
      <c r="Q9" s="338">
        <v>-0.29199999999999998</v>
      </c>
      <c r="R9" s="339" t="s">
        <v>116</v>
      </c>
      <c r="S9" s="340"/>
      <c r="T9" s="336">
        <v>-0.19700000000000001</v>
      </c>
      <c r="U9" s="336">
        <v>7.9000000000000001E-2</v>
      </c>
      <c r="V9" s="336">
        <v>0.52700000000000002</v>
      </c>
      <c r="W9" s="341"/>
      <c r="X9" s="339" t="s">
        <v>116</v>
      </c>
      <c r="Y9" s="339" t="s">
        <v>116</v>
      </c>
      <c r="Z9" s="339" t="s">
        <v>116</v>
      </c>
      <c r="AA9" s="336">
        <v>0.11899999999999999</v>
      </c>
      <c r="AB9" s="339" t="s">
        <v>116</v>
      </c>
      <c r="AC9" s="339" t="s">
        <v>116</v>
      </c>
      <c r="AD9" s="342"/>
      <c r="AE9" s="343" t="s">
        <v>116</v>
      </c>
      <c r="AF9" s="339" t="s">
        <v>116</v>
      </c>
      <c r="AG9" s="339" t="s">
        <v>116</v>
      </c>
      <c r="AH9" s="344" t="s">
        <v>116</v>
      </c>
      <c r="AJ9" s="327"/>
      <c r="AK9" s="234"/>
      <c r="AL9" s="234"/>
      <c r="AM9" s="234"/>
      <c r="AN9" s="234"/>
      <c r="AO9" s="234"/>
      <c r="AP9" s="328"/>
      <c r="AQ9" s="328"/>
      <c r="AR9" s="328"/>
      <c r="AS9" s="328"/>
      <c r="AT9" s="234"/>
      <c r="AU9" s="234"/>
      <c r="AV9" s="234"/>
      <c r="AW9" s="234"/>
      <c r="AX9" s="234"/>
      <c r="AY9" s="234"/>
    </row>
    <row r="10" spans="2:51" s="235" customFormat="1">
      <c r="B10" s="345" t="s">
        <v>94</v>
      </c>
      <c r="C10" s="239">
        <v>4.9059999999999997</v>
      </c>
      <c r="D10" s="239">
        <v>4.41</v>
      </c>
      <c r="E10" s="239">
        <v>3.7970000000000002</v>
      </c>
      <c r="F10" s="239">
        <v>0.30099999999999999</v>
      </c>
      <c r="G10" s="239">
        <v>0.312</v>
      </c>
      <c r="H10" s="239">
        <v>0.61299999999999999</v>
      </c>
      <c r="I10" s="239">
        <v>4.2510000000000003</v>
      </c>
      <c r="J10" s="336"/>
      <c r="K10" s="337" t="s">
        <v>116</v>
      </c>
      <c r="L10" s="338">
        <v>0.879</v>
      </c>
      <c r="M10" s="337" t="s">
        <v>116</v>
      </c>
      <c r="N10" s="337" t="s">
        <v>116</v>
      </c>
      <c r="O10" s="337">
        <v>-0.496</v>
      </c>
      <c r="P10" s="338"/>
      <c r="Q10" s="338">
        <v>-0.79700000000000004</v>
      </c>
      <c r="R10" s="339" t="s">
        <v>116</v>
      </c>
      <c r="S10" s="340"/>
      <c r="T10" s="336">
        <v>-0.67700000000000005</v>
      </c>
      <c r="U10" s="336">
        <v>-0.496</v>
      </c>
      <c r="V10" s="336">
        <v>0.52</v>
      </c>
      <c r="W10" s="341"/>
      <c r="X10" s="339" t="s">
        <v>116</v>
      </c>
      <c r="Y10" s="339" t="s">
        <v>116</v>
      </c>
      <c r="Z10" s="339" t="s">
        <v>116</v>
      </c>
      <c r="AA10" s="336">
        <v>-0.434</v>
      </c>
      <c r="AB10" s="339" t="s">
        <v>116</v>
      </c>
      <c r="AC10" s="339" t="s">
        <v>116</v>
      </c>
      <c r="AD10" s="342"/>
      <c r="AE10" s="336">
        <v>11.425000000000001</v>
      </c>
      <c r="AF10" s="339" t="s">
        <v>116</v>
      </c>
      <c r="AG10" s="339" t="s">
        <v>116</v>
      </c>
      <c r="AH10" s="344" t="s">
        <v>116</v>
      </c>
      <c r="AJ10" s="327"/>
      <c r="AK10" s="234"/>
      <c r="AL10" s="234"/>
      <c r="AM10" s="234"/>
      <c r="AN10" s="234"/>
      <c r="AO10" s="234"/>
      <c r="AP10" s="328"/>
      <c r="AQ10" s="328"/>
      <c r="AR10" s="328"/>
      <c r="AS10" s="328"/>
      <c r="AT10" s="234"/>
      <c r="AU10" s="234"/>
      <c r="AV10" s="234"/>
      <c r="AW10" s="234"/>
      <c r="AX10" s="234"/>
      <c r="AY10" s="234"/>
    </row>
    <row r="11" spans="2:51" s="235" customFormat="1">
      <c r="B11" s="345" t="s">
        <v>95</v>
      </c>
      <c r="C11" s="239">
        <v>5.2690000000000001</v>
      </c>
      <c r="D11" s="239">
        <v>4.6820000000000004</v>
      </c>
      <c r="E11" s="239">
        <v>3.9889999999999999</v>
      </c>
      <c r="F11" s="239">
        <v>0.36399999999999999</v>
      </c>
      <c r="G11" s="239">
        <v>0.32900000000000001</v>
      </c>
      <c r="H11" s="239">
        <v>0.69299999999999995</v>
      </c>
      <c r="I11" s="239">
        <v>4.4939999999999998</v>
      </c>
      <c r="J11" s="336"/>
      <c r="K11" s="337" t="s">
        <v>116</v>
      </c>
      <c r="L11" s="338">
        <v>0.95799999999999996</v>
      </c>
      <c r="M11" s="337" t="s">
        <v>116</v>
      </c>
      <c r="N11" s="337" t="s">
        <v>116</v>
      </c>
      <c r="O11" s="337">
        <v>-0.58699999999999997</v>
      </c>
      <c r="P11" s="338"/>
      <c r="Q11" s="338">
        <v>-0.95099999999999996</v>
      </c>
      <c r="R11" s="339" t="s">
        <v>116</v>
      </c>
      <c r="S11" s="340"/>
      <c r="T11" s="336">
        <v>-0.79400000000000004</v>
      </c>
      <c r="U11" s="336">
        <v>-0.58699999999999997</v>
      </c>
      <c r="V11" s="336">
        <v>0.51900000000000002</v>
      </c>
      <c r="W11" s="341"/>
      <c r="X11" s="339" t="s">
        <v>116</v>
      </c>
      <c r="Y11" s="339" t="s">
        <v>116</v>
      </c>
      <c r="Z11" s="339" t="s">
        <v>116</v>
      </c>
      <c r="AA11" s="336">
        <v>-0.51500000000000001</v>
      </c>
      <c r="AB11" s="339" t="s">
        <v>116</v>
      </c>
      <c r="AC11" s="339" t="s">
        <v>116</v>
      </c>
      <c r="AD11" s="342"/>
      <c r="AE11" s="336">
        <v>12.169</v>
      </c>
      <c r="AF11" s="339" t="s">
        <v>116</v>
      </c>
      <c r="AG11" s="339" t="s">
        <v>116</v>
      </c>
      <c r="AH11" s="344" t="s">
        <v>116</v>
      </c>
      <c r="AJ11" s="327"/>
      <c r="AK11" s="234"/>
      <c r="AL11" s="234"/>
      <c r="AM11" s="234"/>
      <c r="AN11" s="234"/>
      <c r="AO11" s="234"/>
      <c r="AP11" s="328"/>
      <c r="AQ11" s="328"/>
      <c r="AR11" s="328"/>
      <c r="AS11" s="328"/>
      <c r="AT11" s="234"/>
      <c r="AU11" s="234"/>
      <c r="AV11" s="234"/>
      <c r="AW11" s="234"/>
      <c r="AX11" s="234"/>
      <c r="AY11" s="234"/>
    </row>
    <row r="12" spans="2:51" s="235" customFormat="1">
      <c r="B12" s="345" t="s">
        <v>96</v>
      </c>
      <c r="C12" s="239">
        <v>5.4580000000000002</v>
      </c>
      <c r="D12" s="239">
        <v>4.992</v>
      </c>
      <c r="E12" s="239">
        <v>4.157</v>
      </c>
      <c r="F12" s="239">
        <v>0.47899999999999998</v>
      </c>
      <c r="G12" s="239">
        <v>0.35599999999999998</v>
      </c>
      <c r="H12" s="239">
        <v>0.83499999999999996</v>
      </c>
      <c r="I12" s="239">
        <v>4.5960000000000001</v>
      </c>
      <c r="J12" s="336"/>
      <c r="K12" s="337" t="s">
        <v>116</v>
      </c>
      <c r="L12" s="338">
        <v>0.82399999999999995</v>
      </c>
      <c r="M12" s="337" t="s">
        <v>116</v>
      </c>
      <c r="N12" s="337" t="s">
        <v>116</v>
      </c>
      <c r="O12" s="337">
        <v>-0.46600000000000003</v>
      </c>
      <c r="P12" s="338"/>
      <c r="Q12" s="338">
        <v>-0.94499999999999995</v>
      </c>
      <c r="R12" s="339" t="s">
        <v>116</v>
      </c>
      <c r="S12" s="340"/>
      <c r="T12" s="336">
        <v>-0.745</v>
      </c>
      <c r="U12" s="336">
        <v>-0.46600000000000003</v>
      </c>
      <c r="V12" s="336">
        <v>0.53100000000000003</v>
      </c>
      <c r="W12" s="341"/>
      <c r="X12" s="339" t="s">
        <v>116</v>
      </c>
      <c r="Y12" s="339" t="s">
        <v>116</v>
      </c>
      <c r="Z12" s="339" t="s">
        <v>116</v>
      </c>
      <c r="AA12" s="336">
        <v>-0.41699999999999998</v>
      </c>
      <c r="AB12" s="339" t="s">
        <v>116</v>
      </c>
      <c r="AC12" s="339" t="s">
        <v>116</v>
      </c>
      <c r="AD12" s="342"/>
      <c r="AE12" s="336">
        <v>12.74</v>
      </c>
      <c r="AF12" s="339" t="s">
        <v>116</v>
      </c>
      <c r="AG12" s="339" t="s">
        <v>116</v>
      </c>
      <c r="AH12" s="344" t="s">
        <v>116</v>
      </c>
      <c r="AJ12" s="327"/>
      <c r="AK12" s="234"/>
      <c r="AL12" s="234"/>
      <c r="AM12" s="234"/>
      <c r="AN12" s="234"/>
      <c r="AO12" s="234"/>
      <c r="AP12" s="328"/>
      <c r="AQ12" s="328"/>
      <c r="AR12" s="328"/>
      <c r="AS12" s="328"/>
      <c r="AT12" s="234"/>
      <c r="AU12" s="234"/>
      <c r="AV12" s="234"/>
      <c r="AW12" s="234"/>
      <c r="AX12" s="234"/>
      <c r="AY12" s="234"/>
    </row>
    <row r="13" spans="2:51" s="235" customFormat="1">
      <c r="B13" s="345" t="s">
        <v>97</v>
      </c>
      <c r="C13" s="239">
        <v>5.883</v>
      </c>
      <c r="D13" s="239">
        <v>5.8140000000000001</v>
      </c>
      <c r="E13" s="239">
        <v>4.62</v>
      </c>
      <c r="F13" s="239">
        <v>0.77800000000000002</v>
      </c>
      <c r="G13" s="239">
        <v>0.41599999999999998</v>
      </c>
      <c r="H13" s="239">
        <v>1.194</v>
      </c>
      <c r="I13" s="239">
        <v>4.9749999999999996</v>
      </c>
      <c r="J13" s="336"/>
      <c r="K13" s="337" t="s">
        <v>116</v>
      </c>
      <c r="L13" s="338">
        <v>0.48799999999999999</v>
      </c>
      <c r="M13" s="337" t="s">
        <v>116</v>
      </c>
      <c r="N13" s="337" t="s">
        <v>116</v>
      </c>
      <c r="O13" s="337">
        <v>-6.9000000000000006E-2</v>
      </c>
      <c r="P13" s="338"/>
      <c r="Q13" s="338">
        <v>-0.84699999999999998</v>
      </c>
      <c r="R13" s="339" t="s">
        <v>116</v>
      </c>
      <c r="S13" s="340"/>
      <c r="T13" s="336">
        <v>-0.38400000000000001</v>
      </c>
      <c r="U13" s="336">
        <v>-6.9000000000000006E-2</v>
      </c>
      <c r="V13" s="336">
        <v>0.57899999999999996</v>
      </c>
      <c r="W13" s="341"/>
      <c r="X13" s="339" t="s">
        <v>116</v>
      </c>
      <c r="Y13" s="339" t="s">
        <v>116</v>
      </c>
      <c r="Z13" s="339" t="s">
        <v>116</v>
      </c>
      <c r="AA13" s="336">
        <v>-1E-3</v>
      </c>
      <c r="AB13" s="339" t="s">
        <v>116</v>
      </c>
      <c r="AC13" s="339" t="s">
        <v>116</v>
      </c>
      <c r="AD13" s="342"/>
      <c r="AE13" s="336">
        <v>14.303000000000001</v>
      </c>
      <c r="AF13" s="339" t="s">
        <v>116</v>
      </c>
      <c r="AG13" s="339" t="s">
        <v>116</v>
      </c>
      <c r="AH13" s="344" t="s">
        <v>116</v>
      </c>
      <c r="AJ13" s="327"/>
      <c r="AK13" s="234"/>
      <c r="AL13" s="234"/>
      <c r="AM13" s="234"/>
      <c r="AN13" s="234"/>
      <c r="AO13" s="234"/>
      <c r="AP13" s="328"/>
      <c r="AQ13" s="328"/>
      <c r="AR13" s="328"/>
      <c r="AS13" s="328"/>
      <c r="AT13" s="234"/>
      <c r="AU13" s="234"/>
      <c r="AV13" s="234"/>
      <c r="AW13" s="234"/>
      <c r="AX13" s="234"/>
      <c r="AY13" s="234"/>
    </row>
    <row r="14" spans="2:51" s="235" customFormat="1">
      <c r="B14" s="345" t="s">
        <v>98</v>
      </c>
      <c r="C14" s="239">
        <v>6.2030000000000003</v>
      </c>
      <c r="D14" s="239">
        <v>6.4119999999999999</v>
      </c>
      <c r="E14" s="239">
        <v>5.0549999999999997</v>
      </c>
      <c r="F14" s="239">
        <v>0.89700000000000002</v>
      </c>
      <c r="G14" s="239">
        <v>0.46</v>
      </c>
      <c r="H14" s="239">
        <v>1.357</v>
      </c>
      <c r="I14" s="239">
        <v>5.2750000000000004</v>
      </c>
      <c r="J14" s="336"/>
      <c r="K14" s="337" t="s">
        <v>116</v>
      </c>
      <c r="L14" s="338">
        <v>0.29699999999999999</v>
      </c>
      <c r="M14" s="337" t="s">
        <v>116</v>
      </c>
      <c r="N14" s="337" t="s">
        <v>116</v>
      </c>
      <c r="O14" s="337">
        <v>0.20899999999999999</v>
      </c>
      <c r="P14" s="338"/>
      <c r="Q14" s="338">
        <v>-0.68799999999999994</v>
      </c>
      <c r="R14" s="339" t="s">
        <v>116</v>
      </c>
      <c r="S14" s="340"/>
      <c r="T14" s="336">
        <v>-0.3</v>
      </c>
      <c r="U14" s="336">
        <v>0.20899999999999999</v>
      </c>
      <c r="V14" s="336">
        <v>0.63400000000000001</v>
      </c>
      <c r="W14" s="341"/>
      <c r="X14" s="339" t="s">
        <v>116</v>
      </c>
      <c r="Y14" s="339" t="s">
        <v>116</v>
      </c>
      <c r="Z14" s="339" t="s">
        <v>116</v>
      </c>
      <c r="AA14" s="336">
        <v>0.154</v>
      </c>
      <c r="AB14" s="339" t="s">
        <v>116</v>
      </c>
      <c r="AC14" s="339" t="s">
        <v>116</v>
      </c>
      <c r="AD14" s="342"/>
      <c r="AE14" s="336">
        <v>15.536</v>
      </c>
      <c r="AF14" s="339" t="s">
        <v>116</v>
      </c>
      <c r="AG14" s="339" t="s">
        <v>116</v>
      </c>
      <c r="AH14" s="344" t="s">
        <v>116</v>
      </c>
      <c r="AJ14" s="327"/>
      <c r="AK14" s="234"/>
      <c r="AL14" s="234"/>
      <c r="AM14" s="234"/>
      <c r="AN14" s="234"/>
      <c r="AO14" s="234"/>
      <c r="AP14" s="328"/>
      <c r="AQ14" s="328"/>
      <c r="AR14" s="328"/>
      <c r="AS14" s="328"/>
      <c r="AT14" s="234"/>
      <c r="AU14" s="234"/>
      <c r="AV14" s="234"/>
      <c r="AW14" s="234"/>
      <c r="AX14" s="234"/>
      <c r="AY14" s="234"/>
    </row>
    <row r="15" spans="2:51" s="235" customFormat="1">
      <c r="B15" s="345" t="s">
        <v>99</v>
      </c>
      <c r="C15" s="239">
        <v>6.34</v>
      </c>
      <c r="D15" s="239">
        <v>6.758</v>
      </c>
      <c r="E15" s="239">
        <v>5.2729999999999997</v>
      </c>
      <c r="F15" s="239">
        <v>1.0109999999999999</v>
      </c>
      <c r="G15" s="239">
        <v>0.47399999999999998</v>
      </c>
      <c r="H15" s="239">
        <v>1.4850000000000001</v>
      </c>
      <c r="I15" s="239">
        <v>5.29</v>
      </c>
      <c r="J15" s="336"/>
      <c r="K15" s="337" t="s">
        <v>116</v>
      </c>
      <c r="L15" s="338">
        <v>7.5999999999999998E-2</v>
      </c>
      <c r="M15" s="337" t="s">
        <v>116</v>
      </c>
      <c r="N15" s="337" t="s">
        <v>116</v>
      </c>
      <c r="O15" s="337">
        <v>0.41799999999999998</v>
      </c>
      <c r="P15" s="338"/>
      <c r="Q15" s="338">
        <v>-0.59299999999999997</v>
      </c>
      <c r="R15" s="339" t="s">
        <v>116</v>
      </c>
      <c r="S15" s="340"/>
      <c r="T15" s="336">
        <v>-0.158</v>
      </c>
      <c r="U15" s="336">
        <v>0.41799999999999998</v>
      </c>
      <c r="V15" s="336">
        <v>0.65700000000000003</v>
      </c>
      <c r="W15" s="341"/>
      <c r="X15" s="339" t="s">
        <v>116</v>
      </c>
      <c r="Y15" s="339" t="s">
        <v>116</v>
      </c>
      <c r="Z15" s="339" t="s">
        <v>116</v>
      </c>
      <c r="AA15" s="336">
        <v>0.29399999999999998</v>
      </c>
      <c r="AB15" s="339" t="s">
        <v>116</v>
      </c>
      <c r="AC15" s="339" t="s">
        <v>116</v>
      </c>
      <c r="AD15" s="342"/>
      <c r="AE15" s="336">
        <v>16.684999999999999</v>
      </c>
      <c r="AF15" s="339" t="s">
        <v>116</v>
      </c>
      <c r="AG15" s="339" t="s">
        <v>116</v>
      </c>
      <c r="AH15" s="344" t="s">
        <v>116</v>
      </c>
      <c r="AJ15" s="327"/>
      <c r="AK15" s="234"/>
      <c r="AL15" s="234"/>
      <c r="AM15" s="234"/>
      <c r="AN15" s="234"/>
      <c r="AO15" s="234"/>
      <c r="AP15" s="328"/>
      <c r="AQ15" s="328"/>
      <c r="AR15" s="328"/>
      <c r="AS15" s="328"/>
      <c r="AT15" s="234"/>
      <c r="AU15" s="234"/>
      <c r="AV15" s="234"/>
      <c r="AW15" s="234"/>
      <c r="AX15" s="234"/>
      <c r="AY15" s="234"/>
    </row>
    <row r="16" spans="2:51" s="235" customFormat="1">
      <c r="B16" s="345" t="s">
        <v>100</v>
      </c>
      <c r="C16" s="239">
        <v>6.5940000000000003</v>
      </c>
      <c r="D16" s="239">
        <v>6.851</v>
      </c>
      <c r="E16" s="239">
        <v>5.4779999999999998</v>
      </c>
      <c r="F16" s="239">
        <v>0.874</v>
      </c>
      <c r="G16" s="239">
        <v>0.499</v>
      </c>
      <c r="H16" s="239">
        <v>1.373</v>
      </c>
      <c r="I16" s="239">
        <v>5.4409999999999998</v>
      </c>
      <c r="J16" s="336"/>
      <c r="K16" s="337" t="s">
        <v>116</v>
      </c>
      <c r="L16" s="338">
        <v>0.19</v>
      </c>
      <c r="M16" s="337" t="s">
        <v>116</v>
      </c>
      <c r="N16" s="337" t="s">
        <v>116</v>
      </c>
      <c r="O16" s="337">
        <v>0.25700000000000001</v>
      </c>
      <c r="P16" s="338"/>
      <c r="Q16" s="338">
        <v>-0.61699999999999999</v>
      </c>
      <c r="R16" s="339" t="s">
        <v>116</v>
      </c>
      <c r="S16" s="340"/>
      <c r="T16" s="336">
        <v>-0.307</v>
      </c>
      <c r="U16" s="336">
        <v>0.25700000000000001</v>
      </c>
      <c r="V16" s="336">
        <v>0.65600000000000003</v>
      </c>
      <c r="W16" s="341"/>
      <c r="X16" s="339" t="s">
        <v>116</v>
      </c>
      <c r="Y16" s="339" t="s">
        <v>116</v>
      </c>
      <c r="Z16" s="339" t="s">
        <v>116</v>
      </c>
      <c r="AA16" s="336">
        <v>0.113</v>
      </c>
      <c r="AB16" s="339" t="s">
        <v>116</v>
      </c>
      <c r="AC16" s="339" t="s">
        <v>116</v>
      </c>
      <c r="AD16" s="342"/>
      <c r="AE16" s="336">
        <v>17.600999999999999</v>
      </c>
      <c r="AF16" s="339" t="s">
        <v>116</v>
      </c>
      <c r="AG16" s="339" t="s">
        <v>116</v>
      </c>
      <c r="AH16" s="344" t="s">
        <v>116</v>
      </c>
      <c r="AJ16" s="327"/>
      <c r="AK16" s="234"/>
      <c r="AL16" s="234"/>
      <c r="AM16" s="234"/>
      <c r="AN16" s="234"/>
      <c r="AO16" s="234"/>
      <c r="AP16" s="328"/>
      <c r="AQ16" s="328"/>
      <c r="AR16" s="328"/>
      <c r="AS16" s="328"/>
      <c r="AT16" s="234"/>
      <c r="AU16" s="234"/>
      <c r="AV16" s="234"/>
      <c r="AW16" s="234"/>
      <c r="AX16" s="234"/>
      <c r="AY16" s="234"/>
    </row>
    <row r="17" spans="1:51" s="235" customFormat="1">
      <c r="B17" s="345" t="s">
        <v>101</v>
      </c>
      <c r="C17" s="239">
        <v>7.04</v>
      </c>
      <c r="D17" s="239">
        <v>7.0019999999999998</v>
      </c>
      <c r="E17" s="239">
        <v>5.6109999999999998</v>
      </c>
      <c r="F17" s="239">
        <v>0.84399999999999997</v>
      </c>
      <c r="G17" s="239">
        <v>0.54700000000000004</v>
      </c>
      <c r="H17" s="239">
        <v>1.391</v>
      </c>
      <c r="I17" s="239">
        <v>5.8029999999999999</v>
      </c>
      <c r="J17" s="336"/>
      <c r="K17" s="337" t="s">
        <v>116</v>
      </c>
      <c r="L17" s="338">
        <v>0.53900000000000003</v>
      </c>
      <c r="M17" s="337" t="s">
        <v>116</v>
      </c>
      <c r="N17" s="337" t="s">
        <v>116</v>
      </c>
      <c r="O17" s="337">
        <v>-3.7999999999999999E-2</v>
      </c>
      <c r="P17" s="338"/>
      <c r="Q17" s="338">
        <v>-0.88200000000000001</v>
      </c>
      <c r="R17" s="339" t="s">
        <v>116</v>
      </c>
      <c r="S17" s="340"/>
      <c r="T17" s="336">
        <v>-0.55600000000000005</v>
      </c>
      <c r="U17" s="336">
        <v>-3.7999999999999999E-2</v>
      </c>
      <c r="V17" s="336">
        <v>0.74199999999999999</v>
      </c>
      <c r="W17" s="341"/>
      <c r="X17" s="339" t="s">
        <v>116</v>
      </c>
      <c r="Y17" s="339" t="s">
        <v>116</v>
      </c>
      <c r="Z17" s="339" t="s">
        <v>116</v>
      </c>
      <c r="AA17" s="336">
        <v>-0.108</v>
      </c>
      <c r="AB17" s="339" t="s">
        <v>116</v>
      </c>
      <c r="AC17" s="339" t="s">
        <v>116</v>
      </c>
      <c r="AD17" s="342"/>
      <c r="AE17" s="336">
        <v>19.574000000000002</v>
      </c>
      <c r="AF17" s="339" t="s">
        <v>116</v>
      </c>
      <c r="AG17" s="339" t="s">
        <v>116</v>
      </c>
      <c r="AH17" s="346">
        <v>3.3025404157043878</v>
      </c>
      <c r="AJ17" s="327"/>
      <c r="AK17" s="234"/>
      <c r="AL17" s="234"/>
      <c r="AM17" s="234"/>
      <c r="AN17" s="234"/>
      <c r="AO17" s="234"/>
      <c r="AP17" s="328"/>
      <c r="AQ17" s="328"/>
      <c r="AR17" s="328"/>
      <c r="AS17" s="328"/>
      <c r="AT17" s="234"/>
      <c r="AU17" s="234"/>
      <c r="AV17" s="234"/>
      <c r="AW17" s="234"/>
      <c r="AX17" s="234"/>
      <c r="AY17" s="234"/>
    </row>
    <row r="18" spans="1:51" s="235" customFormat="1">
      <c r="B18" s="345" t="s">
        <v>102</v>
      </c>
      <c r="C18" s="239">
        <v>7.5279999999999996</v>
      </c>
      <c r="D18" s="239">
        <v>7.61</v>
      </c>
      <c r="E18" s="239">
        <v>6.1130000000000004</v>
      </c>
      <c r="F18" s="239">
        <v>0.89900000000000002</v>
      </c>
      <c r="G18" s="239">
        <v>0.59799999999999998</v>
      </c>
      <c r="H18" s="239">
        <v>1.4970000000000001</v>
      </c>
      <c r="I18" s="239">
        <v>6.19</v>
      </c>
      <c r="J18" s="336"/>
      <c r="K18" s="337" t="s">
        <v>116</v>
      </c>
      <c r="L18" s="338">
        <v>0.39100000000000001</v>
      </c>
      <c r="M18" s="337" t="s">
        <v>116</v>
      </c>
      <c r="N18" s="337" t="s">
        <v>116</v>
      </c>
      <c r="O18" s="337">
        <v>8.2000000000000003E-2</v>
      </c>
      <c r="P18" s="338"/>
      <c r="Q18" s="338">
        <v>-0.81699999999999995</v>
      </c>
      <c r="R18" s="339" t="s">
        <v>116</v>
      </c>
      <c r="S18" s="340"/>
      <c r="T18" s="336">
        <v>-0.38</v>
      </c>
      <c r="U18" s="336">
        <v>8.2000000000000003E-2</v>
      </c>
      <c r="V18" s="336">
        <v>0.73099999999999998</v>
      </c>
      <c r="W18" s="341"/>
      <c r="X18" s="339" t="s">
        <v>116</v>
      </c>
      <c r="Y18" s="339" t="s">
        <v>116</v>
      </c>
      <c r="Z18" s="339" t="s">
        <v>116</v>
      </c>
      <c r="AA18" s="336">
        <v>3.2000000000000001E-2</v>
      </c>
      <c r="AB18" s="339" t="s">
        <v>116</v>
      </c>
      <c r="AC18" s="339" t="s">
        <v>116</v>
      </c>
      <c r="AD18" s="342"/>
      <c r="AE18" s="336">
        <v>21.161999999999999</v>
      </c>
      <c r="AF18" s="336">
        <v>21.81</v>
      </c>
      <c r="AG18" s="339" t="s">
        <v>116</v>
      </c>
      <c r="AH18" s="346">
        <v>3.5103926096997689</v>
      </c>
      <c r="AJ18" s="327"/>
      <c r="AK18" s="234"/>
      <c r="AL18" s="234"/>
      <c r="AM18" s="234"/>
      <c r="AN18" s="234"/>
      <c r="AO18" s="234"/>
      <c r="AP18" s="328"/>
      <c r="AQ18" s="328"/>
      <c r="AR18" s="328"/>
      <c r="AS18" s="328"/>
      <c r="AT18" s="234"/>
      <c r="AU18" s="234"/>
      <c r="AV18" s="234"/>
      <c r="AW18" s="234"/>
      <c r="AX18" s="234"/>
      <c r="AY18" s="234"/>
    </row>
    <row r="19" spans="1:51" s="235" customFormat="1">
      <c r="B19" s="345" t="s">
        <v>103</v>
      </c>
      <c r="C19" s="239">
        <v>7.9160000000000004</v>
      </c>
      <c r="D19" s="239">
        <v>7.9219999999999997</v>
      </c>
      <c r="E19" s="239">
        <v>6.3879999999999999</v>
      </c>
      <c r="F19" s="239">
        <v>0.89200000000000002</v>
      </c>
      <c r="G19" s="239">
        <v>0.64200000000000002</v>
      </c>
      <c r="H19" s="239">
        <v>1.534</v>
      </c>
      <c r="I19" s="239">
        <v>6.5090000000000003</v>
      </c>
      <c r="J19" s="336"/>
      <c r="K19" s="337" t="s">
        <v>116</v>
      </c>
      <c r="L19" s="338">
        <v>0.501</v>
      </c>
      <c r="M19" s="337" t="s">
        <v>116</v>
      </c>
      <c r="N19" s="337" t="s">
        <v>116</v>
      </c>
      <c r="O19" s="337">
        <v>6.0000000000000001E-3</v>
      </c>
      <c r="P19" s="338"/>
      <c r="Q19" s="338">
        <v>-0.88600000000000001</v>
      </c>
      <c r="R19" s="339" t="s">
        <v>116</v>
      </c>
      <c r="S19" s="340"/>
      <c r="T19" s="336">
        <v>-0.46800000000000003</v>
      </c>
      <c r="U19" s="336">
        <v>6.0000000000000001E-3</v>
      </c>
      <c r="V19" s="336">
        <v>0.76900000000000002</v>
      </c>
      <c r="W19" s="341"/>
      <c r="X19" s="339" t="s">
        <v>116</v>
      </c>
      <c r="Y19" s="339" t="s">
        <v>116</v>
      </c>
      <c r="Z19" s="339" t="s">
        <v>116</v>
      </c>
      <c r="AA19" s="336">
        <v>-9.8000000000000004E-2</v>
      </c>
      <c r="AB19" s="339" t="s">
        <v>116</v>
      </c>
      <c r="AC19" s="339" t="s">
        <v>116</v>
      </c>
      <c r="AD19" s="342"/>
      <c r="AE19" s="336">
        <v>22.509</v>
      </c>
      <c r="AF19" s="336">
        <v>23.004000000000001</v>
      </c>
      <c r="AG19" s="339" t="s">
        <v>116</v>
      </c>
      <c r="AH19" s="346">
        <v>3.6720554272517325</v>
      </c>
      <c r="AJ19" s="327"/>
      <c r="AK19" s="234"/>
      <c r="AL19" s="234"/>
      <c r="AM19" s="234"/>
      <c r="AN19" s="234"/>
      <c r="AO19" s="234"/>
      <c r="AP19" s="328"/>
      <c r="AQ19" s="328"/>
      <c r="AR19" s="328"/>
      <c r="AS19" s="328"/>
      <c r="AT19" s="234"/>
      <c r="AU19" s="234"/>
      <c r="AV19" s="234"/>
      <c r="AW19" s="234"/>
      <c r="AX19" s="234"/>
      <c r="AY19" s="234"/>
    </row>
    <row r="20" spans="1:51" s="235" customFormat="1">
      <c r="B20" s="345" t="s">
        <v>104</v>
      </c>
      <c r="C20" s="239">
        <v>8.3190000000000008</v>
      </c>
      <c r="D20" s="239">
        <v>8.39</v>
      </c>
      <c r="E20" s="239">
        <v>6.766</v>
      </c>
      <c r="F20" s="239">
        <v>0.95099999999999996</v>
      </c>
      <c r="G20" s="239">
        <v>0.67300000000000004</v>
      </c>
      <c r="H20" s="239">
        <v>1.6240000000000001</v>
      </c>
      <c r="I20" s="239">
        <v>6.8920000000000003</v>
      </c>
      <c r="J20" s="336"/>
      <c r="K20" s="337" t="s">
        <v>116</v>
      </c>
      <c r="L20" s="338">
        <v>0.54600000000000004</v>
      </c>
      <c r="M20" s="337" t="s">
        <v>116</v>
      </c>
      <c r="N20" s="337" t="s">
        <v>116</v>
      </c>
      <c r="O20" s="337">
        <v>7.0999999999999994E-2</v>
      </c>
      <c r="P20" s="338"/>
      <c r="Q20" s="338">
        <v>-0.88</v>
      </c>
      <c r="R20" s="339" t="s">
        <v>116</v>
      </c>
      <c r="S20" s="340"/>
      <c r="T20" s="336">
        <v>-0.52</v>
      </c>
      <c r="U20" s="336">
        <v>7.0999999999999994E-2</v>
      </c>
      <c r="V20" s="336">
        <v>0.79300000000000004</v>
      </c>
      <c r="W20" s="341"/>
      <c r="X20" s="339" t="s">
        <v>116</v>
      </c>
      <c r="Y20" s="339" t="s">
        <v>116</v>
      </c>
      <c r="Z20" s="339" t="s">
        <v>116</v>
      </c>
      <c r="AA20" s="336">
        <v>-0.17</v>
      </c>
      <c r="AB20" s="339" t="s">
        <v>116</v>
      </c>
      <c r="AC20" s="339" t="s">
        <v>116</v>
      </c>
      <c r="AD20" s="342"/>
      <c r="AE20" s="336">
        <v>23.335000000000001</v>
      </c>
      <c r="AF20" s="336">
        <v>23.957000000000001</v>
      </c>
      <c r="AG20" s="339" t="s">
        <v>116</v>
      </c>
      <c r="AH20" s="346">
        <v>3.7875288683602766</v>
      </c>
      <c r="AJ20" s="327"/>
      <c r="AK20" s="234"/>
      <c r="AL20" s="234"/>
      <c r="AM20" s="234"/>
      <c r="AN20" s="234"/>
      <c r="AO20" s="234"/>
      <c r="AP20" s="328"/>
      <c r="AQ20" s="328"/>
      <c r="AR20" s="328"/>
      <c r="AS20" s="328"/>
      <c r="AT20" s="234"/>
      <c r="AU20" s="234"/>
      <c r="AV20" s="234"/>
      <c r="AW20" s="234"/>
      <c r="AX20" s="234"/>
      <c r="AY20" s="234"/>
    </row>
    <row r="21" spans="1:51" s="235" customFormat="1">
      <c r="B21" s="345" t="s">
        <v>105</v>
      </c>
      <c r="C21" s="239">
        <v>8.3719999999999999</v>
      </c>
      <c r="D21" s="239">
        <v>8.9410000000000007</v>
      </c>
      <c r="E21" s="239">
        <v>7.2320000000000002</v>
      </c>
      <c r="F21" s="239">
        <v>1.024</v>
      </c>
      <c r="G21" s="239">
        <v>0.68500000000000005</v>
      </c>
      <c r="H21" s="239">
        <v>1.7090000000000001</v>
      </c>
      <c r="I21" s="239">
        <v>7.0720000000000001</v>
      </c>
      <c r="J21" s="336"/>
      <c r="K21" s="337" t="s">
        <v>116</v>
      </c>
      <c r="L21" s="338">
        <v>0.36299999999999999</v>
      </c>
      <c r="M21" s="337" t="s">
        <v>116</v>
      </c>
      <c r="N21" s="337" t="s">
        <v>116</v>
      </c>
      <c r="O21" s="337">
        <v>0.56899999999999995</v>
      </c>
      <c r="P21" s="338"/>
      <c r="Q21" s="338">
        <v>-0.45500000000000002</v>
      </c>
      <c r="R21" s="339" t="s">
        <v>116</v>
      </c>
      <c r="S21" s="340"/>
      <c r="T21" s="336">
        <v>-0.28199999999999997</v>
      </c>
      <c r="U21" s="336">
        <v>0.56899999999999995</v>
      </c>
      <c r="V21" s="336">
        <v>0.81899999999999995</v>
      </c>
      <c r="W21" s="341"/>
      <c r="X21" s="339" t="s">
        <v>116</v>
      </c>
      <c r="Y21" s="339" t="s">
        <v>116</v>
      </c>
      <c r="Z21" s="339" t="s">
        <v>116</v>
      </c>
      <c r="AA21" s="336">
        <v>5.7000000000000002E-2</v>
      </c>
      <c r="AB21" s="339" t="s">
        <v>116</v>
      </c>
      <c r="AC21" s="339" t="s">
        <v>116</v>
      </c>
      <c r="AD21" s="342"/>
      <c r="AE21" s="336">
        <v>24.873000000000001</v>
      </c>
      <c r="AF21" s="336">
        <v>25.789000000000001</v>
      </c>
      <c r="AG21" s="339" t="s">
        <v>116</v>
      </c>
      <c r="AH21" s="346">
        <v>3.7875288683602766</v>
      </c>
      <c r="AJ21" s="327"/>
      <c r="AK21" s="234"/>
      <c r="AL21" s="234"/>
      <c r="AM21" s="234"/>
      <c r="AN21" s="234"/>
      <c r="AO21" s="234"/>
      <c r="AP21" s="328"/>
      <c r="AQ21" s="328"/>
      <c r="AR21" s="328"/>
      <c r="AS21" s="328"/>
      <c r="AT21" s="234"/>
      <c r="AU21" s="234"/>
      <c r="AV21" s="234"/>
      <c r="AW21" s="234"/>
      <c r="AX21" s="234"/>
      <c r="AY21" s="234"/>
    </row>
    <row r="22" spans="1:51" s="235" customFormat="1">
      <c r="B22" s="345" t="s">
        <v>106</v>
      </c>
      <c r="C22" s="239">
        <v>8.9130000000000003</v>
      </c>
      <c r="D22" s="239">
        <v>9.5749999999999993</v>
      </c>
      <c r="E22" s="239">
        <v>7.7670000000000003</v>
      </c>
      <c r="F22" s="239">
        <v>1.0660000000000001</v>
      </c>
      <c r="G22" s="239">
        <v>0.74199999999999999</v>
      </c>
      <c r="H22" s="239">
        <v>1.8080000000000001</v>
      </c>
      <c r="I22" s="239">
        <v>7.4290000000000003</v>
      </c>
      <c r="J22" s="336"/>
      <c r="K22" s="337" t="s">
        <v>116</v>
      </c>
      <c r="L22" s="338">
        <v>0.36699999999999999</v>
      </c>
      <c r="M22" s="337" t="s">
        <v>116</v>
      </c>
      <c r="N22" s="337" t="s">
        <v>116</v>
      </c>
      <c r="O22" s="337">
        <v>0.66200000000000003</v>
      </c>
      <c r="P22" s="338"/>
      <c r="Q22" s="338">
        <v>-0.40400000000000003</v>
      </c>
      <c r="R22" s="339" t="s">
        <v>116</v>
      </c>
      <c r="S22" s="340"/>
      <c r="T22" s="336">
        <v>-0.21099999999999999</v>
      </c>
      <c r="U22" s="336">
        <v>0.66200000000000003</v>
      </c>
      <c r="V22" s="336">
        <v>0.88700000000000001</v>
      </c>
      <c r="W22" s="341"/>
      <c r="X22" s="339" t="s">
        <v>116</v>
      </c>
      <c r="Y22" s="339" t="s">
        <v>116</v>
      </c>
      <c r="Z22" s="339" t="s">
        <v>116</v>
      </c>
      <c r="AA22" s="336">
        <v>0.16800000000000001</v>
      </c>
      <c r="AB22" s="339" t="s">
        <v>116</v>
      </c>
      <c r="AC22" s="339" t="s">
        <v>116</v>
      </c>
      <c r="AD22" s="342"/>
      <c r="AE22" s="336">
        <v>26.638999999999999</v>
      </c>
      <c r="AF22" s="336">
        <v>27.582999999999998</v>
      </c>
      <c r="AG22" s="339" t="s">
        <v>116</v>
      </c>
      <c r="AH22" s="346">
        <v>3.8337182448036944</v>
      </c>
      <c r="AJ22" s="327"/>
      <c r="AK22" s="234"/>
      <c r="AL22" s="234"/>
      <c r="AM22" s="234"/>
      <c r="AN22" s="234"/>
      <c r="AO22" s="234"/>
      <c r="AP22" s="328"/>
      <c r="AQ22" s="328"/>
      <c r="AR22" s="328"/>
      <c r="AS22" s="328"/>
      <c r="AT22" s="234"/>
      <c r="AU22" s="234"/>
      <c r="AV22" s="234"/>
      <c r="AW22" s="234"/>
      <c r="AX22" s="234"/>
      <c r="AY22" s="234"/>
    </row>
    <row r="23" spans="1:51" s="235" customFormat="1">
      <c r="B23" s="345" t="s">
        <v>107</v>
      </c>
      <c r="C23" s="239">
        <v>9.98</v>
      </c>
      <c r="D23" s="239">
        <v>10.59</v>
      </c>
      <c r="E23" s="239">
        <v>8.4860000000000007</v>
      </c>
      <c r="F23" s="239">
        <v>1.2390000000000001</v>
      </c>
      <c r="G23" s="239">
        <v>0.86499999999999999</v>
      </c>
      <c r="H23" s="239">
        <v>2.1040000000000001</v>
      </c>
      <c r="I23" s="239">
        <v>8.4</v>
      </c>
      <c r="J23" s="336"/>
      <c r="K23" s="337" t="s">
        <v>116</v>
      </c>
      <c r="L23" s="338">
        <v>0.50800000000000001</v>
      </c>
      <c r="M23" s="337" t="s">
        <v>116</v>
      </c>
      <c r="N23" s="337" t="s">
        <v>116</v>
      </c>
      <c r="O23" s="337">
        <v>0.61</v>
      </c>
      <c r="P23" s="338"/>
      <c r="Q23" s="338">
        <v>-0.629</v>
      </c>
      <c r="R23" s="339" t="s">
        <v>116</v>
      </c>
      <c r="S23" s="340"/>
      <c r="T23" s="336">
        <v>-0.47</v>
      </c>
      <c r="U23" s="336">
        <v>0.61</v>
      </c>
      <c r="V23" s="336">
        <v>0.94899999999999995</v>
      </c>
      <c r="W23" s="341"/>
      <c r="X23" s="339" t="s">
        <v>116</v>
      </c>
      <c r="Y23" s="339" t="s">
        <v>116</v>
      </c>
      <c r="Z23" s="339" t="s">
        <v>116</v>
      </c>
      <c r="AA23" s="336">
        <v>4.7E-2</v>
      </c>
      <c r="AB23" s="339" t="s">
        <v>116</v>
      </c>
      <c r="AC23" s="339" t="s">
        <v>116</v>
      </c>
      <c r="AD23" s="342"/>
      <c r="AE23" s="336">
        <v>28.140999999999998</v>
      </c>
      <c r="AF23" s="336">
        <v>28.843</v>
      </c>
      <c r="AG23" s="339" t="s">
        <v>116</v>
      </c>
      <c r="AH23" s="346">
        <v>3.9953810623556594</v>
      </c>
      <c r="AJ23" s="327"/>
      <c r="AK23" s="234"/>
      <c r="AL23" s="234"/>
      <c r="AM23" s="234"/>
      <c r="AN23" s="234"/>
      <c r="AO23" s="234"/>
      <c r="AP23" s="328"/>
      <c r="AQ23" s="328"/>
      <c r="AR23" s="328"/>
      <c r="AS23" s="328"/>
      <c r="AT23" s="234"/>
      <c r="AU23" s="234"/>
      <c r="AV23" s="234"/>
      <c r="AW23" s="234"/>
      <c r="AX23" s="234"/>
      <c r="AY23" s="234"/>
    </row>
    <row r="24" spans="1:51" s="235" customFormat="1">
      <c r="B24" s="345" t="s">
        <v>108</v>
      </c>
      <c r="C24" s="239">
        <v>10.449</v>
      </c>
      <c r="D24" s="239">
        <v>10.987</v>
      </c>
      <c r="E24" s="239">
        <v>8.8079999999999998</v>
      </c>
      <c r="F24" s="239">
        <v>1.258</v>
      </c>
      <c r="G24" s="239">
        <v>0.92100000000000004</v>
      </c>
      <c r="H24" s="239">
        <v>2.1789999999999998</v>
      </c>
      <c r="I24" s="239">
        <v>8.7309999999999999</v>
      </c>
      <c r="J24" s="336"/>
      <c r="K24" s="337" t="s">
        <v>116</v>
      </c>
      <c r="L24" s="338">
        <v>0.55000000000000004</v>
      </c>
      <c r="M24" s="337" t="s">
        <v>116</v>
      </c>
      <c r="N24" s="337" t="s">
        <v>116</v>
      </c>
      <c r="O24" s="337">
        <v>0.53800000000000003</v>
      </c>
      <c r="P24" s="338"/>
      <c r="Q24" s="338">
        <v>-0.72</v>
      </c>
      <c r="R24" s="339" t="s">
        <v>116</v>
      </c>
      <c r="S24" s="340"/>
      <c r="T24" s="336">
        <v>-0.38400000000000001</v>
      </c>
      <c r="U24" s="336">
        <v>0.64600000000000002</v>
      </c>
      <c r="V24" s="336">
        <v>0.93500000000000005</v>
      </c>
      <c r="W24" s="341"/>
      <c r="X24" s="339" t="s">
        <v>116</v>
      </c>
      <c r="Y24" s="339" t="s">
        <v>116</v>
      </c>
      <c r="Z24" s="339" t="s">
        <v>116</v>
      </c>
      <c r="AA24" s="336">
        <v>6.7000000000000004E-2</v>
      </c>
      <c r="AB24" s="339" t="s">
        <v>116</v>
      </c>
      <c r="AC24" s="339" t="s">
        <v>116</v>
      </c>
      <c r="AD24" s="342"/>
      <c r="AE24" s="336">
        <v>29.45</v>
      </c>
      <c r="AF24" s="336">
        <v>30.382999999999999</v>
      </c>
      <c r="AG24" s="339" t="s">
        <v>116</v>
      </c>
      <c r="AH24" s="346">
        <v>4.1108545034642034</v>
      </c>
      <c r="AJ24" s="327"/>
      <c r="AK24" s="234"/>
      <c r="AL24" s="234"/>
      <c r="AM24" s="234"/>
      <c r="AN24" s="234"/>
      <c r="AO24" s="234"/>
      <c r="AP24" s="328"/>
      <c r="AQ24" s="328"/>
      <c r="AR24" s="328"/>
      <c r="AS24" s="328"/>
      <c r="AT24" s="234"/>
      <c r="AU24" s="234"/>
      <c r="AV24" s="234"/>
      <c r="AW24" s="234"/>
      <c r="AX24" s="234"/>
      <c r="AY24" s="234"/>
    </row>
    <row r="25" spans="1:51" s="235" customFormat="1">
      <c r="B25" s="345" t="s">
        <v>109</v>
      </c>
      <c r="C25" s="239">
        <v>11.055999999999999</v>
      </c>
      <c r="D25" s="239">
        <v>11.919</v>
      </c>
      <c r="E25" s="239">
        <v>9.15</v>
      </c>
      <c r="F25" s="239">
        <v>1.7669999999999999</v>
      </c>
      <c r="G25" s="239">
        <v>1.002</v>
      </c>
      <c r="H25" s="239">
        <v>2.7690000000000001</v>
      </c>
      <c r="I25" s="239">
        <v>9.16</v>
      </c>
      <c r="J25" s="336"/>
      <c r="K25" s="337" t="s">
        <v>116</v>
      </c>
      <c r="L25" s="338">
        <v>0.28899999999999998</v>
      </c>
      <c r="M25" s="337" t="s">
        <v>116</v>
      </c>
      <c r="N25" s="337" t="s">
        <v>116</v>
      </c>
      <c r="O25" s="337">
        <v>0.86299999999999999</v>
      </c>
      <c r="P25" s="338"/>
      <c r="Q25" s="338">
        <v>-0.90400000000000003</v>
      </c>
      <c r="R25" s="339" t="s">
        <v>116</v>
      </c>
      <c r="S25" s="340"/>
      <c r="T25" s="336">
        <v>0.30299999999999999</v>
      </c>
      <c r="U25" s="336">
        <v>0.98899999999999999</v>
      </c>
      <c r="V25" s="336">
        <v>0.98399999999999999</v>
      </c>
      <c r="W25" s="341"/>
      <c r="X25" s="339" t="s">
        <v>116</v>
      </c>
      <c r="Y25" s="339" t="s">
        <v>116</v>
      </c>
      <c r="Z25" s="339" t="s">
        <v>116</v>
      </c>
      <c r="AA25" s="336">
        <v>0.77300000000000002</v>
      </c>
      <c r="AB25" s="339" t="s">
        <v>116</v>
      </c>
      <c r="AC25" s="339" t="s">
        <v>116</v>
      </c>
      <c r="AD25" s="342"/>
      <c r="AE25" s="336">
        <v>31.920999999999999</v>
      </c>
      <c r="AF25" s="336">
        <v>33.341000000000001</v>
      </c>
      <c r="AG25" s="339" t="s">
        <v>116</v>
      </c>
      <c r="AH25" s="346">
        <v>4.2032332563510391</v>
      </c>
      <c r="AJ25" s="327"/>
      <c r="AK25" s="234"/>
      <c r="AL25" s="234"/>
      <c r="AM25" s="234"/>
      <c r="AN25" s="234"/>
      <c r="AO25" s="234"/>
      <c r="AP25" s="328"/>
      <c r="AQ25" s="328"/>
      <c r="AR25" s="328"/>
      <c r="AS25" s="328"/>
      <c r="AT25" s="234"/>
      <c r="AU25" s="234"/>
      <c r="AV25" s="234"/>
      <c r="AW25" s="234"/>
      <c r="AX25" s="234"/>
      <c r="AY25" s="234"/>
    </row>
    <row r="26" spans="1:51" s="235" customFormat="1">
      <c r="B26" s="345" t="s">
        <v>110</v>
      </c>
      <c r="C26" s="239">
        <v>12.257</v>
      </c>
      <c r="D26" s="239">
        <v>12.907999999999999</v>
      </c>
      <c r="E26" s="239">
        <v>9.7240000000000002</v>
      </c>
      <c r="F26" s="239">
        <v>2.0960000000000001</v>
      </c>
      <c r="G26" s="239">
        <v>1.0880000000000001</v>
      </c>
      <c r="H26" s="239">
        <v>3.1840000000000002</v>
      </c>
      <c r="I26" s="239">
        <v>10.137</v>
      </c>
      <c r="J26" s="336"/>
      <c r="K26" s="337" t="s">
        <v>116</v>
      </c>
      <c r="L26" s="338">
        <v>0.53900000000000003</v>
      </c>
      <c r="M26" s="337" t="s">
        <v>116</v>
      </c>
      <c r="N26" s="337" t="s">
        <v>116</v>
      </c>
      <c r="O26" s="337">
        <v>0.65100000000000002</v>
      </c>
      <c r="P26" s="338"/>
      <c r="Q26" s="338">
        <v>-1.4450000000000001</v>
      </c>
      <c r="R26" s="339" t="s">
        <v>116</v>
      </c>
      <c r="S26" s="340"/>
      <c r="T26" s="336">
        <v>0.32600000000000001</v>
      </c>
      <c r="U26" s="336">
        <v>0.91400000000000003</v>
      </c>
      <c r="V26" s="336">
        <v>0.98599999999999999</v>
      </c>
      <c r="W26" s="341"/>
      <c r="X26" s="339" t="s">
        <v>116</v>
      </c>
      <c r="Y26" s="339" t="s">
        <v>116</v>
      </c>
      <c r="Z26" s="339" t="s">
        <v>116</v>
      </c>
      <c r="AA26" s="336">
        <v>3.1E-2</v>
      </c>
      <c r="AB26" s="339" t="s">
        <v>116</v>
      </c>
      <c r="AC26" s="339" t="s">
        <v>116</v>
      </c>
      <c r="AD26" s="342"/>
      <c r="AE26" s="336">
        <v>34.854999999999997</v>
      </c>
      <c r="AF26" s="336">
        <v>36.161999999999999</v>
      </c>
      <c r="AG26" s="339" t="s">
        <v>116</v>
      </c>
      <c r="AH26" s="346">
        <v>4.3879907621247112</v>
      </c>
      <c r="AJ26" s="327"/>
      <c r="AK26" s="234"/>
      <c r="AL26" s="234"/>
      <c r="AM26" s="234"/>
      <c r="AN26" s="234"/>
      <c r="AO26" s="234"/>
      <c r="AP26" s="328"/>
      <c r="AQ26" s="328"/>
      <c r="AR26" s="328"/>
      <c r="AS26" s="328"/>
      <c r="AT26" s="234"/>
      <c r="AU26" s="234"/>
      <c r="AV26" s="234"/>
      <c r="AW26" s="234"/>
      <c r="AX26" s="234"/>
      <c r="AY26" s="234"/>
    </row>
    <row r="27" spans="1:51" s="347" customFormat="1" ht="15.75" customHeight="1">
      <c r="B27" s="348" t="s">
        <v>9</v>
      </c>
      <c r="C27" s="239">
        <v>13.846</v>
      </c>
      <c r="D27" s="239">
        <v>14.417</v>
      </c>
      <c r="E27" s="239">
        <v>10.965999999999999</v>
      </c>
      <c r="F27" s="239">
        <v>2.2509999999999999</v>
      </c>
      <c r="G27" s="239">
        <v>1.2</v>
      </c>
      <c r="H27" s="239">
        <v>3.4510000000000001</v>
      </c>
      <c r="I27" s="239">
        <v>11.497999999999999</v>
      </c>
      <c r="J27" s="336"/>
      <c r="K27" s="337" t="s">
        <v>116</v>
      </c>
      <c r="L27" s="338">
        <v>0.66200000000000003</v>
      </c>
      <c r="M27" s="337" t="s">
        <v>116</v>
      </c>
      <c r="N27" s="337" t="s">
        <v>116</v>
      </c>
      <c r="O27" s="337">
        <v>0.57099999999999995</v>
      </c>
      <c r="P27" s="338"/>
      <c r="Q27" s="338">
        <v>-1.68</v>
      </c>
      <c r="R27" s="339" t="s">
        <v>116</v>
      </c>
      <c r="S27" s="336"/>
      <c r="T27" s="336">
        <v>0.46899999999999997</v>
      </c>
      <c r="U27" s="336">
        <v>0.92200000000000004</v>
      </c>
      <c r="V27" s="336">
        <v>1.014</v>
      </c>
      <c r="W27" s="239"/>
      <c r="X27" s="339" t="s">
        <v>116</v>
      </c>
      <c r="Y27" s="339" t="s">
        <v>116</v>
      </c>
      <c r="Z27" s="339" t="s">
        <v>116</v>
      </c>
      <c r="AA27" s="336">
        <v>0.45700000000000002</v>
      </c>
      <c r="AB27" s="339" t="s">
        <v>116</v>
      </c>
      <c r="AC27" s="339" t="s">
        <v>116</v>
      </c>
      <c r="AD27" s="342"/>
      <c r="AE27" s="336">
        <v>37.460999999999999</v>
      </c>
      <c r="AF27" s="336">
        <v>38.753999999999998</v>
      </c>
      <c r="AG27" s="339" t="s">
        <v>116</v>
      </c>
      <c r="AH27" s="346">
        <v>4.6189376443418011</v>
      </c>
      <c r="AI27" s="235"/>
      <c r="AJ27" s="349"/>
      <c r="AK27" s="234"/>
      <c r="AL27" s="234"/>
      <c r="AM27" s="350"/>
      <c r="AN27" s="350"/>
      <c r="AO27" s="350"/>
      <c r="AP27" s="351"/>
      <c r="AQ27" s="351"/>
      <c r="AR27" s="351"/>
      <c r="AS27" s="351"/>
      <c r="AT27" s="352"/>
      <c r="AU27" s="234"/>
      <c r="AV27" s="234"/>
      <c r="AW27" s="234"/>
      <c r="AX27" s="353"/>
      <c r="AY27" s="353"/>
    </row>
    <row r="28" spans="1:51" s="347" customFormat="1" ht="15.75" customHeight="1">
      <c r="B28" s="348" t="s">
        <v>10</v>
      </c>
      <c r="C28" s="239">
        <v>15.037000000000001</v>
      </c>
      <c r="D28" s="239">
        <v>15.994</v>
      </c>
      <c r="E28" s="239">
        <v>11.958</v>
      </c>
      <c r="F28" s="239">
        <v>2.6970000000000001</v>
      </c>
      <c r="G28" s="239">
        <v>1.339</v>
      </c>
      <c r="H28" s="239">
        <v>4.0359999999999996</v>
      </c>
      <c r="I28" s="239">
        <v>12.541</v>
      </c>
      <c r="J28" s="336"/>
      <c r="K28" s="337" t="s">
        <v>116</v>
      </c>
      <c r="L28" s="338">
        <v>0.38</v>
      </c>
      <c r="M28" s="337" t="s">
        <v>116</v>
      </c>
      <c r="N28" s="337" t="s">
        <v>116</v>
      </c>
      <c r="O28" s="337">
        <v>0.95699999999999996</v>
      </c>
      <c r="P28" s="338"/>
      <c r="Q28" s="338">
        <v>-1.74</v>
      </c>
      <c r="R28" s="339" t="s">
        <v>116</v>
      </c>
      <c r="S28" s="336"/>
      <c r="T28" s="336">
        <v>0.74299999999999999</v>
      </c>
      <c r="U28" s="336">
        <v>1.1659999999999999</v>
      </c>
      <c r="V28" s="336">
        <v>1.115</v>
      </c>
      <c r="W28" s="239"/>
      <c r="X28" s="339" t="s">
        <v>116</v>
      </c>
      <c r="Y28" s="339" t="s">
        <v>116</v>
      </c>
      <c r="Z28" s="339" t="s">
        <v>116</v>
      </c>
      <c r="AA28" s="336">
        <v>3.2000000000000001E-2</v>
      </c>
      <c r="AB28" s="339" t="s">
        <v>116</v>
      </c>
      <c r="AC28" s="339" t="s">
        <v>116</v>
      </c>
      <c r="AD28" s="342"/>
      <c r="AE28" s="336">
        <v>39.948999999999998</v>
      </c>
      <c r="AF28" s="336">
        <v>41.146000000000001</v>
      </c>
      <c r="AG28" s="339" t="s">
        <v>116</v>
      </c>
      <c r="AH28" s="346">
        <v>4.8498845265588919</v>
      </c>
      <c r="AI28" s="235"/>
      <c r="AJ28" s="349"/>
      <c r="AK28" s="234"/>
      <c r="AL28" s="234"/>
      <c r="AM28" s="350"/>
      <c r="AN28" s="350"/>
      <c r="AO28" s="350"/>
      <c r="AP28" s="354"/>
      <c r="AQ28" s="354"/>
      <c r="AR28" s="354"/>
      <c r="AS28" s="354"/>
      <c r="AT28" s="352"/>
      <c r="AU28" s="234"/>
      <c r="AV28" s="234"/>
      <c r="AW28" s="234"/>
      <c r="AX28" s="353"/>
      <c r="AY28" s="353"/>
    </row>
    <row r="29" spans="1:51" s="347" customFormat="1" ht="15.75" customHeight="1">
      <c r="B29" s="348" t="s">
        <v>11</v>
      </c>
      <c r="C29" s="239">
        <v>16.614999999999998</v>
      </c>
      <c r="D29" s="239">
        <v>18.251999999999999</v>
      </c>
      <c r="E29" s="239">
        <v>13.419</v>
      </c>
      <c r="F29" s="239">
        <v>3.3860000000000001</v>
      </c>
      <c r="G29" s="239">
        <v>1.4470000000000001</v>
      </c>
      <c r="H29" s="239">
        <v>4.8330000000000002</v>
      </c>
      <c r="I29" s="239">
        <v>13.861000000000001</v>
      </c>
      <c r="J29" s="336"/>
      <c r="K29" s="337" t="s">
        <v>116</v>
      </c>
      <c r="L29" s="338">
        <v>-7.8E-2</v>
      </c>
      <c r="M29" s="337" t="s">
        <v>116</v>
      </c>
      <c r="N29" s="337" t="s">
        <v>116</v>
      </c>
      <c r="O29" s="337">
        <v>1.637</v>
      </c>
      <c r="P29" s="338"/>
      <c r="Q29" s="338">
        <v>-1.7490000000000001</v>
      </c>
      <c r="R29" s="339" t="s">
        <v>116</v>
      </c>
      <c r="S29" s="336"/>
      <c r="T29" s="336">
        <v>1.3740000000000001</v>
      </c>
      <c r="U29" s="336">
        <v>2.0209999999999999</v>
      </c>
      <c r="V29" s="336">
        <v>1.224</v>
      </c>
      <c r="W29" s="239"/>
      <c r="X29" s="339" t="s">
        <v>116</v>
      </c>
      <c r="Y29" s="339" t="s">
        <v>116</v>
      </c>
      <c r="Z29" s="339" t="s">
        <v>116</v>
      </c>
      <c r="AA29" s="336">
        <v>0.63100000000000001</v>
      </c>
      <c r="AB29" s="339" t="s">
        <v>116</v>
      </c>
      <c r="AC29" s="339" t="s">
        <v>116</v>
      </c>
      <c r="AD29" s="342"/>
      <c r="AE29" s="336">
        <v>42.503999999999998</v>
      </c>
      <c r="AF29" s="336">
        <v>44.387</v>
      </c>
      <c r="AG29" s="339" t="s">
        <v>116</v>
      </c>
      <c r="AH29" s="346">
        <v>5.0115473441108556</v>
      </c>
      <c r="AI29" s="235"/>
      <c r="AJ29" s="349"/>
      <c r="AK29" s="234"/>
      <c r="AL29" s="234"/>
      <c r="AM29" s="350"/>
      <c r="AN29" s="350"/>
      <c r="AO29" s="350"/>
      <c r="AP29" s="354"/>
      <c r="AQ29" s="354"/>
      <c r="AR29" s="354"/>
      <c r="AS29" s="354"/>
      <c r="AT29" s="352"/>
      <c r="AU29" s="234"/>
      <c r="AV29" s="234"/>
      <c r="AW29" s="234"/>
      <c r="AX29" s="353"/>
      <c r="AY29" s="353"/>
    </row>
    <row r="30" spans="1:51" s="347" customFormat="1" ht="15.75" customHeight="1">
      <c r="B30" s="348" t="s">
        <v>12</v>
      </c>
      <c r="C30" s="239">
        <v>19.082999999999998</v>
      </c>
      <c r="D30" s="239">
        <v>19.353000000000002</v>
      </c>
      <c r="E30" s="239">
        <v>14.465</v>
      </c>
      <c r="F30" s="239">
        <v>3.2320000000000002</v>
      </c>
      <c r="G30" s="239">
        <v>1.6559999999999999</v>
      </c>
      <c r="H30" s="239">
        <v>4.8879999999999999</v>
      </c>
      <c r="I30" s="239">
        <v>15.814</v>
      </c>
      <c r="J30" s="336"/>
      <c r="K30" s="337" t="s">
        <v>116</v>
      </c>
      <c r="L30" s="338">
        <v>1.3879999999999999</v>
      </c>
      <c r="M30" s="337" t="s">
        <v>116</v>
      </c>
      <c r="N30" s="337" t="s">
        <v>116</v>
      </c>
      <c r="O30" s="337">
        <v>0.27</v>
      </c>
      <c r="P30" s="338"/>
      <c r="Q30" s="338">
        <v>-2.9620000000000002</v>
      </c>
      <c r="R30" s="339" t="s">
        <v>116</v>
      </c>
      <c r="S30" s="336"/>
      <c r="T30" s="336">
        <v>-0.29199999999999998</v>
      </c>
      <c r="U30" s="336">
        <v>0.376</v>
      </c>
      <c r="V30" s="336">
        <v>1.302</v>
      </c>
      <c r="W30" s="239"/>
      <c r="X30" s="339" t="s">
        <v>116</v>
      </c>
      <c r="Y30" s="339" t="s">
        <v>116</v>
      </c>
      <c r="Z30" s="339" t="s">
        <v>116</v>
      </c>
      <c r="AA30" s="336">
        <v>-0.313</v>
      </c>
      <c r="AB30" s="339" t="s">
        <v>116</v>
      </c>
      <c r="AC30" s="339" t="s">
        <v>116</v>
      </c>
      <c r="AD30" s="342"/>
      <c r="AE30" s="336">
        <v>46.762999999999998</v>
      </c>
      <c r="AF30" s="336">
        <v>48.695</v>
      </c>
      <c r="AG30" s="339" t="s">
        <v>116</v>
      </c>
      <c r="AH30" s="346">
        <v>5.2193995381062361</v>
      </c>
      <c r="AI30" s="235"/>
      <c r="AJ30" s="349"/>
      <c r="AK30" s="234"/>
      <c r="AL30" s="234"/>
      <c r="AM30" s="350"/>
      <c r="AN30" s="350"/>
      <c r="AO30" s="350"/>
      <c r="AP30" s="354"/>
      <c r="AQ30" s="354"/>
      <c r="AR30" s="354"/>
      <c r="AS30" s="354"/>
      <c r="AT30" s="352"/>
      <c r="AU30" s="234"/>
      <c r="AV30" s="234"/>
      <c r="AW30" s="234"/>
      <c r="AX30" s="353"/>
      <c r="AY30" s="353"/>
    </row>
    <row r="31" spans="1:51" s="347" customFormat="1" ht="15.75" customHeight="1">
      <c r="B31" s="348" t="s">
        <v>13</v>
      </c>
      <c r="C31" s="239">
        <v>21.279</v>
      </c>
      <c r="D31" s="239">
        <v>20.407</v>
      </c>
      <c r="E31" s="239">
        <v>15.404999999999999</v>
      </c>
      <c r="F31" s="239">
        <v>3.137</v>
      </c>
      <c r="G31" s="239">
        <v>1.865</v>
      </c>
      <c r="H31" s="239">
        <v>5.0019999999999998</v>
      </c>
      <c r="I31" s="239">
        <v>17.863</v>
      </c>
      <c r="J31" s="336"/>
      <c r="K31" s="337" t="s">
        <v>116</v>
      </c>
      <c r="L31" s="338">
        <v>2.6139999999999999</v>
      </c>
      <c r="M31" s="337" t="s">
        <v>116</v>
      </c>
      <c r="N31" s="337" t="s">
        <v>116</v>
      </c>
      <c r="O31" s="337">
        <v>-0.872</v>
      </c>
      <c r="P31" s="338"/>
      <c r="Q31" s="338">
        <v>-4.0090000000000003</v>
      </c>
      <c r="R31" s="339" t="s">
        <v>116</v>
      </c>
      <c r="S31" s="336"/>
      <c r="T31" s="336">
        <v>-1.081</v>
      </c>
      <c r="U31" s="336">
        <v>-0.76800000000000002</v>
      </c>
      <c r="V31" s="336">
        <v>1.3140000000000001</v>
      </c>
      <c r="W31" s="239"/>
      <c r="X31" s="339" t="s">
        <v>116</v>
      </c>
      <c r="Y31" s="339" t="s">
        <v>116</v>
      </c>
      <c r="Z31" s="339" t="s">
        <v>116</v>
      </c>
      <c r="AA31" s="336">
        <v>-0.189</v>
      </c>
      <c r="AB31" s="339" t="s">
        <v>116</v>
      </c>
      <c r="AC31" s="339" t="s">
        <v>116</v>
      </c>
      <c r="AD31" s="342"/>
      <c r="AE31" s="336">
        <v>50.843000000000004</v>
      </c>
      <c r="AF31" s="336">
        <v>54.093000000000004</v>
      </c>
      <c r="AG31" s="339" t="s">
        <v>116</v>
      </c>
      <c r="AH31" s="346">
        <v>5.6120092378752888</v>
      </c>
      <c r="AI31" s="235"/>
      <c r="AJ31" s="349"/>
      <c r="AK31" s="234"/>
      <c r="AL31" s="234"/>
      <c r="AM31" s="350"/>
      <c r="AN31" s="350"/>
      <c r="AO31" s="350"/>
      <c r="AP31" s="354"/>
      <c r="AQ31" s="354"/>
      <c r="AR31" s="354"/>
      <c r="AS31" s="354"/>
      <c r="AT31" s="352"/>
      <c r="AU31" s="234"/>
      <c r="AV31" s="234"/>
      <c r="AW31" s="234"/>
      <c r="AX31" s="353"/>
      <c r="AY31" s="353"/>
    </row>
    <row r="32" spans="1:51">
      <c r="A32" s="355"/>
      <c r="B32" s="356" t="s">
        <v>14</v>
      </c>
      <c r="C32" s="239">
        <v>23.117000000000001</v>
      </c>
      <c r="D32" s="239">
        <v>22.794</v>
      </c>
      <c r="E32" s="239">
        <v>17.05</v>
      </c>
      <c r="F32" s="239">
        <v>3.6240000000000001</v>
      </c>
      <c r="G32" s="239">
        <v>2.12</v>
      </c>
      <c r="H32" s="239">
        <v>5.7439999999999998</v>
      </c>
      <c r="I32" s="239">
        <v>19.457000000000001</v>
      </c>
      <c r="J32" s="357"/>
      <c r="K32" s="337" t="s">
        <v>116</v>
      </c>
      <c r="L32" s="338">
        <v>2.1080000000000001</v>
      </c>
      <c r="M32" s="337" t="s">
        <v>116</v>
      </c>
      <c r="N32" s="337" t="s">
        <v>116</v>
      </c>
      <c r="O32" s="337">
        <v>-0.32300000000000001</v>
      </c>
      <c r="P32" s="338"/>
      <c r="Q32" s="338">
        <v>-3.9470000000000001</v>
      </c>
      <c r="R32" s="339" t="s">
        <v>116</v>
      </c>
      <c r="S32" s="358"/>
      <c r="T32" s="336">
        <v>-0.13300000000000001</v>
      </c>
      <c r="U32" s="336">
        <v>0.65500000000000003</v>
      </c>
      <c r="V32" s="336">
        <v>1.3440000000000001</v>
      </c>
      <c r="W32" s="359"/>
      <c r="X32" s="339" t="s">
        <v>116</v>
      </c>
      <c r="Y32" s="339" t="s">
        <v>116</v>
      </c>
      <c r="Z32" s="339" t="s">
        <v>116</v>
      </c>
      <c r="AA32" s="336">
        <v>-1.1080000000000001</v>
      </c>
      <c r="AB32" s="339" t="s">
        <v>116</v>
      </c>
      <c r="AC32" s="339" t="s">
        <v>116</v>
      </c>
      <c r="AD32" s="342"/>
      <c r="AE32" s="336">
        <v>57.722999999999999</v>
      </c>
      <c r="AF32" s="336">
        <v>61.161000000000001</v>
      </c>
      <c r="AG32" s="339" t="s">
        <v>116</v>
      </c>
      <c r="AH32" s="346">
        <v>6.1662817551963052</v>
      </c>
      <c r="AJ32" s="349"/>
      <c r="AK32" s="214"/>
      <c r="AL32" s="214"/>
      <c r="AM32" s="350"/>
      <c r="AN32" s="350"/>
      <c r="AO32" s="350"/>
      <c r="AP32" s="354"/>
      <c r="AQ32" s="354"/>
      <c r="AR32" s="354"/>
      <c r="AS32" s="354"/>
      <c r="AT32" s="352"/>
      <c r="AU32" s="214"/>
      <c r="AV32" s="214"/>
      <c r="AW32" s="214"/>
      <c r="AX32" s="214"/>
      <c r="AY32" s="214"/>
    </row>
    <row r="33" spans="1:51">
      <c r="A33" s="355"/>
      <c r="B33" s="356" t="s">
        <v>15</v>
      </c>
      <c r="C33" s="239">
        <v>24.78</v>
      </c>
      <c r="D33" s="239">
        <v>25.414000000000001</v>
      </c>
      <c r="E33" s="239">
        <v>19.495000000000001</v>
      </c>
      <c r="F33" s="239">
        <v>3.47</v>
      </c>
      <c r="G33" s="239">
        <v>2.4489999999999998</v>
      </c>
      <c r="H33" s="239">
        <v>5.9189999999999996</v>
      </c>
      <c r="I33" s="239">
        <v>20.707999999999998</v>
      </c>
      <c r="J33" s="357"/>
      <c r="K33" s="337" t="s">
        <v>116</v>
      </c>
      <c r="L33" s="338">
        <v>1.276</v>
      </c>
      <c r="M33" s="337" t="s">
        <v>116</v>
      </c>
      <c r="N33" s="337" t="s">
        <v>116</v>
      </c>
      <c r="O33" s="337">
        <v>0.63400000000000001</v>
      </c>
      <c r="P33" s="338"/>
      <c r="Q33" s="338">
        <v>-2.8359999999999999</v>
      </c>
      <c r="R33" s="339" t="s">
        <v>116</v>
      </c>
      <c r="S33" s="338"/>
      <c r="T33" s="336">
        <v>0.48799999999999999</v>
      </c>
      <c r="U33" s="336">
        <v>0.85</v>
      </c>
      <c r="V33" s="336">
        <v>1.544</v>
      </c>
      <c r="W33" s="359"/>
      <c r="X33" s="339" t="s">
        <v>116</v>
      </c>
      <c r="Y33" s="339" t="s">
        <v>116</v>
      </c>
      <c r="Z33" s="339" t="s">
        <v>116</v>
      </c>
      <c r="AA33" s="336">
        <v>-0.40699999999999997</v>
      </c>
      <c r="AB33" s="339" t="s">
        <v>116</v>
      </c>
      <c r="AC33" s="339" t="s">
        <v>116</v>
      </c>
      <c r="AD33" s="342"/>
      <c r="AE33" s="336">
        <v>64.575000000000003</v>
      </c>
      <c r="AF33" s="336">
        <v>68.129000000000005</v>
      </c>
      <c r="AG33" s="339" t="s">
        <v>116</v>
      </c>
      <c r="AH33" s="346">
        <v>6.6281755196304841</v>
      </c>
      <c r="AJ33" s="349"/>
      <c r="AK33" s="214"/>
      <c r="AL33" s="214"/>
      <c r="AM33" s="350"/>
      <c r="AN33" s="350"/>
      <c r="AO33" s="350"/>
      <c r="AP33" s="354"/>
      <c r="AQ33" s="354"/>
      <c r="AR33" s="354"/>
      <c r="AS33" s="354"/>
      <c r="AT33" s="352"/>
      <c r="AU33" s="214"/>
      <c r="AV33" s="214"/>
      <c r="AW33" s="214"/>
      <c r="AX33" s="214"/>
      <c r="AY33" s="214"/>
    </row>
    <row r="34" spans="1:51">
      <c r="A34" s="355"/>
      <c r="B34" s="356" t="s">
        <v>16</v>
      </c>
      <c r="C34" s="239">
        <v>26.524000000000001</v>
      </c>
      <c r="D34" s="239">
        <v>28.437000000000001</v>
      </c>
      <c r="E34" s="239">
        <v>22.036000000000001</v>
      </c>
      <c r="F34" s="239">
        <v>3.6339999999999999</v>
      </c>
      <c r="G34" s="239">
        <v>2.7669999999999999</v>
      </c>
      <c r="H34" s="239">
        <v>6.4009999999999998</v>
      </c>
      <c r="I34" s="239">
        <v>22.053000000000001</v>
      </c>
      <c r="J34" s="357"/>
      <c r="K34" s="337" t="s">
        <v>116</v>
      </c>
      <c r="L34" s="338">
        <v>0.11</v>
      </c>
      <c r="M34" s="337" t="s">
        <v>116</v>
      </c>
      <c r="N34" s="337" t="s">
        <v>116</v>
      </c>
      <c r="O34" s="337">
        <v>1.913</v>
      </c>
      <c r="P34" s="338"/>
      <c r="Q34" s="338">
        <v>-1.7210000000000001</v>
      </c>
      <c r="R34" s="339" t="s">
        <v>116</v>
      </c>
      <c r="S34" s="338"/>
      <c r="T34" s="336">
        <v>1.9079999999999999</v>
      </c>
      <c r="U34" s="336">
        <v>2.4489999999999998</v>
      </c>
      <c r="V34" s="336">
        <v>1.726</v>
      </c>
      <c r="W34" s="359"/>
      <c r="X34" s="339" t="s">
        <v>116</v>
      </c>
      <c r="Y34" s="339" t="s">
        <v>116</v>
      </c>
      <c r="Z34" s="339" t="s">
        <v>116</v>
      </c>
      <c r="AA34" s="336">
        <v>1.4530000000000001</v>
      </c>
      <c r="AB34" s="339" t="s">
        <v>116</v>
      </c>
      <c r="AC34" s="339" t="s">
        <v>116</v>
      </c>
      <c r="AD34" s="342"/>
      <c r="AE34" s="336">
        <v>73.924999999999997</v>
      </c>
      <c r="AF34" s="336">
        <v>79.218000000000004</v>
      </c>
      <c r="AG34" s="357">
        <v>2.5446863580414503</v>
      </c>
      <c r="AH34" s="346">
        <v>7.2055427251732116</v>
      </c>
      <c r="AI34" s="360"/>
      <c r="AJ34" s="349"/>
      <c r="AK34" s="214"/>
      <c r="AL34" s="214"/>
      <c r="AM34" s="350"/>
      <c r="AN34" s="350"/>
      <c r="AO34" s="350"/>
      <c r="AP34" s="354"/>
      <c r="AQ34" s="354"/>
      <c r="AR34" s="354"/>
      <c r="AS34" s="354"/>
      <c r="AT34" s="352"/>
      <c r="AU34" s="214"/>
      <c r="AV34" s="214"/>
      <c r="AW34" s="214"/>
      <c r="AX34" s="214"/>
      <c r="AY34" s="214"/>
    </row>
    <row r="35" spans="1:51">
      <c r="A35" s="355"/>
      <c r="B35" s="356" t="s">
        <v>17</v>
      </c>
      <c r="C35" s="239">
        <v>29.974</v>
      </c>
      <c r="D35" s="239">
        <v>33.356999999999999</v>
      </c>
      <c r="E35" s="239">
        <v>25.684000000000001</v>
      </c>
      <c r="F35" s="239">
        <v>4.3449999999999998</v>
      </c>
      <c r="G35" s="239">
        <v>3.3279999999999998</v>
      </c>
      <c r="H35" s="239">
        <v>7.673</v>
      </c>
      <c r="I35" s="239">
        <v>24.687999999999999</v>
      </c>
      <c r="J35" s="357"/>
      <c r="K35" s="337" t="s">
        <v>116</v>
      </c>
      <c r="L35" s="338">
        <v>-0.871</v>
      </c>
      <c r="M35" s="337" t="s">
        <v>116</v>
      </c>
      <c r="N35" s="337" t="s">
        <v>116</v>
      </c>
      <c r="O35" s="337">
        <v>3.383</v>
      </c>
      <c r="P35" s="338"/>
      <c r="Q35" s="338">
        <v>-0.96199999999999997</v>
      </c>
      <c r="R35" s="339" t="s">
        <v>116</v>
      </c>
      <c r="S35" s="338"/>
      <c r="T35" s="336">
        <v>2.1349999999999998</v>
      </c>
      <c r="U35" s="336">
        <v>4.3710000000000004</v>
      </c>
      <c r="V35" s="336">
        <v>2.0169999999999999</v>
      </c>
      <c r="W35" s="359"/>
      <c r="X35" s="339" t="s">
        <v>116</v>
      </c>
      <c r="Y35" s="339" t="s">
        <v>116</v>
      </c>
      <c r="Z35" s="339" t="s">
        <v>116</v>
      </c>
      <c r="AA35" s="336">
        <v>3.0339999999999998</v>
      </c>
      <c r="AB35" s="339" t="s">
        <v>116</v>
      </c>
      <c r="AC35" s="339" t="s">
        <v>116</v>
      </c>
      <c r="AD35" s="342"/>
      <c r="AE35" s="336">
        <v>82.855000000000004</v>
      </c>
      <c r="AF35" s="336">
        <v>88.826999999999998</v>
      </c>
      <c r="AG35" s="357">
        <v>6.5394315949810444</v>
      </c>
      <c r="AH35" s="346">
        <v>7.8521939953810627</v>
      </c>
      <c r="AI35" s="360"/>
      <c r="AJ35" s="349"/>
      <c r="AK35" s="214"/>
      <c r="AL35" s="214"/>
      <c r="AM35" s="350"/>
      <c r="AN35" s="350"/>
      <c r="AO35" s="350"/>
      <c r="AP35" s="354"/>
      <c r="AQ35" s="354"/>
      <c r="AR35" s="354"/>
      <c r="AS35" s="354"/>
      <c r="AT35" s="352"/>
      <c r="AU35" s="214"/>
      <c r="AV35" s="214"/>
      <c r="AW35" s="214"/>
      <c r="AX35" s="214"/>
      <c r="AY35" s="214"/>
    </row>
    <row r="36" spans="1:51">
      <c r="B36" s="356" t="s">
        <v>18</v>
      </c>
      <c r="C36" s="239">
        <v>38.302999999999997</v>
      </c>
      <c r="D36" s="239">
        <v>43.895000000000003</v>
      </c>
      <c r="E36" s="239">
        <v>34.139000000000003</v>
      </c>
      <c r="F36" s="239">
        <v>5.4260000000000002</v>
      </c>
      <c r="G36" s="239">
        <v>4.33</v>
      </c>
      <c r="H36" s="239">
        <v>9.7560000000000002</v>
      </c>
      <c r="I36" s="239">
        <v>31.902000000000001</v>
      </c>
      <c r="J36" s="357"/>
      <c r="K36" s="337" t="s">
        <v>116</v>
      </c>
      <c r="L36" s="338">
        <v>-2.2549999999999999</v>
      </c>
      <c r="M36" s="337" t="s">
        <v>116</v>
      </c>
      <c r="N36" s="337" t="s">
        <v>116</v>
      </c>
      <c r="O36" s="337">
        <v>5.5919999999999996</v>
      </c>
      <c r="P36" s="361"/>
      <c r="Q36" s="338">
        <v>0.16600000000000001</v>
      </c>
      <c r="R36" s="339" t="s">
        <v>116</v>
      </c>
      <c r="S36" s="361"/>
      <c r="T36" s="336">
        <v>5.0940000000000003</v>
      </c>
      <c r="U36" s="336">
        <v>7.9870000000000001</v>
      </c>
      <c r="V36" s="336">
        <v>2.3719999999999999</v>
      </c>
      <c r="W36" s="359"/>
      <c r="X36" s="359">
        <v>52.1</v>
      </c>
      <c r="Y36" s="339" t="s">
        <v>116</v>
      </c>
      <c r="Z36" s="339" t="s">
        <v>116</v>
      </c>
      <c r="AA36" s="336">
        <v>3.371</v>
      </c>
      <c r="AB36" s="339" t="s">
        <v>116</v>
      </c>
      <c r="AC36" s="357">
        <v>53.67</v>
      </c>
      <c r="AD36" s="342"/>
      <c r="AE36" s="336">
        <v>98.182000000000002</v>
      </c>
      <c r="AF36" s="336">
        <v>109.11199999999999</v>
      </c>
      <c r="AG36" s="357">
        <v>3.1047807042479647</v>
      </c>
      <c r="AH36" s="346">
        <v>9.4226327944572734</v>
      </c>
      <c r="AI36" s="360"/>
      <c r="AJ36" s="349"/>
      <c r="AK36" s="214"/>
      <c r="AL36" s="214"/>
      <c r="AM36" s="350"/>
      <c r="AN36" s="350"/>
      <c r="AO36" s="350"/>
      <c r="AP36" s="354"/>
      <c r="AQ36" s="354"/>
      <c r="AR36" s="354"/>
      <c r="AS36" s="354"/>
      <c r="AT36" s="352"/>
      <c r="AU36" s="214"/>
      <c r="AV36" s="214"/>
      <c r="AW36" s="214"/>
      <c r="AX36" s="214"/>
      <c r="AY36" s="214"/>
    </row>
    <row r="37" spans="1:51">
      <c r="B37" s="356" t="s">
        <v>19</v>
      </c>
      <c r="C37" s="239">
        <v>48.481999999999999</v>
      </c>
      <c r="D37" s="239">
        <v>56.133000000000003</v>
      </c>
      <c r="E37" s="239">
        <v>43.92</v>
      </c>
      <c r="F37" s="239">
        <v>6.72</v>
      </c>
      <c r="G37" s="239">
        <v>5.4930000000000003</v>
      </c>
      <c r="H37" s="239">
        <v>12.212999999999999</v>
      </c>
      <c r="I37" s="239">
        <v>40.305999999999997</v>
      </c>
      <c r="J37" s="357"/>
      <c r="K37" s="338">
        <v>0.63181963913257</v>
      </c>
      <c r="L37" s="338">
        <v>-3.6219999999999999</v>
      </c>
      <c r="M37" s="338">
        <v>-3.3228196391325699</v>
      </c>
      <c r="N37" s="338">
        <v>7.3518196391325707</v>
      </c>
      <c r="O37" s="337">
        <v>7.6509999999999998</v>
      </c>
      <c r="P37" s="361"/>
      <c r="Q37" s="338">
        <v>0.93100000000000005</v>
      </c>
      <c r="R37" s="339" t="s">
        <v>116</v>
      </c>
      <c r="S37" s="361"/>
      <c r="T37" s="336">
        <v>8.7530000000000001</v>
      </c>
      <c r="U37" s="336">
        <v>10.281000000000001</v>
      </c>
      <c r="V37" s="336">
        <v>3.109</v>
      </c>
      <c r="X37" s="359">
        <v>64.7</v>
      </c>
      <c r="Y37" s="339" t="s">
        <v>116</v>
      </c>
      <c r="Z37" s="339" t="s">
        <v>116</v>
      </c>
      <c r="AA37" s="336">
        <v>5.09</v>
      </c>
      <c r="AB37" s="357">
        <v>4.7908196391325699</v>
      </c>
      <c r="AC37" s="357">
        <v>65.638000000000005</v>
      </c>
      <c r="AD37" s="342"/>
      <c r="AE37" s="336">
        <v>120.84399999999999</v>
      </c>
      <c r="AF37" s="336">
        <v>131.16</v>
      </c>
      <c r="AG37" s="357">
        <v>-1.7370636518415679</v>
      </c>
      <c r="AH37" s="346">
        <v>11.709006928406465</v>
      </c>
      <c r="AI37" s="360"/>
      <c r="AJ37" s="349"/>
      <c r="AK37" s="214"/>
      <c r="AL37" s="214"/>
      <c r="AM37" s="350"/>
      <c r="AN37" s="350"/>
      <c r="AO37" s="350"/>
      <c r="AP37" s="354"/>
      <c r="AQ37" s="354"/>
      <c r="AR37" s="354"/>
      <c r="AS37" s="354"/>
      <c r="AT37" s="352"/>
      <c r="AU37" s="214"/>
      <c r="AV37" s="214"/>
      <c r="AW37" s="214"/>
      <c r="AX37" s="214"/>
      <c r="AY37" s="214"/>
    </row>
    <row r="38" spans="1:51">
      <c r="B38" s="356" t="s">
        <v>20</v>
      </c>
      <c r="C38" s="239">
        <v>57.128</v>
      </c>
      <c r="D38" s="239">
        <v>64.132000000000005</v>
      </c>
      <c r="E38" s="239">
        <v>51.265999999999998</v>
      </c>
      <c r="F38" s="239">
        <v>6.399</v>
      </c>
      <c r="G38" s="239">
        <v>6.4669999999999996</v>
      </c>
      <c r="H38" s="239">
        <v>12.866</v>
      </c>
      <c r="I38" s="239">
        <v>46.542999999999999</v>
      </c>
      <c r="J38" s="357"/>
      <c r="K38" s="338">
        <v>-0.34298570081674484</v>
      </c>
      <c r="L38" s="338">
        <v>-1.857</v>
      </c>
      <c r="M38" s="338">
        <v>-0.90901429918325516</v>
      </c>
      <c r="N38" s="338">
        <v>6.0560142991832535</v>
      </c>
      <c r="O38" s="337">
        <v>7.0039999999999996</v>
      </c>
      <c r="P38" s="338"/>
      <c r="Q38" s="338">
        <v>0.60499999999999998</v>
      </c>
      <c r="R38" s="339" t="s">
        <v>116</v>
      </c>
      <c r="S38" s="338"/>
      <c r="T38" s="336">
        <v>5.8390000000000004</v>
      </c>
      <c r="U38" s="336">
        <v>8.2460000000000004</v>
      </c>
      <c r="V38" s="336">
        <v>4.0789999999999997</v>
      </c>
      <c r="W38" s="359"/>
      <c r="X38" s="359">
        <v>73.599999999999994</v>
      </c>
      <c r="Y38" s="339" t="s">
        <v>116</v>
      </c>
      <c r="Z38" s="339" t="s">
        <v>116</v>
      </c>
      <c r="AA38" s="336">
        <v>5.14</v>
      </c>
      <c r="AB38" s="357">
        <v>4.1920142991832554</v>
      </c>
      <c r="AC38" s="357">
        <v>75.991</v>
      </c>
      <c r="AD38" s="342"/>
      <c r="AE38" s="336">
        <v>142.077</v>
      </c>
      <c r="AF38" s="336">
        <v>154.006</v>
      </c>
      <c r="AG38" s="357">
        <v>-0.63964204746912723</v>
      </c>
      <c r="AH38" s="346">
        <v>13.348729792147807</v>
      </c>
      <c r="AI38" s="360"/>
      <c r="AJ38" s="349"/>
      <c r="AK38" s="214"/>
      <c r="AL38" s="214"/>
      <c r="AM38" s="350"/>
      <c r="AN38" s="350"/>
      <c r="AO38" s="350"/>
      <c r="AP38" s="354"/>
      <c r="AQ38" s="354"/>
      <c r="AR38" s="354"/>
      <c r="AS38" s="354"/>
      <c r="AT38" s="352"/>
      <c r="AU38" s="214"/>
      <c r="AV38" s="214"/>
      <c r="AW38" s="214"/>
      <c r="AX38" s="214"/>
      <c r="AY38" s="214"/>
    </row>
    <row r="39" spans="1:51">
      <c r="B39" s="356" t="s">
        <v>21</v>
      </c>
      <c r="C39" s="239">
        <v>63.759</v>
      </c>
      <c r="D39" s="239">
        <v>70.183000000000007</v>
      </c>
      <c r="E39" s="239">
        <v>57.555</v>
      </c>
      <c r="F39" s="239">
        <v>5.2329999999999997</v>
      </c>
      <c r="G39" s="239">
        <v>7.3949999999999996</v>
      </c>
      <c r="H39" s="239">
        <v>12.628</v>
      </c>
      <c r="I39" s="239">
        <v>52.515999999999998</v>
      </c>
      <c r="J39" s="357"/>
      <c r="K39" s="338">
        <v>0.5889473076773295</v>
      </c>
      <c r="L39" s="338">
        <v>-0.53600000000000003</v>
      </c>
      <c r="M39" s="338">
        <v>6.6052692322670511E-2</v>
      </c>
      <c r="N39" s="338">
        <v>5.8219473076773296</v>
      </c>
      <c r="O39" s="337">
        <v>6.4240000000000004</v>
      </c>
      <c r="P39" s="338"/>
      <c r="Q39" s="338">
        <v>1.1910000000000001</v>
      </c>
      <c r="R39" s="339" t="s">
        <v>116</v>
      </c>
      <c r="S39" s="338"/>
      <c r="T39" s="336">
        <v>4.6779999999999999</v>
      </c>
      <c r="U39" s="336">
        <v>5.5679999999999996</v>
      </c>
      <c r="V39" s="336">
        <v>4.907</v>
      </c>
      <c r="W39" s="359"/>
      <c r="X39" s="359">
        <v>79.5</v>
      </c>
      <c r="Y39" s="339" t="s">
        <v>116</v>
      </c>
      <c r="Z39" s="339" t="s">
        <v>116</v>
      </c>
      <c r="AA39" s="336">
        <v>5.3490000000000002</v>
      </c>
      <c r="AB39" s="357">
        <v>4.7469473076773294</v>
      </c>
      <c r="AC39" s="357">
        <v>86.356999999999999</v>
      </c>
      <c r="AD39" s="342"/>
      <c r="AE39" s="336">
        <v>166.1</v>
      </c>
      <c r="AF39" s="336">
        <v>179.374</v>
      </c>
      <c r="AG39" s="357">
        <v>-0.46907116695174766</v>
      </c>
      <c r="AH39" s="346">
        <v>15.196304849884527</v>
      </c>
      <c r="AI39" s="360"/>
      <c r="AJ39" s="349"/>
      <c r="AK39" s="214"/>
      <c r="AL39" s="214"/>
      <c r="AM39" s="350"/>
      <c r="AN39" s="350"/>
      <c r="AO39" s="350"/>
      <c r="AP39" s="354"/>
      <c r="AQ39" s="354"/>
      <c r="AR39" s="354"/>
      <c r="AS39" s="354"/>
      <c r="AT39" s="352"/>
      <c r="AU39" s="214"/>
      <c r="AV39" s="214"/>
      <c r="AW39" s="214"/>
      <c r="AX39" s="214"/>
      <c r="AY39" s="214"/>
    </row>
    <row r="40" spans="1:51">
      <c r="B40" s="356" t="s">
        <v>22</v>
      </c>
      <c r="C40" s="239">
        <v>70.983999999999995</v>
      </c>
      <c r="D40" s="239">
        <v>79.668999999999997</v>
      </c>
      <c r="E40" s="239">
        <v>66.070999999999998</v>
      </c>
      <c r="F40" s="239">
        <v>5.2430000000000003</v>
      </c>
      <c r="G40" s="239">
        <v>8.3550000000000004</v>
      </c>
      <c r="H40" s="239">
        <v>13.598000000000001</v>
      </c>
      <c r="I40" s="239">
        <v>58.432000000000002</v>
      </c>
      <c r="J40" s="357"/>
      <c r="K40" s="338">
        <v>4.7632098349537904</v>
      </c>
      <c r="L40" s="338">
        <v>-2.0270000000000001</v>
      </c>
      <c r="M40" s="338">
        <v>-3.348209834953789</v>
      </c>
      <c r="N40" s="338">
        <v>10.006209834953788</v>
      </c>
      <c r="O40" s="337">
        <v>8.6850000000000005</v>
      </c>
      <c r="P40" s="338"/>
      <c r="Q40" s="338">
        <v>3.4420000000000002</v>
      </c>
      <c r="R40" s="339" t="s">
        <v>116</v>
      </c>
      <c r="S40" s="338"/>
      <c r="T40" s="336">
        <v>7.7549999999999999</v>
      </c>
      <c r="U40" s="336">
        <v>9.0289999999999999</v>
      </c>
      <c r="V40" s="336">
        <v>5.8559999999999999</v>
      </c>
      <c r="W40" s="359"/>
      <c r="X40" s="359">
        <v>88.6</v>
      </c>
      <c r="Y40" s="339" t="s">
        <v>116</v>
      </c>
      <c r="Z40" s="339" t="s">
        <v>116</v>
      </c>
      <c r="AA40" s="336">
        <v>7.24</v>
      </c>
      <c r="AB40" s="357">
        <v>8.5612098349537895</v>
      </c>
      <c r="AC40" s="357">
        <v>96.730999999999995</v>
      </c>
      <c r="AD40" s="342"/>
      <c r="AE40" s="336">
        <v>192.358</v>
      </c>
      <c r="AF40" s="336">
        <v>210.054</v>
      </c>
      <c r="AG40" s="357">
        <v>1.561327335508581</v>
      </c>
      <c r="AH40" s="346">
        <v>16.928406466512705</v>
      </c>
      <c r="AI40" s="360"/>
      <c r="AJ40" s="349"/>
      <c r="AK40" s="214"/>
      <c r="AL40" s="214"/>
      <c r="AM40" s="350"/>
      <c r="AN40" s="350"/>
      <c r="AO40" s="350"/>
      <c r="AP40" s="354"/>
      <c r="AQ40" s="354"/>
      <c r="AR40" s="354"/>
      <c r="AS40" s="354"/>
      <c r="AT40" s="352"/>
      <c r="AU40" s="214"/>
      <c r="AV40" s="214"/>
      <c r="AW40" s="214"/>
      <c r="AX40" s="214"/>
      <c r="AY40" s="214"/>
    </row>
    <row r="41" spans="1:51">
      <c r="B41" s="356" t="s">
        <v>23</v>
      </c>
      <c r="C41" s="239">
        <v>86.677000000000007</v>
      </c>
      <c r="D41" s="239">
        <v>95.222999999999999</v>
      </c>
      <c r="E41" s="239">
        <v>79.491</v>
      </c>
      <c r="F41" s="239">
        <v>5.8760000000000003</v>
      </c>
      <c r="G41" s="239">
        <v>9.8559999999999999</v>
      </c>
      <c r="H41" s="239">
        <v>15.731999999999999</v>
      </c>
      <c r="I41" s="239">
        <v>72.543000000000006</v>
      </c>
      <c r="J41" s="357"/>
      <c r="K41" s="338">
        <v>3.282375581157698</v>
      </c>
      <c r="L41" s="338">
        <v>-0.16200000000000001</v>
      </c>
      <c r="M41" s="338">
        <v>-0.774375581157698</v>
      </c>
      <c r="N41" s="338">
        <v>9.1583755811576992</v>
      </c>
      <c r="O41" s="337">
        <v>8.5459999999999994</v>
      </c>
      <c r="P41" s="338"/>
      <c r="Q41" s="338">
        <v>2.67</v>
      </c>
      <c r="R41" s="339" t="s">
        <v>116</v>
      </c>
      <c r="S41" s="338"/>
      <c r="T41" s="336">
        <v>8.0640000000000001</v>
      </c>
      <c r="U41" s="336">
        <v>9.7230000000000008</v>
      </c>
      <c r="V41" s="336">
        <v>7.5869999999999997</v>
      </c>
      <c r="W41" s="359"/>
      <c r="X41" s="359">
        <v>98.2</v>
      </c>
      <c r="Y41" s="339" t="s">
        <v>116</v>
      </c>
      <c r="Z41" s="339" t="s">
        <v>116</v>
      </c>
      <c r="AA41" s="336">
        <v>6.0720000000000001</v>
      </c>
      <c r="AB41" s="357">
        <v>6.6843755811576973</v>
      </c>
      <c r="AC41" s="357">
        <v>107.499</v>
      </c>
      <c r="AD41" s="342"/>
      <c r="AE41" s="336">
        <v>232.59200000000001</v>
      </c>
      <c r="AF41" s="336">
        <v>251.309</v>
      </c>
      <c r="AG41" s="357">
        <v>-9.7964602465713146E-2</v>
      </c>
      <c r="AH41" s="346">
        <v>19.792147806004621</v>
      </c>
      <c r="AI41" s="360"/>
      <c r="AJ41" s="349"/>
      <c r="AK41" s="214"/>
      <c r="AL41" s="214"/>
      <c r="AM41" s="350"/>
      <c r="AN41" s="350"/>
      <c r="AO41" s="350"/>
      <c r="AP41" s="354"/>
      <c r="AQ41" s="354"/>
      <c r="AR41" s="354"/>
      <c r="AS41" s="354"/>
      <c r="AT41" s="352"/>
      <c r="AU41" s="214"/>
      <c r="AV41" s="214"/>
      <c r="AW41" s="214"/>
      <c r="AX41" s="214"/>
      <c r="AY41" s="214"/>
    </row>
    <row r="42" spans="1:51">
      <c r="B42" s="356" t="s">
        <v>24</v>
      </c>
      <c r="C42" s="239">
        <v>102.98399999999999</v>
      </c>
      <c r="D42" s="239">
        <v>114.521</v>
      </c>
      <c r="E42" s="239">
        <v>96.635999999999996</v>
      </c>
      <c r="F42" s="239">
        <v>6.0179999999999998</v>
      </c>
      <c r="G42" s="239">
        <v>11.867000000000001</v>
      </c>
      <c r="H42" s="239">
        <v>17.885000000000002</v>
      </c>
      <c r="I42" s="239">
        <v>85.908000000000001</v>
      </c>
      <c r="J42" s="357"/>
      <c r="K42" s="338">
        <v>1.6991211564798319</v>
      </c>
      <c r="L42" s="338">
        <v>-1.4890000000000001</v>
      </c>
      <c r="M42" s="338">
        <v>2.3308788435201686</v>
      </c>
      <c r="N42" s="338">
        <v>7.7171211564798314</v>
      </c>
      <c r="O42" s="337">
        <v>11.537000000000001</v>
      </c>
      <c r="P42" s="338"/>
      <c r="Q42" s="338">
        <v>5.5190000000000001</v>
      </c>
      <c r="R42" s="339" t="s">
        <v>116</v>
      </c>
      <c r="S42" s="338"/>
      <c r="T42" s="336">
        <v>12.497</v>
      </c>
      <c r="U42" s="336">
        <v>12.266999999999999</v>
      </c>
      <c r="V42" s="336">
        <v>9.1630000000000003</v>
      </c>
      <c r="W42" s="359"/>
      <c r="X42" s="359">
        <v>113.8</v>
      </c>
      <c r="Y42" s="339" t="s">
        <v>116</v>
      </c>
      <c r="Z42" s="339" t="s">
        <v>116</v>
      </c>
      <c r="AA42" s="336">
        <v>8.9529999999999994</v>
      </c>
      <c r="AB42" s="357">
        <v>5.1331211564798318</v>
      </c>
      <c r="AC42" s="357">
        <v>126.22199999999999</v>
      </c>
      <c r="AD42" s="342"/>
      <c r="AE42" s="336">
        <v>267.51799999999997</v>
      </c>
      <c r="AF42" s="336">
        <v>282.161</v>
      </c>
      <c r="AG42" s="357">
        <v>-2.8166061756407594</v>
      </c>
      <c r="AH42" s="346">
        <v>23.556581986143186</v>
      </c>
      <c r="AI42" s="360"/>
      <c r="AJ42" s="349"/>
      <c r="AK42" s="214"/>
      <c r="AL42" s="214"/>
      <c r="AM42" s="350"/>
      <c r="AN42" s="350"/>
      <c r="AO42" s="350"/>
      <c r="AP42" s="354"/>
      <c r="AQ42" s="354"/>
      <c r="AR42" s="354"/>
      <c r="AS42" s="354"/>
      <c r="AT42" s="352"/>
      <c r="AU42" s="214"/>
      <c r="AV42" s="214"/>
      <c r="AW42" s="214"/>
      <c r="AX42" s="214"/>
      <c r="AY42" s="214"/>
    </row>
    <row r="43" spans="1:51">
      <c r="B43" s="356" t="s">
        <v>25</v>
      </c>
      <c r="C43" s="239">
        <v>121.922</v>
      </c>
      <c r="D43" s="239">
        <v>127.92100000000001</v>
      </c>
      <c r="E43" s="239">
        <v>110.587</v>
      </c>
      <c r="F43" s="239">
        <v>4.3680000000000003</v>
      </c>
      <c r="G43" s="239">
        <v>12.965999999999999</v>
      </c>
      <c r="H43" s="239">
        <v>17.334</v>
      </c>
      <c r="I43" s="239">
        <v>101.48</v>
      </c>
      <c r="J43" s="357"/>
      <c r="K43" s="338">
        <v>-4.7661804696550165</v>
      </c>
      <c r="L43" s="338">
        <v>5.7460000000000004</v>
      </c>
      <c r="M43" s="338">
        <v>12.143180469655015</v>
      </c>
      <c r="N43" s="338">
        <v>-0.39818046965501558</v>
      </c>
      <c r="O43" s="337">
        <v>5.9989999999999997</v>
      </c>
      <c r="P43" s="338"/>
      <c r="Q43" s="338">
        <v>1.631</v>
      </c>
      <c r="R43" s="339" t="s">
        <v>116</v>
      </c>
      <c r="S43" s="338"/>
      <c r="T43" s="336">
        <v>7.6349999999999998</v>
      </c>
      <c r="U43" s="336">
        <v>8.6720000000000006</v>
      </c>
      <c r="V43" s="336">
        <v>11.231999999999999</v>
      </c>
      <c r="W43" s="359"/>
      <c r="X43" s="359">
        <v>125.2</v>
      </c>
      <c r="Y43" s="339" t="s">
        <v>116</v>
      </c>
      <c r="Z43" s="339" t="s">
        <v>116</v>
      </c>
      <c r="AA43" s="336">
        <v>8.3179999999999996</v>
      </c>
      <c r="AB43" s="357">
        <v>1.9208195303449842</v>
      </c>
      <c r="AC43" s="357">
        <v>133.648</v>
      </c>
      <c r="AD43" s="342"/>
      <c r="AE43" s="336">
        <v>298.26100000000002</v>
      </c>
      <c r="AF43" s="336">
        <v>312.83999999999997</v>
      </c>
      <c r="AG43" s="357">
        <v>-3.1630101961365638</v>
      </c>
      <c r="AH43" s="346">
        <v>26.027713625866049</v>
      </c>
      <c r="AI43" s="360"/>
      <c r="AJ43" s="349"/>
      <c r="AK43" s="214"/>
      <c r="AL43" s="214"/>
      <c r="AM43" s="350"/>
      <c r="AN43" s="350"/>
      <c r="AO43" s="350"/>
      <c r="AP43" s="354"/>
      <c r="AQ43" s="354"/>
      <c r="AR43" s="354"/>
      <c r="AS43" s="354"/>
      <c r="AT43" s="352"/>
      <c r="AU43" s="214"/>
      <c r="AV43" s="214"/>
      <c r="AW43" s="214"/>
      <c r="AX43" s="214"/>
      <c r="AY43" s="214"/>
    </row>
    <row r="44" spans="1:51">
      <c r="B44" s="356" t="s">
        <v>26</v>
      </c>
      <c r="C44" s="239">
        <v>132.87899999999999</v>
      </c>
      <c r="D44" s="239">
        <v>141.42099999999999</v>
      </c>
      <c r="E44" s="239">
        <v>121.43600000000001</v>
      </c>
      <c r="F44" s="239">
        <v>6.3369999999999997</v>
      </c>
      <c r="G44" s="239">
        <v>13.648</v>
      </c>
      <c r="H44" s="239">
        <v>19.984999999999999</v>
      </c>
      <c r="I44" s="239">
        <v>110.42100000000001</v>
      </c>
      <c r="J44" s="357"/>
      <c r="K44" s="338">
        <v>-4.3070356011365973</v>
      </c>
      <c r="L44" s="338">
        <v>3.3660000000000001</v>
      </c>
      <c r="M44" s="338">
        <v>9.8780356011365971</v>
      </c>
      <c r="N44" s="338">
        <v>2.0299643988634024</v>
      </c>
      <c r="O44" s="337">
        <v>8.5419999999999998</v>
      </c>
      <c r="P44" s="338"/>
      <c r="Q44" s="338">
        <v>2.2050000000000001</v>
      </c>
      <c r="R44" s="339" t="s">
        <v>116</v>
      </c>
      <c r="S44" s="338"/>
      <c r="T44" s="336">
        <v>12.819000000000001</v>
      </c>
      <c r="U44" s="336">
        <v>8.9979999999999993</v>
      </c>
      <c r="V44" s="336">
        <v>12.087</v>
      </c>
      <c r="W44" s="359"/>
      <c r="X44" s="359">
        <v>132.5</v>
      </c>
      <c r="Y44" s="339" t="s">
        <v>116</v>
      </c>
      <c r="Z44" s="339" t="s">
        <v>116</v>
      </c>
      <c r="AA44" s="336">
        <v>8.7050000000000001</v>
      </c>
      <c r="AB44" s="357">
        <v>2.1929643988634027</v>
      </c>
      <c r="AC44" s="357">
        <v>142.88900000000001</v>
      </c>
      <c r="AD44" s="342"/>
      <c r="AE44" s="336">
        <v>327.44900000000001</v>
      </c>
      <c r="AF44" s="336">
        <v>342.72199999999998</v>
      </c>
      <c r="AG44" s="357">
        <v>-2.7122309426549811</v>
      </c>
      <c r="AH44" s="346">
        <v>27.944572748267898</v>
      </c>
      <c r="AI44" s="360"/>
      <c r="AJ44" s="349"/>
      <c r="AK44" s="214"/>
      <c r="AL44" s="214"/>
      <c r="AM44" s="350"/>
      <c r="AN44" s="350"/>
      <c r="AO44" s="350"/>
      <c r="AP44" s="354"/>
      <c r="AQ44" s="354"/>
      <c r="AR44" s="354"/>
      <c r="AS44" s="354"/>
      <c r="AT44" s="352"/>
      <c r="AU44" s="214"/>
      <c r="AV44" s="214"/>
      <c r="AW44" s="214"/>
      <c r="AX44" s="214"/>
      <c r="AY44" s="214"/>
    </row>
    <row r="45" spans="1:51">
      <c r="B45" s="356" t="s">
        <v>27</v>
      </c>
      <c r="C45" s="239">
        <v>141.36099999999999</v>
      </c>
      <c r="D45" s="239">
        <v>153.16300000000001</v>
      </c>
      <c r="E45" s="239">
        <v>131.02699999999999</v>
      </c>
      <c r="F45" s="239">
        <v>7.83</v>
      </c>
      <c r="G45" s="239">
        <v>14.305999999999999</v>
      </c>
      <c r="H45" s="239">
        <v>22.135999999999999</v>
      </c>
      <c r="I45" s="239">
        <v>118.31</v>
      </c>
      <c r="J45" s="357"/>
      <c r="K45" s="338">
        <v>-0.63471513094460463</v>
      </c>
      <c r="L45" s="338">
        <v>0.58099999999999996</v>
      </c>
      <c r="M45" s="338">
        <v>5.1877151309446043</v>
      </c>
      <c r="N45" s="338">
        <v>7.1952848690553957</v>
      </c>
      <c r="O45" s="337">
        <v>11.802</v>
      </c>
      <c r="P45" s="338"/>
      <c r="Q45" s="338">
        <v>3.972</v>
      </c>
      <c r="R45" s="339" t="s">
        <v>116</v>
      </c>
      <c r="S45" s="338"/>
      <c r="T45" s="336">
        <v>12.288</v>
      </c>
      <c r="U45" s="336">
        <v>9.7949999999999999</v>
      </c>
      <c r="V45" s="336">
        <v>13.225</v>
      </c>
      <c r="W45" s="359"/>
      <c r="X45" s="359">
        <v>143.6</v>
      </c>
      <c r="Y45" s="339" t="s">
        <v>116</v>
      </c>
      <c r="Z45" s="339" t="s">
        <v>116</v>
      </c>
      <c r="AA45" s="336">
        <v>11.76</v>
      </c>
      <c r="AB45" s="357">
        <v>7.1532848690553941</v>
      </c>
      <c r="AC45" s="357">
        <v>155.148</v>
      </c>
      <c r="AD45" s="342"/>
      <c r="AE45" s="336">
        <v>358.06200000000001</v>
      </c>
      <c r="AF45" s="336">
        <v>369.88799999999998</v>
      </c>
      <c r="AG45" s="357">
        <v>-1.4882458676803174</v>
      </c>
      <c r="AH45" s="346">
        <v>29.260969976905312</v>
      </c>
      <c r="AI45" s="360"/>
      <c r="AJ45" s="349"/>
      <c r="AK45" s="214"/>
      <c r="AL45" s="214"/>
      <c r="AM45" s="350"/>
      <c r="AN45" s="350"/>
      <c r="AO45" s="350"/>
      <c r="AP45" s="354"/>
      <c r="AQ45" s="354"/>
      <c r="AR45" s="354"/>
      <c r="AS45" s="354"/>
      <c r="AT45" s="352"/>
      <c r="AU45" s="214"/>
      <c r="AV45" s="214"/>
      <c r="AW45" s="214"/>
      <c r="AX45" s="214"/>
      <c r="AY45" s="214"/>
    </row>
    <row r="46" spans="1:51">
      <c r="B46" s="356" t="s">
        <v>28</v>
      </c>
      <c r="C46" s="239">
        <v>151.36500000000001</v>
      </c>
      <c r="D46" s="239">
        <v>163.9</v>
      </c>
      <c r="E46" s="239">
        <v>141.81899999999999</v>
      </c>
      <c r="F46" s="239">
        <v>7.468</v>
      </c>
      <c r="G46" s="239">
        <v>14.613</v>
      </c>
      <c r="H46" s="239">
        <v>22.081</v>
      </c>
      <c r="I46" s="239">
        <v>129.74700000000001</v>
      </c>
      <c r="J46" s="357"/>
      <c r="K46" s="338">
        <v>3.199171993363247</v>
      </c>
      <c r="L46" s="338">
        <v>1.42</v>
      </c>
      <c r="M46" s="338">
        <v>3.2878280066367527</v>
      </c>
      <c r="N46" s="338">
        <v>10.667171993363247</v>
      </c>
      <c r="O46" s="337">
        <v>12.535</v>
      </c>
      <c r="P46" s="338"/>
      <c r="Q46" s="338">
        <v>5.0670000000000002</v>
      </c>
      <c r="R46" s="339" t="s">
        <v>116</v>
      </c>
      <c r="S46" s="338"/>
      <c r="T46" s="336">
        <v>10.273999999999999</v>
      </c>
      <c r="U46" s="336">
        <v>10.259</v>
      </c>
      <c r="V46" s="336">
        <v>14.72</v>
      </c>
      <c r="W46" s="359"/>
      <c r="X46" s="359">
        <v>157</v>
      </c>
      <c r="Y46" s="339" t="s">
        <v>116</v>
      </c>
      <c r="Z46" s="339" t="s">
        <v>116</v>
      </c>
      <c r="AA46" s="336">
        <v>11.057</v>
      </c>
      <c r="AB46" s="357">
        <v>9.1891719933632459</v>
      </c>
      <c r="AC46" s="357">
        <v>166.482</v>
      </c>
      <c r="AD46" s="342"/>
      <c r="AE46" s="336">
        <v>385.97899999999998</v>
      </c>
      <c r="AF46" s="336">
        <v>405.78800000000001</v>
      </c>
      <c r="AG46" s="357">
        <v>-0.37254083932752319</v>
      </c>
      <c r="AH46" s="346">
        <v>30.993071593533482</v>
      </c>
      <c r="AI46" s="360"/>
      <c r="AJ46" s="349"/>
      <c r="AK46" s="214"/>
      <c r="AL46" s="214"/>
      <c r="AM46" s="350"/>
      <c r="AN46" s="350"/>
      <c r="AO46" s="350"/>
      <c r="AP46" s="354"/>
      <c r="AQ46" s="354"/>
      <c r="AR46" s="354"/>
      <c r="AS46" s="354"/>
      <c r="AT46" s="352"/>
      <c r="AU46" s="214"/>
      <c r="AV46" s="214"/>
      <c r="AW46" s="214"/>
      <c r="AX46" s="214"/>
      <c r="AY46" s="214"/>
    </row>
    <row r="47" spans="1:51">
      <c r="B47" s="356" t="s">
        <v>29</v>
      </c>
      <c r="C47" s="239">
        <v>162.245</v>
      </c>
      <c r="D47" s="239">
        <v>171.279</v>
      </c>
      <c r="E47" s="239">
        <v>150.56100000000001</v>
      </c>
      <c r="F47" s="239">
        <v>6.3310000000000004</v>
      </c>
      <c r="G47" s="239">
        <v>14.387</v>
      </c>
      <c r="H47" s="239">
        <v>20.718</v>
      </c>
      <c r="I47" s="239">
        <v>138.577</v>
      </c>
      <c r="J47" s="357"/>
      <c r="K47" s="338">
        <v>2.6348978924479245</v>
      </c>
      <c r="L47" s="338">
        <v>5.5510000000000002</v>
      </c>
      <c r="M47" s="338">
        <v>5.6191021075520746</v>
      </c>
      <c r="N47" s="338">
        <v>8.9658978924479218</v>
      </c>
      <c r="O47" s="337">
        <v>9.0340000000000007</v>
      </c>
      <c r="P47" s="338"/>
      <c r="Q47" s="338">
        <v>2.7029999999999998</v>
      </c>
      <c r="R47" s="339" t="s">
        <v>116</v>
      </c>
      <c r="S47" s="338"/>
      <c r="T47" s="336">
        <v>11.114000000000001</v>
      </c>
      <c r="U47" s="336">
        <v>5.7389999999999999</v>
      </c>
      <c r="V47" s="336">
        <v>16.600999999999999</v>
      </c>
      <c r="W47" s="359"/>
      <c r="X47" s="359">
        <v>162.5</v>
      </c>
      <c r="Y47" s="339" t="s">
        <v>116</v>
      </c>
      <c r="Z47" s="339" t="s">
        <v>116</v>
      </c>
      <c r="AA47" s="336">
        <v>9.6489999999999991</v>
      </c>
      <c r="AB47" s="357">
        <v>9.5808978924479238</v>
      </c>
      <c r="AC47" s="357">
        <v>179.28299999999999</v>
      </c>
      <c r="AD47" s="342"/>
      <c r="AE47" s="336">
        <v>423.72399999999999</v>
      </c>
      <c r="AF47" s="336">
        <v>438.21699999999998</v>
      </c>
      <c r="AG47" s="357">
        <v>0.1168717758042289</v>
      </c>
      <c r="AH47" s="346">
        <v>32.655889145496538</v>
      </c>
      <c r="AI47" s="360"/>
      <c r="AJ47" s="349"/>
      <c r="AK47" s="214"/>
      <c r="AL47" s="214"/>
      <c r="AM47" s="350"/>
      <c r="AN47" s="350"/>
      <c r="AO47" s="350"/>
      <c r="AP47" s="354"/>
      <c r="AQ47" s="354"/>
      <c r="AR47" s="354"/>
      <c r="AS47" s="354"/>
      <c r="AT47" s="352"/>
      <c r="AU47" s="214"/>
      <c r="AV47" s="214"/>
      <c r="AW47" s="214"/>
      <c r="AX47" s="214"/>
      <c r="AY47" s="214"/>
    </row>
    <row r="48" spans="1:51">
      <c r="B48" s="356" t="s">
        <v>30</v>
      </c>
      <c r="C48" s="239">
        <v>170.25700000000001</v>
      </c>
      <c r="D48" s="239">
        <v>178.99700000000001</v>
      </c>
      <c r="E48" s="239">
        <v>158.88999999999999</v>
      </c>
      <c r="F48" s="239">
        <v>4.2469999999999999</v>
      </c>
      <c r="G48" s="239">
        <v>15.86</v>
      </c>
      <c r="H48" s="239">
        <v>20.106999999999999</v>
      </c>
      <c r="I48" s="239">
        <v>147.97900000000001</v>
      </c>
      <c r="J48" s="357"/>
      <c r="K48" s="338">
        <v>5.1903783360815829</v>
      </c>
      <c r="L48" s="338">
        <v>6.1790000000000003</v>
      </c>
      <c r="M48" s="338">
        <v>5.4816216639184185</v>
      </c>
      <c r="N48" s="338">
        <v>9.4373783360815828</v>
      </c>
      <c r="O48" s="337">
        <v>8.74</v>
      </c>
      <c r="P48" s="338"/>
      <c r="Q48" s="338">
        <v>4.4930000000000003</v>
      </c>
      <c r="R48" s="339" t="s">
        <v>116</v>
      </c>
      <c r="S48" s="338"/>
      <c r="T48" s="336">
        <v>10.433</v>
      </c>
      <c r="U48" s="336">
        <v>3.6869999999999998</v>
      </c>
      <c r="V48" s="336">
        <v>17.36</v>
      </c>
      <c r="W48" s="359"/>
      <c r="X48" s="359">
        <v>167.8</v>
      </c>
      <c r="Y48" s="339" t="s">
        <v>116</v>
      </c>
      <c r="Z48" s="339" t="s">
        <v>116</v>
      </c>
      <c r="AA48" s="336">
        <v>9.7140000000000004</v>
      </c>
      <c r="AB48" s="357">
        <v>10.411378336081583</v>
      </c>
      <c r="AC48" s="357">
        <v>190.684</v>
      </c>
      <c r="AD48" s="342"/>
      <c r="AE48" s="336">
        <v>455.18299999999999</v>
      </c>
      <c r="AF48" s="336">
        <v>481.30200000000002</v>
      </c>
      <c r="AG48" s="357">
        <v>0.25966797750785497</v>
      </c>
      <c r="AH48" s="346">
        <v>33.972286374133951</v>
      </c>
      <c r="AI48" s="360"/>
      <c r="AJ48" s="349"/>
      <c r="AK48" s="214"/>
      <c r="AL48" s="214"/>
      <c r="AM48" s="350"/>
      <c r="AN48" s="350"/>
      <c r="AO48" s="350"/>
      <c r="AP48" s="354"/>
      <c r="AQ48" s="354"/>
      <c r="AR48" s="354"/>
      <c r="AS48" s="354"/>
      <c r="AT48" s="352"/>
      <c r="AU48" s="214"/>
      <c r="AV48" s="214"/>
      <c r="AW48" s="214"/>
      <c r="AX48" s="214"/>
      <c r="AY48" s="214"/>
    </row>
    <row r="49" spans="2:51">
      <c r="B49" s="356" t="s">
        <v>31</v>
      </c>
      <c r="C49" s="239">
        <v>185.06800000000001</v>
      </c>
      <c r="D49" s="239">
        <v>190.142</v>
      </c>
      <c r="E49" s="239">
        <v>170.15899999999999</v>
      </c>
      <c r="F49" s="239">
        <v>1.4970000000000001</v>
      </c>
      <c r="G49" s="239">
        <v>18.486000000000001</v>
      </c>
      <c r="H49" s="239">
        <v>19.983000000000001</v>
      </c>
      <c r="I49" s="239">
        <v>161.99700000000001</v>
      </c>
      <c r="J49" s="357"/>
      <c r="K49" s="338">
        <v>9.5046211520947956</v>
      </c>
      <c r="L49" s="338">
        <v>10.189</v>
      </c>
      <c r="M49" s="338">
        <v>4.2613788479052044</v>
      </c>
      <c r="N49" s="338">
        <v>11.001621152094796</v>
      </c>
      <c r="O49" s="337">
        <v>5.0739999999999998</v>
      </c>
      <c r="P49" s="338"/>
      <c r="Q49" s="338">
        <v>3.577</v>
      </c>
      <c r="R49" s="339" t="s">
        <v>116</v>
      </c>
      <c r="S49" s="338"/>
      <c r="T49" s="336">
        <v>1.1990000000000001</v>
      </c>
      <c r="U49" s="336">
        <v>-3.2309999999999999</v>
      </c>
      <c r="V49" s="336">
        <v>18.605</v>
      </c>
      <c r="W49" s="359"/>
      <c r="X49" s="359">
        <v>167.4</v>
      </c>
      <c r="Y49" s="339" t="s">
        <v>116</v>
      </c>
      <c r="Z49" s="339" t="s">
        <v>116</v>
      </c>
      <c r="AA49" s="336">
        <v>6.2880000000000003</v>
      </c>
      <c r="AB49" s="357">
        <v>12.215621152094792</v>
      </c>
      <c r="AC49" s="357">
        <v>200.91499999999999</v>
      </c>
      <c r="AD49" s="342"/>
      <c r="AE49" s="336">
        <v>511.512</v>
      </c>
      <c r="AF49" s="336">
        <v>540.447</v>
      </c>
      <c r="AG49" s="357">
        <v>2.2138188660570233</v>
      </c>
      <c r="AH49" s="346">
        <v>35.95842956120093</v>
      </c>
      <c r="AI49" s="360"/>
      <c r="AJ49" s="349"/>
      <c r="AK49" s="214"/>
      <c r="AL49" s="214"/>
      <c r="AM49" s="350"/>
      <c r="AN49" s="350"/>
      <c r="AO49" s="350"/>
      <c r="AP49" s="354"/>
      <c r="AQ49" s="354"/>
      <c r="AR49" s="354"/>
      <c r="AS49" s="354"/>
      <c r="AT49" s="352"/>
      <c r="AU49" s="214"/>
      <c r="AV49" s="214"/>
      <c r="AW49" s="214"/>
      <c r="AX49" s="214"/>
      <c r="AY49" s="214"/>
    </row>
    <row r="50" spans="2:51">
      <c r="B50" s="356" t="s">
        <v>32</v>
      </c>
      <c r="C50" s="239">
        <v>202.685</v>
      </c>
      <c r="D50" s="239">
        <v>197.155</v>
      </c>
      <c r="E50" s="239">
        <v>177.05099999999999</v>
      </c>
      <c r="F50" s="239">
        <v>0.315</v>
      </c>
      <c r="G50" s="239">
        <v>19.789000000000001</v>
      </c>
      <c r="H50" s="239">
        <v>20.103999999999999</v>
      </c>
      <c r="I50" s="239">
        <v>177.70099999999999</v>
      </c>
      <c r="J50" s="357"/>
      <c r="K50" s="338">
        <v>6.0079326299430464</v>
      </c>
      <c r="L50" s="338">
        <v>20.646999999999998</v>
      </c>
      <c r="M50" s="338">
        <v>8.794067370056954</v>
      </c>
      <c r="N50" s="338">
        <v>6.3229326299430468</v>
      </c>
      <c r="O50" s="337">
        <v>-5.53</v>
      </c>
      <c r="P50" s="338"/>
      <c r="Q50" s="338">
        <v>-5.8449999999999998</v>
      </c>
      <c r="R50" s="339" t="s">
        <v>116</v>
      </c>
      <c r="S50" s="338"/>
      <c r="T50" s="336">
        <v>-6.9589999999999996</v>
      </c>
      <c r="U50" s="336">
        <v>-14.504</v>
      </c>
      <c r="V50" s="336">
        <v>19.170000000000002</v>
      </c>
      <c r="W50" s="359"/>
      <c r="X50" s="359">
        <v>153.69999999999999</v>
      </c>
      <c r="Y50" s="339" t="s">
        <v>116</v>
      </c>
      <c r="Z50" s="339" t="s">
        <v>116</v>
      </c>
      <c r="AA50" s="336">
        <v>-3.3730000000000002</v>
      </c>
      <c r="AB50" s="357">
        <v>8.4799326299430469</v>
      </c>
      <c r="AC50" s="357">
        <v>195.244</v>
      </c>
      <c r="AD50" s="342"/>
      <c r="AE50" s="336">
        <v>570.33000000000004</v>
      </c>
      <c r="AF50" s="336">
        <v>599.09400000000005</v>
      </c>
      <c r="AG50" s="357">
        <v>3.2709897786146414</v>
      </c>
      <c r="AH50" s="346">
        <v>38.429561200923793</v>
      </c>
      <c r="AI50" s="360"/>
      <c r="AJ50" s="349"/>
      <c r="AK50" s="214"/>
      <c r="AL50" s="214"/>
      <c r="AM50" s="350"/>
      <c r="AN50" s="350"/>
      <c r="AO50" s="350"/>
      <c r="AP50" s="354"/>
      <c r="AQ50" s="354"/>
      <c r="AR50" s="354"/>
      <c r="AS50" s="354"/>
      <c r="AT50" s="352"/>
      <c r="AU50" s="214"/>
      <c r="AV50" s="214"/>
      <c r="AW50" s="214"/>
      <c r="AX50" s="214"/>
      <c r="AY50" s="214"/>
    </row>
    <row r="51" spans="2:51" ht="15" customHeight="1">
      <c r="B51" s="356" t="s">
        <v>33</v>
      </c>
      <c r="C51" s="239">
        <v>218.63</v>
      </c>
      <c r="D51" s="239">
        <v>218.75399999999999</v>
      </c>
      <c r="E51" s="239">
        <v>192.22300000000001</v>
      </c>
      <c r="F51" s="239">
        <v>4.9089999999999998</v>
      </c>
      <c r="G51" s="239">
        <v>21.622</v>
      </c>
      <c r="H51" s="239">
        <v>26.530999999999999</v>
      </c>
      <c r="I51" s="239">
        <v>193.24299999999999</v>
      </c>
      <c r="J51" s="357"/>
      <c r="K51" s="338">
        <v>3.8134403691465311</v>
      </c>
      <c r="L51" s="338">
        <v>14.349</v>
      </c>
      <c r="M51" s="338">
        <v>5.7505596308534681</v>
      </c>
      <c r="N51" s="338">
        <v>8.7224403691465309</v>
      </c>
      <c r="O51" s="337">
        <v>0.124</v>
      </c>
      <c r="P51" s="338"/>
      <c r="Q51" s="338">
        <v>-4.7850000000000001</v>
      </c>
      <c r="R51" s="339" t="s">
        <v>116</v>
      </c>
      <c r="S51" s="338"/>
      <c r="T51" s="336">
        <v>-4.5750000000000002</v>
      </c>
      <c r="U51" s="336">
        <v>-6.99</v>
      </c>
      <c r="V51" s="336">
        <v>20.021000000000001</v>
      </c>
      <c r="W51" s="359"/>
      <c r="X51" s="359">
        <v>151.9</v>
      </c>
      <c r="Y51" s="339" t="s">
        <v>116</v>
      </c>
      <c r="Z51" s="339" t="s">
        <v>116</v>
      </c>
      <c r="AA51" s="336">
        <v>2.9569999999999999</v>
      </c>
      <c r="AB51" s="357">
        <v>11.555440369146533</v>
      </c>
      <c r="AC51" s="357">
        <v>186.65799999999999</v>
      </c>
      <c r="AD51" s="342"/>
      <c r="AE51" s="336">
        <v>629.55899999999997</v>
      </c>
      <c r="AF51" s="336">
        <v>658.27300000000002</v>
      </c>
      <c r="AG51" s="357">
        <v>1.4231798008055865</v>
      </c>
      <c r="AH51" s="346">
        <v>41.501154734411081</v>
      </c>
      <c r="AI51" s="360"/>
      <c r="AJ51" s="349"/>
      <c r="AK51" s="214"/>
      <c r="AL51" s="214"/>
      <c r="AM51" s="350"/>
      <c r="AN51" s="350"/>
      <c r="AO51" s="350"/>
      <c r="AP51" s="354"/>
      <c r="AQ51" s="354"/>
      <c r="AR51" s="354"/>
      <c r="AS51" s="354"/>
      <c r="AT51" s="352"/>
      <c r="AU51" s="214"/>
      <c r="AV51" s="214"/>
      <c r="AW51" s="214"/>
      <c r="AX51" s="214"/>
      <c r="AY51" s="214"/>
    </row>
    <row r="52" spans="2:51">
      <c r="B52" s="356" t="s">
        <v>34</v>
      </c>
      <c r="C52" s="239">
        <v>230.37700000000001</v>
      </c>
      <c r="D52" s="239">
        <v>237.69200000000001</v>
      </c>
      <c r="E52" s="239">
        <v>209.589</v>
      </c>
      <c r="F52" s="239">
        <v>6.6740000000000004</v>
      </c>
      <c r="G52" s="239">
        <v>21.428999999999998</v>
      </c>
      <c r="H52" s="239">
        <v>28.103000000000002</v>
      </c>
      <c r="I52" s="239">
        <v>206.55799999999999</v>
      </c>
      <c r="J52" s="357"/>
      <c r="K52" s="338">
        <v>-0.88659837760153548</v>
      </c>
      <c r="L52" s="338">
        <v>6.8419999999999996</v>
      </c>
      <c r="M52" s="338">
        <v>8.3695983776015357</v>
      </c>
      <c r="N52" s="338">
        <v>5.7874016223984626</v>
      </c>
      <c r="O52" s="337">
        <v>7.3150000000000004</v>
      </c>
      <c r="P52" s="338"/>
      <c r="Q52" s="338">
        <v>0.64100000000000001</v>
      </c>
      <c r="R52" s="339" t="s">
        <v>116</v>
      </c>
      <c r="S52" s="338"/>
      <c r="T52" s="336">
        <v>-2.6349999999999998</v>
      </c>
      <c r="U52" s="336">
        <v>-0.85099999999999998</v>
      </c>
      <c r="V52" s="336">
        <v>19.79</v>
      </c>
      <c r="W52" s="359"/>
      <c r="X52" s="359">
        <v>151.1</v>
      </c>
      <c r="Y52" s="339" t="s">
        <v>116</v>
      </c>
      <c r="Z52" s="339" t="s">
        <v>116</v>
      </c>
      <c r="AA52" s="336">
        <v>9.4380000000000006</v>
      </c>
      <c r="AB52" s="357">
        <v>7.9104016223984646</v>
      </c>
      <c r="AC52" s="357">
        <v>188.31899999999999</v>
      </c>
      <c r="AD52" s="342"/>
      <c r="AE52" s="336">
        <v>679.27</v>
      </c>
      <c r="AF52" s="336">
        <v>697.95399999999995</v>
      </c>
      <c r="AG52" s="357">
        <v>-1.019048409082679</v>
      </c>
      <c r="AH52" s="346">
        <v>44.988452655889148</v>
      </c>
      <c r="AI52" s="360"/>
      <c r="AJ52" s="349"/>
      <c r="AK52" s="214"/>
      <c r="AL52" s="214"/>
      <c r="AM52" s="350"/>
      <c r="AN52" s="350"/>
      <c r="AO52" s="350"/>
      <c r="AP52" s="354"/>
      <c r="AQ52" s="354"/>
      <c r="AR52" s="354"/>
      <c r="AS52" s="354"/>
      <c r="AT52" s="352"/>
      <c r="AU52" s="214"/>
      <c r="AV52" s="214"/>
      <c r="AW52" s="214"/>
      <c r="AX52" s="214"/>
      <c r="AY52" s="214"/>
    </row>
    <row r="53" spans="2:51">
      <c r="B53" s="356" t="s">
        <v>35</v>
      </c>
      <c r="C53" s="239">
        <v>239.63300000000001</v>
      </c>
      <c r="D53" s="239">
        <v>263.39699999999999</v>
      </c>
      <c r="E53" s="239">
        <v>233.67500000000001</v>
      </c>
      <c r="F53" s="239">
        <v>9.0660000000000007</v>
      </c>
      <c r="G53" s="239">
        <v>20.655999999999999</v>
      </c>
      <c r="H53" s="239">
        <v>29.722000000000001</v>
      </c>
      <c r="I53" s="239">
        <v>216.75</v>
      </c>
      <c r="J53" s="357"/>
      <c r="K53" s="338">
        <v>4.8057970083218686</v>
      </c>
      <c r="L53" s="338">
        <v>-10.999000000000001</v>
      </c>
      <c r="M53" s="338">
        <v>-1.1067970083218686</v>
      </c>
      <c r="N53" s="338">
        <v>13.87179700832187</v>
      </c>
      <c r="O53" s="337">
        <v>23.763999999999999</v>
      </c>
      <c r="P53" s="338"/>
      <c r="Q53" s="338">
        <v>14.698</v>
      </c>
      <c r="R53" s="339" t="s">
        <v>116</v>
      </c>
      <c r="S53" s="338"/>
      <c r="T53" s="336">
        <v>13.02</v>
      </c>
      <c r="U53" s="336">
        <v>13.753</v>
      </c>
      <c r="V53" s="336">
        <v>17.954000000000001</v>
      </c>
      <c r="W53" s="359"/>
      <c r="X53" s="359">
        <v>165.8</v>
      </c>
      <c r="Y53" s="339" t="s">
        <v>116</v>
      </c>
      <c r="Z53" s="339" t="s">
        <v>116</v>
      </c>
      <c r="AA53" s="336">
        <v>23.641999999999999</v>
      </c>
      <c r="AB53" s="357">
        <v>13.74979700832187</v>
      </c>
      <c r="AC53" s="357">
        <v>204.68299999999999</v>
      </c>
      <c r="AD53" s="342"/>
      <c r="AE53" s="336">
        <v>714.36300000000006</v>
      </c>
      <c r="AF53" s="336">
        <v>725.30499999999995</v>
      </c>
      <c r="AG53" s="357">
        <v>-2.3618978122783716</v>
      </c>
      <c r="AH53" s="346">
        <v>47.736720554272516</v>
      </c>
      <c r="AI53" s="360"/>
      <c r="AJ53" s="349"/>
      <c r="AK53" s="214"/>
      <c r="AL53" s="214"/>
      <c r="AM53" s="350"/>
      <c r="AN53" s="350"/>
      <c r="AO53" s="350"/>
      <c r="AP53" s="354"/>
      <c r="AQ53" s="354"/>
      <c r="AR53" s="354"/>
      <c r="AS53" s="354"/>
      <c r="AT53" s="352"/>
      <c r="AU53" s="214"/>
      <c r="AV53" s="214"/>
      <c r="AW53" s="214"/>
      <c r="AX53" s="214"/>
      <c r="AY53" s="214"/>
    </row>
    <row r="54" spans="2:51">
      <c r="B54" s="356" t="s">
        <v>36</v>
      </c>
      <c r="C54" s="239">
        <v>236.905</v>
      </c>
      <c r="D54" s="239">
        <v>283.25200000000001</v>
      </c>
      <c r="E54" s="239">
        <v>254.584</v>
      </c>
      <c r="F54" s="239">
        <v>7.819</v>
      </c>
      <c r="G54" s="239">
        <v>20.849</v>
      </c>
      <c r="H54" s="239">
        <v>28.667999999999999</v>
      </c>
      <c r="I54" s="239">
        <v>214.79599999999999</v>
      </c>
      <c r="J54" s="357"/>
      <c r="K54" s="338">
        <v>26.376443315799033</v>
      </c>
      <c r="L54" s="338">
        <v>-31.83</v>
      </c>
      <c r="M54" s="338">
        <v>-19.678443315799036</v>
      </c>
      <c r="N54" s="338">
        <v>34.195443315799025</v>
      </c>
      <c r="O54" s="337">
        <v>46.347000000000001</v>
      </c>
      <c r="P54" s="338"/>
      <c r="Q54" s="338">
        <v>38.527999999999999</v>
      </c>
      <c r="R54" s="339" t="s">
        <v>116</v>
      </c>
      <c r="S54" s="338"/>
      <c r="T54" s="336">
        <v>36.201000000000001</v>
      </c>
      <c r="U54" s="336">
        <v>36.152999999999999</v>
      </c>
      <c r="V54" s="336">
        <v>18.879000000000001</v>
      </c>
      <c r="W54" s="359"/>
      <c r="X54" s="359">
        <v>201.9</v>
      </c>
      <c r="Y54" s="339" t="s">
        <v>116</v>
      </c>
      <c r="Z54" s="339" t="s">
        <v>116</v>
      </c>
      <c r="AA54" s="336">
        <v>45.783000000000001</v>
      </c>
      <c r="AB54" s="357">
        <v>33.631443315799025</v>
      </c>
      <c r="AC54" s="357">
        <v>248.64599999999999</v>
      </c>
      <c r="AD54" s="342"/>
      <c r="AE54" s="336">
        <v>738.80700000000002</v>
      </c>
      <c r="AF54" s="336">
        <v>756.94200000000001</v>
      </c>
      <c r="AG54" s="357">
        <v>-2.3447486042252104</v>
      </c>
      <c r="AH54" s="346">
        <v>49.053117782909936</v>
      </c>
      <c r="AI54" s="360"/>
      <c r="AJ54" s="349"/>
      <c r="AK54" s="214"/>
      <c r="AL54" s="214"/>
      <c r="AM54" s="350"/>
      <c r="AN54" s="350"/>
      <c r="AO54" s="350"/>
      <c r="AP54" s="354"/>
      <c r="AQ54" s="354"/>
      <c r="AR54" s="354"/>
      <c r="AS54" s="354"/>
      <c r="AT54" s="352"/>
      <c r="AU54" s="214"/>
      <c r="AV54" s="214"/>
      <c r="AW54" s="214"/>
      <c r="AX54" s="214"/>
      <c r="AY54" s="214"/>
    </row>
    <row r="55" spans="2:51">
      <c r="B55" s="356" t="s">
        <v>37</v>
      </c>
      <c r="C55" s="239">
        <v>244.708</v>
      </c>
      <c r="D55" s="239">
        <v>296.05</v>
      </c>
      <c r="E55" s="239">
        <v>268.66000000000003</v>
      </c>
      <c r="F55" s="239">
        <v>6.1529999999999996</v>
      </c>
      <c r="G55" s="239">
        <v>21.236999999999998</v>
      </c>
      <c r="H55" s="239">
        <v>27.39</v>
      </c>
      <c r="I55" s="239">
        <v>221.792</v>
      </c>
      <c r="J55" s="357"/>
      <c r="K55" s="338">
        <v>35.038215105181756</v>
      </c>
      <c r="L55" s="338">
        <v>-34.418999999999997</v>
      </c>
      <c r="M55" s="338">
        <v>-24.268215105181749</v>
      </c>
      <c r="N55" s="338">
        <v>41.191215105181755</v>
      </c>
      <c r="O55" s="337">
        <v>51.341999999999999</v>
      </c>
      <c r="P55" s="338"/>
      <c r="Q55" s="338">
        <v>45.189</v>
      </c>
      <c r="R55" s="339" t="s">
        <v>116</v>
      </c>
      <c r="S55" s="338"/>
      <c r="T55" s="336">
        <v>49.62</v>
      </c>
      <c r="U55" s="336">
        <v>46.107999999999997</v>
      </c>
      <c r="V55" s="336">
        <v>20.562000000000001</v>
      </c>
      <c r="W55" s="359"/>
      <c r="X55" s="359">
        <v>249.8</v>
      </c>
      <c r="Y55" s="339" t="s">
        <v>116</v>
      </c>
      <c r="Z55" s="339" t="s">
        <v>116</v>
      </c>
      <c r="AA55" s="336">
        <v>51.267000000000003</v>
      </c>
      <c r="AB55" s="357">
        <v>41.116215105181766</v>
      </c>
      <c r="AC55" s="357">
        <v>298.71499999999997</v>
      </c>
      <c r="AD55" s="342"/>
      <c r="AE55" s="336">
        <v>780.64</v>
      </c>
      <c r="AF55" s="336">
        <v>801.96</v>
      </c>
      <c r="AG55" s="357">
        <v>-1.6627320644633916</v>
      </c>
      <c r="AH55" s="346">
        <v>50.438799076212469</v>
      </c>
      <c r="AI55" s="360"/>
      <c r="AJ55" s="349"/>
      <c r="AK55" s="214"/>
      <c r="AL55" s="214"/>
      <c r="AM55" s="350"/>
      <c r="AN55" s="350"/>
      <c r="AO55" s="350"/>
      <c r="AP55" s="354"/>
      <c r="AQ55" s="354"/>
      <c r="AR55" s="354"/>
      <c r="AS55" s="354"/>
      <c r="AT55" s="352"/>
      <c r="AU55" s="214"/>
      <c r="AV55" s="214"/>
      <c r="AW55" s="214"/>
      <c r="AX55" s="214"/>
      <c r="AY55" s="214"/>
    </row>
    <row r="56" spans="2:51" s="242" customFormat="1">
      <c r="B56" s="362" t="s">
        <v>38</v>
      </c>
      <c r="C56" s="239">
        <v>264.553</v>
      </c>
      <c r="D56" s="239">
        <v>308.47699999999998</v>
      </c>
      <c r="E56" s="239">
        <v>280.35599999999999</v>
      </c>
      <c r="F56" s="239">
        <v>6.72</v>
      </c>
      <c r="G56" s="239">
        <v>21.401</v>
      </c>
      <c r="H56" s="239">
        <v>28.120999999999999</v>
      </c>
      <c r="I56" s="239">
        <v>240.98</v>
      </c>
      <c r="J56" s="363"/>
      <c r="K56" s="338">
        <v>32.613326856018858</v>
      </c>
      <c r="L56" s="338">
        <v>-24.140999999999998</v>
      </c>
      <c r="M56" s="338">
        <v>-19.550326856018849</v>
      </c>
      <c r="N56" s="338">
        <v>39.33332685601885</v>
      </c>
      <c r="O56" s="337">
        <v>43.923999999999999</v>
      </c>
      <c r="P56" s="247"/>
      <c r="Q56" s="338">
        <v>37.204000000000001</v>
      </c>
      <c r="R56" s="339" t="s">
        <v>116</v>
      </c>
      <c r="S56" s="247"/>
      <c r="T56" s="336">
        <v>39.026000000000003</v>
      </c>
      <c r="U56" s="336">
        <v>36.743000000000002</v>
      </c>
      <c r="V56" s="336">
        <v>23.177</v>
      </c>
      <c r="W56" s="364"/>
      <c r="X56" s="359">
        <v>290</v>
      </c>
      <c r="Y56" s="339" t="s">
        <v>116</v>
      </c>
      <c r="Z56" s="339" t="s">
        <v>116</v>
      </c>
      <c r="AA56" s="336">
        <v>45.823999999999998</v>
      </c>
      <c r="AB56" s="357">
        <v>41.233326856018849</v>
      </c>
      <c r="AC56" s="357">
        <v>339.93099999999998</v>
      </c>
      <c r="AD56" s="365"/>
      <c r="AE56" s="336">
        <v>820.88199999999995</v>
      </c>
      <c r="AF56" s="336">
        <v>839.38699999999994</v>
      </c>
      <c r="AG56" s="357">
        <v>-0.45338050996354412</v>
      </c>
      <c r="AH56" s="346">
        <v>51.270207852193991</v>
      </c>
      <c r="AI56" s="366"/>
      <c r="AJ56" s="367"/>
      <c r="AK56" s="241"/>
      <c r="AL56" s="241"/>
      <c r="AM56" s="368"/>
      <c r="AN56" s="368"/>
      <c r="AO56" s="368"/>
      <c r="AP56" s="369"/>
      <c r="AQ56" s="369"/>
      <c r="AR56" s="369"/>
      <c r="AS56" s="369"/>
      <c r="AT56" s="370"/>
      <c r="AU56" s="241"/>
      <c r="AV56" s="241"/>
      <c r="AW56" s="241"/>
      <c r="AX56" s="241"/>
      <c r="AY56" s="241"/>
    </row>
    <row r="57" spans="2:51" s="242" customFormat="1">
      <c r="B57" s="362" t="s">
        <v>39</v>
      </c>
      <c r="C57" s="239">
        <v>287.3</v>
      </c>
      <c r="D57" s="239">
        <v>322.83499999999998</v>
      </c>
      <c r="E57" s="239">
        <v>294.28899999999999</v>
      </c>
      <c r="F57" s="239">
        <v>6.61</v>
      </c>
      <c r="G57" s="239">
        <v>21.936</v>
      </c>
      <c r="H57" s="239">
        <v>28.545999999999999</v>
      </c>
      <c r="I57" s="239">
        <v>260.55799999999999</v>
      </c>
      <c r="J57" s="363"/>
      <c r="K57" s="338">
        <v>25.027430462613633</v>
      </c>
      <c r="L57" s="338">
        <v>-12.762</v>
      </c>
      <c r="M57" s="338">
        <v>-8.8644304626136297</v>
      </c>
      <c r="N57" s="338">
        <v>31.637430462613633</v>
      </c>
      <c r="O57" s="337">
        <v>35.534999999999997</v>
      </c>
      <c r="P57" s="247"/>
      <c r="Q57" s="338">
        <v>28.925000000000001</v>
      </c>
      <c r="R57" s="339" t="s">
        <v>116</v>
      </c>
      <c r="S57" s="247"/>
      <c r="T57" s="336">
        <v>35.338000000000001</v>
      </c>
      <c r="U57" s="336">
        <v>31.538</v>
      </c>
      <c r="V57" s="336">
        <v>26.530999999999999</v>
      </c>
      <c r="W57" s="364"/>
      <c r="X57" s="359">
        <v>322.10000000000002</v>
      </c>
      <c r="Y57" s="339" t="s">
        <v>116</v>
      </c>
      <c r="Z57" s="339" t="s">
        <v>116</v>
      </c>
      <c r="AA57" s="336">
        <v>37.363</v>
      </c>
      <c r="AB57" s="357">
        <v>33.465430462613632</v>
      </c>
      <c r="AC57" s="357">
        <v>377.35500000000002</v>
      </c>
      <c r="AD57" s="365"/>
      <c r="AE57" s="336">
        <v>863.06200000000001</v>
      </c>
      <c r="AF57" s="336">
        <v>893.44299999999998</v>
      </c>
      <c r="AG57" s="357">
        <v>-0.72184351947045644</v>
      </c>
      <c r="AH57" s="346">
        <v>52.909930715935339</v>
      </c>
      <c r="AI57" s="366"/>
      <c r="AJ57" s="367"/>
      <c r="AK57" s="241"/>
      <c r="AL57" s="241"/>
      <c r="AM57" s="368"/>
      <c r="AN57" s="368"/>
      <c r="AO57" s="368"/>
      <c r="AP57" s="369"/>
      <c r="AQ57" s="369"/>
      <c r="AR57" s="369"/>
      <c r="AS57" s="369"/>
      <c r="AT57" s="370"/>
      <c r="AU57" s="241"/>
      <c r="AV57" s="241"/>
      <c r="AW57" s="241"/>
      <c r="AX57" s="241"/>
      <c r="AY57" s="241"/>
    </row>
    <row r="58" spans="2:51" s="242" customFormat="1">
      <c r="B58" s="362" t="s">
        <v>40</v>
      </c>
      <c r="C58" s="239">
        <v>299.51100000000002</v>
      </c>
      <c r="D58" s="239">
        <v>328.435</v>
      </c>
      <c r="E58" s="239">
        <v>303.46699999999998</v>
      </c>
      <c r="F58" s="239">
        <v>3.2989999999999999</v>
      </c>
      <c r="G58" s="239">
        <v>21.669</v>
      </c>
      <c r="H58" s="239">
        <v>24.968</v>
      </c>
      <c r="I58" s="239">
        <v>273.89299999999997</v>
      </c>
      <c r="J58" s="363"/>
      <c r="K58" s="338">
        <v>23.426554905298318</v>
      </c>
      <c r="L58" s="338">
        <v>-4.718</v>
      </c>
      <c r="M58" s="338">
        <v>-2.5195549052983184</v>
      </c>
      <c r="N58" s="338">
        <v>26.725554905298328</v>
      </c>
      <c r="O58" s="337">
        <v>28.923999999999999</v>
      </c>
      <c r="P58" s="247"/>
      <c r="Q58" s="338">
        <v>25.625</v>
      </c>
      <c r="R58" s="339" t="s">
        <v>116</v>
      </c>
      <c r="S58" s="247"/>
      <c r="T58" s="336">
        <v>25.105</v>
      </c>
      <c r="U58" s="336">
        <v>22.620999999999999</v>
      </c>
      <c r="V58" s="336">
        <v>27.991</v>
      </c>
      <c r="W58" s="364"/>
      <c r="X58" s="359">
        <v>347</v>
      </c>
      <c r="Y58" s="339" t="s">
        <v>116</v>
      </c>
      <c r="Z58" s="339" t="s">
        <v>116</v>
      </c>
      <c r="AA58" s="336">
        <v>30.835000000000001</v>
      </c>
      <c r="AB58" s="357">
        <v>28.636554905298318</v>
      </c>
      <c r="AC58" s="357">
        <v>408.60899999999998</v>
      </c>
      <c r="AD58" s="365"/>
      <c r="AE58" s="336">
        <v>923</v>
      </c>
      <c r="AF58" s="336">
        <v>948.86599999999999</v>
      </c>
      <c r="AG58" s="357">
        <v>-0.18763206018617951</v>
      </c>
      <c r="AH58" s="346">
        <v>54.688221709006932</v>
      </c>
      <c r="AI58" s="366"/>
      <c r="AJ58" s="367"/>
      <c r="AK58" s="241"/>
      <c r="AL58" s="241"/>
      <c r="AM58" s="368"/>
      <c r="AN58" s="368"/>
      <c r="AO58" s="368"/>
      <c r="AP58" s="369"/>
      <c r="AQ58" s="369"/>
      <c r="AR58" s="369"/>
      <c r="AS58" s="369"/>
      <c r="AT58" s="370"/>
      <c r="AU58" s="241"/>
      <c r="AV58" s="241"/>
      <c r="AW58" s="241"/>
      <c r="AX58" s="241"/>
      <c r="AY58" s="241"/>
    </row>
    <row r="59" spans="2:51" s="242" customFormat="1">
      <c r="B59" s="362" t="s">
        <v>41</v>
      </c>
      <c r="C59" s="239">
        <v>334.06700000000001</v>
      </c>
      <c r="D59" s="239">
        <v>344.36599999999999</v>
      </c>
      <c r="E59" s="239">
        <v>317.214</v>
      </c>
      <c r="F59" s="239">
        <v>4.8049999999999997</v>
      </c>
      <c r="G59" s="239">
        <v>22.347000000000001</v>
      </c>
      <c r="H59" s="239">
        <v>27.152000000000001</v>
      </c>
      <c r="I59" s="239">
        <v>301.03899999999999</v>
      </c>
      <c r="J59" s="363"/>
      <c r="K59" s="338">
        <v>10.972333517752748</v>
      </c>
      <c r="L59" s="338">
        <v>15.192</v>
      </c>
      <c r="M59" s="338">
        <v>9.7136664822472483</v>
      </c>
      <c r="N59" s="338">
        <v>15.777333517752751</v>
      </c>
      <c r="O59" s="337">
        <v>10.298999999999999</v>
      </c>
      <c r="P59" s="247"/>
      <c r="Q59" s="338">
        <v>5.4939999999999998</v>
      </c>
      <c r="R59" s="339" t="s">
        <v>116</v>
      </c>
      <c r="S59" s="247"/>
      <c r="T59" s="336">
        <v>3.5430000000000001</v>
      </c>
      <c r="U59" s="336">
        <v>0.90100000000000002</v>
      </c>
      <c r="V59" s="336">
        <v>29.82</v>
      </c>
      <c r="W59" s="364"/>
      <c r="X59" s="359">
        <v>360.4</v>
      </c>
      <c r="Y59" s="359">
        <v>361.2</v>
      </c>
      <c r="Z59" s="339" t="s">
        <v>116</v>
      </c>
      <c r="AA59" s="336">
        <v>9.5960000000000001</v>
      </c>
      <c r="AB59" s="357">
        <v>15.074333517752748</v>
      </c>
      <c r="AC59" s="357">
        <v>412.27800000000002</v>
      </c>
      <c r="AD59" s="365"/>
      <c r="AE59" s="336">
        <v>964.68299999999999</v>
      </c>
      <c r="AF59" s="336">
        <v>983.43200000000002</v>
      </c>
      <c r="AG59" s="357">
        <v>1.2108318349521903</v>
      </c>
      <c r="AH59" s="346">
        <v>54.711316397228636</v>
      </c>
      <c r="AI59" s="366"/>
      <c r="AJ59" s="367"/>
      <c r="AK59" s="241"/>
      <c r="AL59" s="241"/>
      <c r="AM59" s="368"/>
      <c r="AN59" s="368"/>
      <c r="AO59" s="368"/>
      <c r="AP59" s="369"/>
      <c r="AQ59" s="369"/>
      <c r="AR59" s="369"/>
      <c r="AS59" s="369"/>
      <c r="AT59" s="370"/>
      <c r="AU59" s="241"/>
      <c r="AV59" s="241"/>
      <c r="AW59" s="241"/>
      <c r="AX59" s="241"/>
      <c r="AY59" s="241"/>
    </row>
    <row r="60" spans="2:51" s="242" customFormat="1">
      <c r="B60" s="362" t="s">
        <v>42</v>
      </c>
      <c r="C60" s="239">
        <v>355.10899999999998</v>
      </c>
      <c r="D60" s="239">
        <v>355.06700000000001</v>
      </c>
      <c r="E60" s="239">
        <v>326.88299999999998</v>
      </c>
      <c r="F60" s="239">
        <v>5.173</v>
      </c>
      <c r="G60" s="239">
        <v>23.010999999999999</v>
      </c>
      <c r="H60" s="239">
        <v>28.184000000000001</v>
      </c>
      <c r="I60" s="239">
        <v>321.166</v>
      </c>
      <c r="J60" s="363"/>
      <c r="K60" s="338">
        <v>1.8891027193487344</v>
      </c>
      <c r="L60" s="338">
        <v>25.071999999999999</v>
      </c>
      <c r="M60" s="338">
        <v>17.967897280651265</v>
      </c>
      <c r="N60" s="338">
        <v>7.0621027193487347</v>
      </c>
      <c r="O60" s="337">
        <v>-4.2000000000000003E-2</v>
      </c>
      <c r="P60" s="247"/>
      <c r="Q60" s="338">
        <v>-5.2149999999999999</v>
      </c>
      <c r="R60" s="339" t="s">
        <v>116</v>
      </c>
      <c r="S60" s="247"/>
      <c r="T60" s="336">
        <v>-4.5449999999999999</v>
      </c>
      <c r="U60" s="336">
        <v>-7.6879999999999997</v>
      </c>
      <c r="V60" s="336">
        <v>29.442</v>
      </c>
      <c r="W60" s="364"/>
      <c r="X60" s="359">
        <v>363.1</v>
      </c>
      <c r="Y60" s="359">
        <v>364</v>
      </c>
      <c r="Z60" s="339" t="s">
        <v>116</v>
      </c>
      <c r="AA60" s="336">
        <v>-1.226</v>
      </c>
      <c r="AB60" s="357">
        <v>5.8781027193487345</v>
      </c>
      <c r="AC60" s="357">
        <v>415.12099999999998</v>
      </c>
      <c r="AD60" s="365"/>
      <c r="AE60" s="336">
        <v>1010.045</v>
      </c>
      <c r="AF60" s="336">
        <v>1033.4169999999999</v>
      </c>
      <c r="AG60" s="357">
        <v>0.92235760542949352</v>
      </c>
      <c r="AH60" s="346">
        <v>55.450346420323328</v>
      </c>
      <c r="AI60" s="366"/>
      <c r="AJ60" s="367"/>
      <c r="AK60" s="241"/>
      <c r="AL60" s="241"/>
      <c r="AM60" s="368"/>
      <c r="AN60" s="368"/>
      <c r="AO60" s="368"/>
      <c r="AP60" s="369"/>
      <c r="AQ60" s="369"/>
      <c r="AR60" s="369"/>
      <c r="AS60" s="369"/>
      <c r="AT60" s="370"/>
      <c r="AU60" s="241"/>
      <c r="AV60" s="241"/>
      <c r="AW60" s="241"/>
      <c r="AX60" s="241"/>
      <c r="AY60" s="241"/>
    </row>
    <row r="61" spans="2:51" s="242" customFormat="1">
      <c r="B61" s="362" t="s">
        <v>43</v>
      </c>
      <c r="C61" s="239">
        <v>379.03</v>
      </c>
      <c r="D61" s="239">
        <v>367.70100000000002</v>
      </c>
      <c r="E61" s="239">
        <v>338.59800000000001</v>
      </c>
      <c r="F61" s="239">
        <v>4.9119999999999999</v>
      </c>
      <c r="G61" s="239">
        <v>24.190999999999999</v>
      </c>
      <c r="H61" s="239">
        <v>29.103000000000002</v>
      </c>
      <c r="I61" s="239">
        <v>344.32299999999998</v>
      </c>
      <c r="J61" s="363"/>
      <c r="K61" s="338">
        <v>-9.6630907674224016</v>
      </c>
      <c r="L61" s="338">
        <v>33.438000000000002</v>
      </c>
      <c r="M61" s="338">
        <v>26.860090767422403</v>
      </c>
      <c r="N61" s="338">
        <v>-4.7510907674224025</v>
      </c>
      <c r="O61" s="337">
        <v>-11.329000000000001</v>
      </c>
      <c r="P61" s="247"/>
      <c r="Q61" s="338">
        <v>-16.241</v>
      </c>
      <c r="R61" s="371">
        <v>299.65899999999999</v>
      </c>
      <c r="S61" s="247"/>
      <c r="T61" s="336">
        <v>-9.1370000000000005</v>
      </c>
      <c r="U61" s="336">
        <v>-8.76</v>
      </c>
      <c r="V61" s="336">
        <v>25.899000000000001</v>
      </c>
      <c r="W61" s="364"/>
      <c r="X61" s="359">
        <v>353.3</v>
      </c>
      <c r="Y61" s="359">
        <v>354.4</v>
      </c>
      <c r="Z61" s="359">
        <v>357.32600000000002</v>
      </c>
      <c r="AA61" s="336">
        <v>-11.237</v>
      </c>
      <c r="AB61" s="357">
        <v>-4.6590907674224011</v>
      </c>
      <c r="AC61" s="357">
        <v>408.327</v>
      </c>
      <c r="AD61" s="365"/>
      <c r="AE61" s="336">
        <v>1058.018</v>
      </c>
      <c r="AF61" s="336">
        <v>1087.3520000000001</v>
      </c>
      <c r="AG61" s="357">
        <v>0.87449690546190983</v>
      </c>
      <c r="AH61" s="346">
        <v>56.189376443418013</v>
      </c>
      <c r="AI61" s="366"/>
      <c r="AJ61" s="367"/>
      <c r="AK61" s="241"/>
      <c r="AL61" s="241"/>
      <c r="AM61" s="368"/>
      <c r="AN61" s="368"/>
      <c r="AO61" s="368"/>
      <c r="AP61" s="369"/>
      <c r="AQ61" s="369"/>
      <c r="AR61" s="369"/>
      <c r="AS61" s="369"/>
      <c r="AT61" s="370"/>
      <c r="AU61" s="241"/>
      <c r="AV61" s="241"/>
      <c r="AW61" s="241"/>
      <c r="AX61" s="241"/>
      <c r="AY61" s="241"/>
    </row>
    <row r="62" spans="2:51" s="242" customFormat="1">
      <c r="B62" s="362" t="s">
        <v>44</v>
      </c>
      <c r="C62" s="239">
        <v>406.98</v>
      </c>
      <c r="D62" s="239">
        <v>390.76299999999998</v>
      </c>
      <c r="E62" s="239">
        <v>361.06599999999997</v>
      </c>
      <c r="F62" s="239">
        <v>4.5110000000000001</v>
      </c>
      <c r="G62" s="239">
        <v>25.186</v>
      </c>
      <c r="H62" s="239">
        <v>29.696999999999999</v>
      </c>
      <c r="I62" s="239">
        <v>368.48399999999998</v>
      </c>
      <c r="J62" s="363"/>
      <c r="K62" s="338">
        <v>-11.697983908879767</v>
      </c>
      <c r="L62" s="338">
        <v>37.487000000000002</v>
      </c>
      <c r="M62" s="338">
        <v>28.456983908879767</v>
      </c>
      <c r="N62" s="338">
        <v>-7.1869839088797631</v>
      </c>
      <c r="O62" s="337">
        <v>-16.216999999999999</v>
      </c>
      <c r="P62" s="247"/>
      <c r="Q62" s="338">
        <v>-20.728000000000002</v>
      </c>
      <c r="R62" s="371">
        <v>306.70100000000002</v>
      </c>
      <c r="S62" s="247"/>
      <c r="T62" s="336">
        <v>-35.569000000000003</v>
      </c>
      <c r="U62" s="336">
        <v>-38.027999999999999</v>
      </c>
      <c r="V62" s="336">
        <v>26.890999999999998</v>
      </c>
      <c r="W62" s="364"/>
      <c r="X62" s="359">
        <v>322</v>
      </c>
      <c r="Y62" s="359">
        <v>323.2</v>
      </c>
      <c r="Z62" s="359">
        <v>375.24200000000002</v>
      </c>
      <c r="AA62" s="336">
        <v>-15.45</v>
      </c>
      <c r="AB62" s="357">
        <v>-6.4199839088797663</v>
      </c>
      <c r="AC62" s="357">
        <v>398.36500000000001</v>
      </c>
      <c r="AD62" s="365"/>
      <c r="AE62" s="336">
        <v>1114.6880000000001</v>
      </c>
      <c r="AF62" s="336">
        <v>1138.8</v>
      </c>
      <c r="AG62" s="357">
        <v>1.2703884276154733</v>
      </c>
      <c r="AH62" s="346">
        <v>56.743648960739023</v>
      </c>
      <c r="AI62" s="366"/>
      <c r="AJ62" s="367"/>
      <c r="AK62" s="241"/>
      <c r="AL62" s="241"/>
      <c r="AM62" s="368"/>
      <c r="AN62" s="368"/>
      <c r="AO62" s="368"/>
      <c r="AP62" s="369"/>
      <c r="AQ62" s="369"/>
      <c r="AR62" s="369"/>
      <c r="AS62" s="369"/>
      <c r="AT62" s="370"/>
      <c r="AU62" s="241"/>
      <c r="AV62" s="241"/>
      <c r="AW62" s="241"/>
      <c r="AX62" s="241"/>
      <c r="AY62" s="241"/>
    </row>
    <row r="63" spans="2:51" s="242" customFormat="1">
      <c r="B63" s="362" t="s">
        <v>45</v>
      </c>
      <c r="C63" s="239">
        <v>412.89499999999998</v>
      </c>
      <c r="D63" s="239">
        <v>418.68599999999998</v>
      </c>
      <c r="E63" s="239">
        <v>379.71499999999997</v>
      </c>
      <c r="F63" s="239">
        <v>12.641</v>
      </c>
      <c r="G63" s="239">
        <v>26.33</v>
      </c>
      <c r="H63" s="239">
        <v>38.970999999999997</v>
      </c>
      <c r="I63" s="239">
        <v>374.52699999999999</v>
      </c>
      <c r="J63" s="363"/>
      <c r="K63" s="338">
        <v>0.10580179476258252</v>
      </c>
      <c r="L63" s="338">
        <v>13.8</v>
      </c>
      <c r="M63" s="338">
        <v>6.8441982052374186</v>
      </c>
      <c r="N63" s="338">
        <v>12.746801794762581</v>
      </c>
      <c r="O63" s="337">
        <v>5.7910000000000004</v>
      </c>
      <c r="P63" s="247"/>
      <c r="Q63" s="338">
        <v>-6.85</v>
      </c>
      <c r="R63" s="371">
        <v>333.73899999999998</v>
      </c>
      <c r="S63" s="247"/>
      <c r="T63" s="336">
        <v>2.7709999999999999</v>
      </c>
      <c r="U63" s="336">
        <v>3.9950000000000001</v>
      </c>
      <c r="V63" s="336">
        <v>23.015000000000001</v>
      </c>
      <c r="W63" s="364"/>
      <c r="X63" s="359">
        <v>330.6</v>
      </c>
      <c r="Y63" s="359">
        <v>331.8</v>
      </c>
      <c r="Z63" s="359">
        <v>407.63099999999997</v>
      </c>
      <c r="AA63" s="336">
        <v>5</v>
      </c>
      <c r="AB63" s="357">
        <v>11.955801794762584</v>
      </c>
      <c r="AC63" s="357">
        <v>397.654</v>
      </c>
      <c r="AD63" s="365"/>
      <c r="AE63" s="336">
        <v>1152.3630000000001</v>
      </c>
      <c r="AF63" s="336">
        <v>1176</v>
      </c>
      <c r="AG63" s="357">
        <v>0.69906870587446535</v>
      </c>
      <c r="AH63" s="346">
        <v>57.713625866050812</v>
      </c>
      <c r="AI63" s="366"/>
      <c r="AJ63" s="367"/>
      <c r="AK63" s="241"/>
      <c r="AL63" s="241"/>
      <c r="AM63" s="368"/>
      <c r="AN63" s="368"/>
      <c r="AO63" s="368"/>
      <c r="AP63" s="369"/>
      <c r="AQ63" s="369"/>
      <c r="AR63" s="369"/>
      <c r="AS63" s="369"/>
      <c r="AT63" s="370"/>
      <c r="AU63" s="241"/>
      <c r="AV63" s="241"/>
      <c r="AW63" s="241"/>
      <c r="AX63" s="241"/>
      <c r="AY63" s="241"/>
    </row>
    <row r="64" spans="2:51" s="242" customFormat="1">
      <c r="B64" s="362" t="s">
        <v>46</v>
      </c>
      <c r="C64" s="239">
        <v>418.72899999999998</v>
      </c>
      <c r="D64" s="239">
        <v>454.01100000000002</v>
      </c>
      <c r="E64" s="239">
        <v>408.35300000000001</v>
      </c>
      <c r="F64" s="239">
        <v>17.466000000000001</v>
      </c>
      <c r="G64" s="239">
        <v>28.192</v>
      </c>
      <c r="H64" s="239">
        <v>45.658000000000001</v>
      </c>
      <c r="I64" s="239">
        <v>380.16399999999999</v>
      </c>
      <c r="J64" s="363"/>
      <c r="K64" s="338">
        <v>19.950776716373287</v>
      </c>
      <c r="L64" s="338">
        <v>-15.326000000000001</v>
      </c>
      <c r="M64" s="338">
        <v>-17.460776716373285</v>
      </c>
      <c r="N64" s="338">
        <v>37.416776716373285</v>
      </c>
      <c r="O64" s="337">
        <v>35.281999999999996</v>
      </c>
      <c r="P64" s="247"/>
      <c r="Q64" s="338">
        <v>17.815999999999999</v>
      </c>
      <c r="R64" s="371">
        <v>388.404</v>
      </c>
      <c r="S64" s="247"/>
      <c r="T64" s="336">
        <v>21.751000000000001</v>
      </c>
      <c r="U64" s="336">
        <v>23.382000000000001</v>
      </c>
      <c r="V64" s="336">
        <v>21.748000000000001</v>
      </c>
      <c r="W64" s="364"/>
      <c r="X64" s="359">
        <v>369.2</v>
      </c>
      <c r="Y64" s="359">
        <v>370.3</v>
      </c>
      <c r="Z64" s="359">
        <v>459.57499999999999</v>
      </c>
      <c r="AA64" s="336">
        <v>30.498000000000001</v>
      </c>
      <c r="AB64" s="357">
        <v>32.632776716373293</v>
      </c>
      <c r="AC64" s="357">
        <v>422.005</v>
      </c>
      <c r="AD64" s="365"/>
      <c r="AE64" s="336">
        <v>1208.8630000000001</v>
      </c>
      <c r="AF64" s="336">
        <v>1239.0719999999999</v>
      </c>
      <c r="AG64" s="357">
        <v>7.3560052775912529E-2</v>
      </c>
      <c r="AH64" s="346">
        <v>59.006928406466521</v>
      </c>
      <c r="AI64" s="366"/>
      <c r="AJ64" s="367"/>
      <c r="AK64" s="241"/>
      <c r="AL64" s="241"/>
      <c r="AM64" s="368"/>
      <c r="AN64" s="368"/>
      <c r="AO64" s="368"/>
      <c r="AP64" s="369"/>
      <c r="AQ64" s="369"/>
      <c r="AR64" s="369"/>
      <c r="AS64" s="369"/>
      <c r="AT64" s="370"/>
      <c r="AU64" s="241"/>
      <c r="AV64" s="241"/>
      <c r="AW64" s="241"/>
      <c r="AX64" s="241"/>
      <c r="AY64" s="241"/>
    </row>
    <row r="65" spans="1:51" s="242" customFormat="1">
      <c r="B65" s="362" t="s">
        <v>47</v>
      </c>
      <c r="C65" s="239">
        <v>451.34300000000002</v>
      </c>
      <c r="D65" s="239">
        <v>495.286</v>
      </c>
      <c r="E65" s="239">
        <v>445.37599999999998</v>
      </c>
      <c r="F65" s="239">
        <v>21.535</v>
      </c>
      <c r="G65" s="239">
        <v>28.375</v>
      </c>
      <c r="H65" s="239">
        <v>49.91</v>
      </c>
      <c r="I65" s="239">
        <v>411.702</v>
      </c>
      <c r="J65" s="363"/>
      <c r="K65" s="338">
        <v>25.037594449616599</v>
      </c>
      <c r="L65" s="338">
        <v>-21.545999999999999</v>
      </c>
      <c r="M65" s="338">
        <v>-24.17559444961659</v>
      </c>
      <c r="N65" s="338">
        <v>46.572594449616588</v>
      </c>
      <c r="O65" s="337">
        <v>43.942999999999998</v>
      </c>
      <c r="P65" s="247"/>
      <c r="Q65" s="338">
        <v>22.408000000000001</v>
      </c>
      <c r="R65" s="371">
        <v>409.01400000000001</v>
      </c>
      <c r="S65" s="247"/>
      <c r="T65" s="336">
        <v>39.390999999999998</v>
      </c>
      <c r="U65" s="336">
        <v>39.984999999999999</v>
      </c>
      <c r="V65" s="336">
        <v>23.221</v>
      </c>
      <c r="W65" s="364"/>
      <c r="X65" s="359">
        <v>404.5</v>
      </c>
      <c r="Y65" s="359">
        <v>405.9</v>
      </c>
      <c r="Z65" s="359">
        <v>494.28800000000001</v>
      </c>
      <c r="AA65" s="336">
        <v>37.652000000000001</v>
      </c>
      <c r="AB65" s="357">
        <v>40.281594449616591</v>
      </c>
      <c r="AC65" s="357">
        <v>467.67500000000001</v>
      </c>
      <c r="AD65" s="365"/>
      <c r="AE65" s="336">
        <v>1272.6020000000001</v>
      </c>
      <c r="AF65" s="336">
        <v>1307.5989999999999</v>
      </c>
      <c r="AG65" s="357">
        <v>0.38383864068281015</v>
      </c>
      <c r="AH65" s="346">
        <v>60.346420323325631</v>
      </c>
      <c r="AI65" s="366"/>
      <c r="AJ65" s="367"/>
      <c r="AK65" s="241"/>
      <c r="AL65" s="241"/>
      <c r="AM65" s="368"/>
      <c r="AN65" s="368"/>
      <c r="AO65" s="368"/>
      <c r="AP65" s="369"/>
      <c r="AQ65" s="369"/>
      <c r="AR65" s="369"/>
      <c r="AS65" s="369"/>
      <c r="AT65" s="370"/>
      <c r="AU65" s="241"/>
      <c r="AV65" s="241"/>
      <c r="AW65" s="241"/>
      <c r="AX65" s="241"/>
      <c r="AY65" s="241"/>
    </row>
    <row r="66" spans="1:51" s="242" customFormat="1">
      <c r="B66" s="362" t="s">
        <v>48</v>
      </c>
      <c r="C66" s="239">
        <v>483.76600000000002</v>
      </c>
      <c r="D66" s="239">
        <v>535.93100000000004</v>
      </c>
      <c r="E66" s="239">
        <v>478.62700000000001</v>
      </c>
      <c r="F66" s="239">
        <v>27.46</v>
      </c>
      <c r="G66" s="239">
        <v>29.844000000000001</v>
      </c>
      <c r="H66" s="239">
        <v>57.304000000000002</v>
      </c>
      <c r="I66" s="239">
        <v>442.16500000000002</v>
      </c>
      <c r="J66" s="363"/>
      <c r="K66" s="338">
        <v>28.975574775969697</v>
      </c>
      <c r="L66" s="338">
        <v>-27.969000000000001</v>
      </c>
      <c r="M66" s="338">
        <v>-32.239574775969693</v>
      </c>
      <c r="N66" s="338">
        <v>56.435574775969705</v>
      </c>
      <c r="O66" s="337">
        <v>52.164999999999999</v>
      </c>
      <c r="P66" s="247"/>
      <c r="Q66" s="338">
        <v>24.704999999999998</v>
      </c>
      <c r="R66" s="371">
        <v>459.69499999999999</v>
      </c>
      <c r="S66" s="247"/>
      <c r="T66" s="336">
        <v>41.110999999999997</v>
      </c>
      <c r="U66" s="336">
        <v>42.363999999999997</v>
      </c>
      <c r="V66" s="336">
        <v>25.885000000000002</v>
      </c>
      <c r="W66" s="364"/>
      <c r="X66" s="359">
        <v>460.9</v>
      </c>
      <c r="Y66" s="359">
        <v>462.4</v>
      </c>
      <c r="Z66" s="359">
        <v>517.89599999999996</v>
      </c>
      <c r="AA66" s="336">
        <v>44.683</v>
      </c>
      <c r="AB66" s="357">
        <v>48.953574775969699</v>
      </c>
      <c r="AC66" s="357">
        <v>525.61800000000005</v>
      </c>
      <c r="AD66" s="365"/>
      <c r="AE66" s="336">
        <v>1342.153</v>
      </c>
      <c r="AF66" s="336">
        <v>1377.3340000000001</v>
      </c>
      <c r="AG66" s="357">
        <v>0.48284128705937113</v>
      </c>
      <c r="AH66" s="346">
        <v>62.147806004618943</v>
      </c>
      <c r="AI66" s="366"/>
      <c r="AJ66" s="367"/>
      <c r="AK66" s="241"/>
      <c r="AL66" s="241"/>
      <c r="AM66" s="368"/>
      <c r="AN66" s="368"/>
      <c r="AO66" s="368"/>
      <c r="AP66" s="369"/>
      <c r="AQ66" s="369"/>
      <c r="AR66" s="369"/>
      <c r="AS66" s="369"/>
      <c r="AT66" s="370"/>
      <c r="AU66" s="241"/>
      <c r="AV66" s="241"/>
      <c r="AW66" s="241"/>
      <c r="AX66" s="241"/>
      <c r="AY66" s="241"/>
    </row>
    <row r="67" spans="1:51" s="242" customFormat="1">
      <c r="B67" s="362" t="s">
        <v>49</v>
      </c>
      <c r="C67" s="239">
        <v>520.53399999999999</v>
      </c>
      <c r="D67" s="239">
        <v>566.48199999999997</v>
      </c>
      <c r="E67" s="239">
        <v>508.00799999999998</v>
      </c>
      <c r="F67" s="239">
        <v>26.271000000000001</v>
      </c>
      <c r="G67" s="239">
        <v>32.203000000000003</v>
      </c>
      <c r="H67" s="239">
        <v>58.473999999999997</v>
      </c>
      <c r="I67" s="239">
        <v>473.17</v>
      </c>
      <c r="J67" s="363"/>
      <c r="K67" s="338">
        <v>23.301616701883319</v>
      </c>
      <c r="L67" s="338">
        <v>-20.558</v>
      </c>
      <c r="M67" s="338">
        <v>-24.182616701883319</v>
      </c>
      <c r="N67" s="338">
        <v>49.572616701883319</v>
      </c>
      <c r="O67" s="337">
        <v>45.948</v>
      </c>
      <c r="P67" s="247"/>
      <c r="Q67" s="338">
        <v>19.677</v>
      </c>
      <c r="R67" s="371">
        <v>471.42099999999999</v>
      </c>
      <c r="S67" s="247"/>
      <c r="T67" s="336">
        <v>43.04</v>
      </c>
      <c r="U67" s="336">
        <v>43.04</v>
      </c>
      <c r="V67" s="336">
        <v>27.797000000000001</v>
      </c>
      <c r="W67" s="363"/>
      <c r="X67" s="359">
        <v>499.4</v>
      </c>
      <c r="Y67" s="359">
        <v>501.6</v>
      </c>
      <c r="Z67" s="359">
        <v>514.23199999999997</v>
      </c>
      <c r="AA67" s="336">
        <v>42.091999999999999</v>
      </c>
      <c r="AB67" s="357">
        <v>45.716616701883325</v>
      </c>
      <c r="AC67" s="357">
        <v>574.74400000000003</v>
      </c>
      <c r="AD67" s="365"/>
      <c r="AE67" s="336">
        <v>1418.4169999999999</v>
      </c>
      <c r="AF67" s="336">
        <v>1455.5</v>
      </c>
      <c r="AG67" s="357">
        <v>0.31794262507422538</v>
      </c>
      <c r="AH67" s="346">
        <v>63.85681293302541</v>
      </c>
      <c r="AI67" s="366"/>
      <c r="AJ67" s="367"/>
      <c r="AK67" s="241"/>
      <c r="AL67" s="241"/>
      <c r="AM67" s="368"/>
      <c r="AN67" s="368"/>
      <c r="AO67" s="368"/>
      <c r="AP67" s="369"/>
      <c r="AQ67" s="369"/>
      <c r="AR67" s="369"/>
      <c r="AS67" s="369"/>
      <c r="AT67" s="370"/>
      <c r="AU67" s="241"/>
      <c r="AV67" s="241"/>
      <c r="AW67" s="241"/>
      <c r="AX67" s="241"/>
      <c r="AY67" s="241"/>
    </row>
    <row r="68" spans="1:51" s="242" customFormat="1">
      <c r="B68" s="362" t="s">
        <v>50</v>
      </c>
      <c r="C68" s="239">
        <v>552.42499999999995</v>
      </c>
      <c r="D68" s="239">
        <v>594.02700000000004</v>
      </c>
      <c r="E68" s="239">
        <v>532.822</v>
      </c>
      <c r="F68" s="239">
        <v>26.995999999999999</v>
      </c>
      <c r="G68" s="239">
        <v>34.209000000000003</v>
      </c>
      <c r="H68" s="239">
        <v>61.204999999999998</v>
      </c>
      <c r="I68" s="239">
        <v>502.32499999999999</v>
      </c>
      <c r="J68" s="363"/>
      <c r="K68" s="338">
        <v>15.609434255264548</v>
      </c>
      <c r="L68" s="338">
        <v>-13.651</v>
      </c>
      <c r="M68" s="338">
        <v>-14.654434255264544</v>
      </c>
      <c r="N68" s="338">
        <v>42.605434255264541</v>
      </c>
      <c r="O68" s="337">
        <v>41.601999999999997</v>
      </c>
      <c r="P68" s="247"/>
      <c r="Q68" s="338">
        <v>14.606</v>
      </c>
      <c r="R68" s="371">
        <v>494.65199999999999</v>
      </c>
      <c r="S68" s="247"/>
      <c r="T68" s="336">
        <v>37.442</v>
      </c>
      <c r="U68" s="336">
        <v>35.755000000000003</v>
      </c>
      <c r="V68" s="336">
        <v>30.763000000000002</v>
      </c>
      <c r="W68" s="363"/>
      <c r="X68" s="359">
        <v>535.20000000000005</v>
      </c>
      <c r="Y68" s="359">
        <v>537.20000000000005</v>
      </c>
      <c r="Z68" s="359">
        <v>539.23099999999999</v>
      </c>
      <c r="AA68" s="336">
        <v>38.695</v>
      </c>
      <c r="AB68" s="357">
        <v>39.698434255264537</v>
      </c>
      <c r="AC68" s="357">
        <v>618.02099999999996</v>
      </c>
      <c r="AD68" s="365"/>
      <c r="AE68" s="336">
        <v>1486.2539999999999</v>
      </c>
      <c r="AF68" s="336">
        <v>1523.82</v>
      </c>
      <c r="AG68" s="357">
        <v>7.8515864301000604E-3</v>
      </c>
      <c r="AH68" s="346">
        <v>65.565819861431862</v>
      </c>
      <c r="AI68" s="366"/>
      <c r="AJ68" s="367"/>
      <c r="AK68" s="241"/>
      <c r="AL68" s="241"/>
      <c r="AM68" s="368"/>
      <c r="AN68" s="368"/>
      <c r="AO68" s="368"/>
      <c r="AP68" s="369"/>
      <c r="AQ68" s="369"/>
      <c r="AR68" s="369"/>
      <c r="AS68" s="369"/>
      <c r="AT68" s="370"/>
      <c r="AU68" s="241"/>
      <c r="AV68" s="241"/>
      <c r="AW68" s="241"/>
      <c r="AX68" s="241"/>
      <c r="AY68" s="241"/>
    </row>
    <row r="69" spans="1:51" s="242" customFormat="1">
      <c r="B69" s="362" t="s">
        <v>51</v>
      </c>
      <c r="C69" s="239">
        <v>585.58799999999997</v>
      </c>
      <c r="D69" s="239">
        <v>631.279</v>
      </c>
      <c r="E69" s="239">
        <v>566.70299999999997</v>
      </c>
      <c r="F69" s="239">
        <v>28.067</v>
      </c>
      <c r="G69" s="239">
        <v>36.509</v>
      </c>
      <c r="H69" s="239">
        <v>64.575999999999993</v>
      </c>
      <c r="I69" s="239">
        <v>528.84400000000005</v>
      </c>
      <c r="J69" s="363"/>
      <c r="K69" s="338">
        <v>23.003042236806806</v>
      </c>
      <c r="L69" s="338">
        <v>-17.823</v>
      </c>
      <c r="M69" s="338">
        <v>-23.202042236806804</v>
      </c>
      <c r="N69" s="338">
        <v>51.070042236806806</v>
      </c>
      <c r="O69" s="337">
        <v>45.691000000000003</v>
      </c>
      <c r="P69" s="247"/>
      <c r="Q69" s="338">
        <v>17.623999999999999</v>
      </c>
      <c r="R69" s="371">
        <v>544.84299999999996</v>
      </c>
      <c r="S69" s="247"/>
      <c r="T69" s="336">
        <v>33.262999999999998</v>
      </c>
      <c r="U69" s="336">
        <v>29.123000000000001</v>
      </c>
      <c r="V69" s="336">
        <v>33.698999999999998</v>
      </c>
      <c r="W69" s="363"/>
      <c r="X69" s="359">
        <v>567.20000000000005</v>
      </c>
      <c r="Y69" s="359">
        <v>569.29999999999995</v>
      </c>
      <c r="Z69" s="359">
        <v>604.00599999999997</v>
      </c>
      <c r="AA69" s="336">
        <v>45.389000000000003</v>
      </c>
      <c r="AB69" s="357">
        <v>50.768042236806806</v>
      </c>
      <c r="AC69" s="357">
        <v>661.92600000000004</v>
      </c>
      <c r="AD69" s="365"/>
      <c r="AE69" s="336">
        <v>1565.8230000000001</v>
      </c>
      <c r="AF69" s="336">
        <v>1592.385</v>
      </c>
      <c r="AG69" s="357">
        <v>0.68391559551358327</v>
      </c>
      <c r="AH69" s="346">
        <v>67.159353348729795</v>
      </c>
      <c r="AI69" s="366"/>
      <c r="AJ69" s="367"/>
      <c r="AK69" s="241"/>
      <c r="AL69" s="241"/>
      <c r="AM69" s="368"/>
      <c r="AN69" s="368"/>
      <c r="AO69" s="368"/>
      <c r="AP69" s="369"/>
      <c r="AQ69" s="369"/>
      <c r="AR69" s="369"/>
      <c r="AS69" s="369"/>
      <c r="AT69" s="370"/>
      <c r="AU69" s="241"/>
      <c r="AV69" s="241"/>
      <c r="AW69" s="241"/>
      <c r="AX69" s="241"/>
      <c r="AY69" s="241"/>
    </row>
    <row r="70" spans="1:51" s="242" customFormat="1">
      <c r="B70" s="362" t="s">
        <v>52</v>
      </c>
      <c r="C70" s="239">
        <v>571.39200000000005</v>
      </c>
      <c r="D70" s="239">
        <v>688.36400000000003</v>
      </c>
      <c r="E70" s="239">
        <v>600.85900000000004</v>
      </c>
      <c r="F70" s="239">
        <v>47.573999999999998</v>
      </c>
      <c r="G70" s="239">
        <v>39.930999999999997</v>
      </c>
      <c r="H70" s="239">
        <v>87.504999999999995</v>
      </c>
      <c r="I70" s="239">
        <v>510.197</v>
      </c>
      <c r="J70" s="247"/>
      <c r="K70" s="338">
        <v>63.929668280077237</v>
      </c>
      <c r="L70" s="338">
        <v>-86.355000000000004</v>
      </c>
      <c r="M70" s="338">
        <v>-80.886668280077259</v>
      </c>
      <c r="N70" s="338">
        <v>111.50366828007724</v>
      </c>
      <c r="O70" s="337">
        <v>116.97199999999999</v>
      </c>
      <c r="P70" s="247"/>
      <c r="Q70" s="338">
        <v>69.397999999999996</v>
      </c>
      <c r="R70" s="371">
        <v>739.66</v>
      </c>
      <c r="S70" s="247"/>
      <c r="T70" s="336">
        <v>163.82900000000001</v>
      </c>
      <c r="U70" s="336">
        <v>173.91</v>
      </c>
      <c r="V70" s="336">
        <v>33.518000000000001</v>
      </c>
      <c r="W70" s="363"/>
      <c r="X70" s="359">
        <v>787.2</v>
      </c>
      <c r="Y70" s="359">
        <v>787.7</v>
      </c>
      <c r="Z70" s="359">
        <v>759.98699999999997</v>
      </c>
      <c r="AA70" s="336">
        <v>107.114</v>
      </c>
      <c r="AB70" s="357">
        <v>101.64566828007726</v>
      </c>
      <c r="AC70" s="357">
        <v>847.40700000000004</v>
      </c>
      <c r="AD70" s="365"/>
      <c r="AE70" s="336">
        <v>1582.979</v>
      </c>
      <c r="AF70" s="336">
        <v>1555.682</v>
      </c>
      <c r="AG70" s="357">
        <v>-0.96445749070123332</v>
      </c>
      <c r="AH70" s="346">
        <v>69.584295612009242</v>
      </c>
      <c r="AI70" s="366"/>
      <c r="AJ70" s="367"/>
      <c r="AK70" s="372"/>
      <c r="AL70" s="241"/>
      <c r="AM70" s="368"/>
      <c r="AN70" s="368"/>
      <c r="AO70" s="368"/>
      <c r="AP70" s="369"/>
      <c r="AQ70" s="369"/>
      <c r="AR70" s="369"/>
      <c r="AS70" s="369"/>
      <c r="AT70" s="370"/>
      <c r="AU70" s="241"/>
      <c r="AV70" s="241"/>
      <c r="AW70" s="241"/>
      <c r="AX70" s="241"/>
      <c r="AY70" s="241"/>
    </row>
    <row r="71" spans="1:51" s="242" customFormat="1">
      <c r="B71" s="362" t="s">
        <v>53</v>
      </c>
      <c r="C71" s="239">
        <v>562.68200000000002</v>
      </c>
      <c r="D71" s="239">
        <v>723.09799999999996</v>
      </c>
      <c r="E71" s="239">
        <v>634.58600000000001</v>
      </c>
      <c r="F71" s="239">
        <v>46.756</v>
      </c>
      <c r="G71" s="239">
        <v>41.756</v>
      </c>
      <c r="H71" s="239">
        <v>88.512</v>
      </c>
      <c r="I71" s="239">
        <v>503.858</v>
      </c>
      <c r="J71" s="247"/>
      <c r="K71" s="338">
        <v>86.426111297008333</v>
      </c>
      <c r="L71" s="338">
        <v>-129.09100000000001</v>
      </c>
      <c r="M71" s="338">
        <v>-101.85711129700832</v>
      </c>
      <c r="N71" s="338">
        <v>133.18211129700833</v>
      </c>
      <c r="O71" s="337">
        <v>160.416</v>
      </c>
      <c r="P71" s="247"/>
      <c r="Q71" s="338">
        <v>113.66</v>
      </c>
      <c r="R71" s="371">
        <v>867.40599999999995</v>
      </c>
      <c r="S71" s="247"/>
      <c r="T71" s="336">
        <v>198.59200000000001</v>
      </c>
      <c r="U71" s="336">
        <v>200.77699999999999</v>
      </c>
      <c r="V71" s="336">
        <v>28.059000000000001</v>
      </c>
      <c r="W71" s="363"/>
      <c r="X71" s="359">
        <v>1027.9000000000001</v>
      </c>
      <c r="Y71" s="359">
        <v>1015.4</v>
      </c>
      <c r="Z71" s="359">
        <v>883.63400000000001</v>
      </c>
      <c r="AA71" s="336">
        <v>156.46600000000001</v>
      </c>
      <c r="AB71" s="357">
        <v>129.23211129700834</v>
      </c>
      <c r="AC71" s="357">
        <v>1102.32</v>
      </c>
      <c r="AD71" s="365"/>
      <c r="AE71" s="336">
        <v>1557.029</v>
      </c>
      <c r="AF71" s="336">
        <v>1588.231</v>
      </c>
      <c r="AG71" s="357">
        <v>-3.1124034476446587</v>
      </c>
      <c r="AH71" s="346">
        <v>70.531177829099306</v>
      </c>
      <c r="AI71" s="373"/>
      <c r="AJ71" s="367"/>
      <c r="AK71" s="241"/>
      <c r="AL71" s="241"/>
      <c r="AM71" s="368"/>
      <c r="AN71" s="368"/>
      <c r="AO71" s="368"/>
      <c r="AP71" s="369"/>
      <c r="AQ71" s="369"/>
      <c r="AR71" s="369"/>
      <c r="AS71" s="369"/>
      <c r="AT71" s="370"/>
      <c r="AU71" s="241"/>
      <c r="AV71" s="241"/>
      <c r="AW71" s="241"/>
      <c r="AX71" s="241"/>
      <c r="AY71" s="241"/>
    </row>
    <row r="72" spans="1:51" s="242" customFormat="1">
      <c r="B72" s="374" t="s">
        <v>54</v>
      </c>
      <c r="C72" s="375">
        <v>602.71100000000001</v>
      </c>
      <c r="D72" s="239">
        <v>744.2</v>
      </c>
      <c r="E72" s="239">
        <v>662.24</v>
      </c>
      <c r="F72" s="239">
        <v>39.793999999999997</v>
      </c>
      <c r="G72" s="239">
        <v>42.165999999999997</v>
      </c>
      <c r="H72" s="239">
        <v>81.96</v>
      </c>
      <c r="I72" s="239">
        <v>540.76800000000003</v>
      </c>
      <c r="J72" s="247"/>
      <c r="K72" s="338">
        <v>72.142116306735488</v>
      </c>
      <c r="L72" s="338">
        <v>-99.552000000000007</v>
      </c>
      <c r="M72" s="338">
        <v>-69.999116306735459</v>
      </c>
      <c r="N72" s="338">
        <v>111.93611630673553</v>
      </c>
      <c r="O72" s="337">
        <v>141.489</v>
      </c>
      <c r="P72" s="247"/>
      <c r="Q72" s="338">
        <v>101.69499999999999</v>
      </c>
      <c r="R72" s="371">
        <v>971.66099999999994</v>
      </c>
      <c r="S72" s="247"/>
      <c r="T72" s="336">
        <v>134.01300000000001</v>
      </c>
      <c r="U72" s="336">
        <v>126.04300000000001</v>
      </c>
      <c r="V72" s="336">
        <v>41.003999999999998</v>
      </c>
      <c r="W72" s="363"/>
      <c r="X72" s="359">
        <v>1168.7</v>
      </c>
      <c r="Y72" s="359">
        <v>1164.0999999999999</v>
      </c>
      <c r="Z72" s="359">
        <v>825.73099999999999</v>
      </c>
      <c r="AA72" s="336">
        <v>142.18600000000001</v>
      </c>
      <c r="AB72" s="357">
        <v>112.63311630673547</v>
      </c>
      <c r="AC72" s="357">
        <v>1240.6379999999999</v>
      </c>
      <c r="AD72" s="365"/>
      <c r="AE72" s="336">
        <v>1627.8230000000001</v>
      </c>
      <c r="AF72" s="336">
        <v>1649.0170000000001</v>
      </c>
      <c r="AG72" s="357">
        <v>-2.3860087808753123</v>
      </c>
      <c r="AH72" s="346">
        <v>71.847575057736719</v>
      </c>
      <c r="AI72" s="366"/>
      <c r="AJ72" s="376"/>
      <c r="AK72" s="241"/>
      <c r="AL72" s="241"/>
      <c r="AM72" s="368"/>
      <c r="AN72" s="368"/>
      <c r="AO72" s="368"/>
      <c r="AP72" s="369"/>
      <c r="AQ72" s="369"/>
      <c r="AR72" s="369"/>
      <c r="AS72" s="369"/>
      <c r="AT72" s="370"/>
      <c r="AU72" s="241"/>
      <c r="AV72" s="241"/>
      <c r="AW72" s="241"/>
      <c r="AX72" s="241"/>
      <c r="AY72" s="241"/>
    </row>
    <row r="73" spans="1:51" s="242" customFormat="1">
      <c r="B73" s="374" t="s">
        <v>55</v>
      </c>
      <c r="C73" s="375">
        <v>624.82399999999996</v>
      </c>
      <c r="D73" s="239">
        <v>745.48699999999997</v>
      </c>
      <c r="E73" s="239">
        <v>671.16099999999994</v>
      </c>
      <c r="F73" s="239">
        <v>30.823</v>
      </c>
      <c r="G73" s="239">
        <v>43.503</v>
      </c>
      <c r="H73" s="239">
        <v>74.325999999999993</v>
      </c>
      <c r="I73" s="239">
        <v>559.85599999999999</v>
      </c>
      <c r="J73" s="247"/>
      <c r="K73" s="338">
        <v>60.938336062182508</v>
      </c>
      <c r="L73" s="338">
        <v>-77.238</v>
      </c>
      <c r="M73" s="338">
        <v>-48.336336062182511</v>
      </c>
      <c r="N73" s="338">
        <v>91.761336062182494</v>
      </c>
      <c r="O73" s="337">
        <v>120.663</v>
      </c>
      <c r="P73" s="247"/>
      <c r="Q73" s="338">
        <v>89.84</v>
      </c>
      <c r="R73" s="371">
        <v>1103.625</v>
      </c>
      <c r="S73" s="247"/>
      <c r="T73" s="336">
        <v>117.672</v>
      </c>
      <c r="U73" s="336">
        <v>107.806</v>
      </c>
      <c r="V73" s="336">
        <v>43.466999999999999</v>
      </c>
      <c r="W73" s="363"/>
      <c r="X73" s="359">
        <v>1261.2</v>
      </c>
      <c r="Y73" s="359">
        <v>1266.5999999999999</v>
      </c>
      <c r="Z73" s="359">
        <v>935.77800000000002</v>
      </c>
      <c r="AA73" s="336">
        <v>122.855</v>
      </c>
      <c r="AB73" s="357">
        <v>93.953336062182501</v>
      </c>
      <c r="AC73" s="357">
        <v>1374.1220000000001</v>
      </c>
      <c r="AD73" s="365"/>
      <c r="AE73" s="336">
        <v>1673.2429999999999</v>
      </c>
      <c r="AF73" s="336">
        <v>1698.23</v>
      </c>
      <c r="AG73" s="357">
        <v>-2.5001651232655617</v>
      </c>
      <c r="AH73" s="346">
        <v>73.163972286374133</v>
      </c>
      <c r="AI73" s="373"/>
      <c r="AJ73" s="377"/>
      <c r="AK73" s="241"/>
      <c r="AL73" s="241"/>
      <c r="AM73" s="378"/>
      <c r="AN73" s="378"/>
      <c r="AO73" s="378"/>
      <c r="AP73" s="379"/>
      <c r="AQ73" s="379"/>
      <c r="AR73" s="379"/>
      <c r="AS73" s="379"/>
      <c r="AT73" s="370"/>
      <c r="AU73" s="241"/>
      <c r="AV73" s="241"/>
      <c r="AW73" s="241"/>
      <c r="AX73" s="241"/>
      <c r="AY73" s="241"/>
    </row>
    <row r="74" spans="1:51" s="242" customFormat="1">
      <c r="A74" s="244"/>
      <c r="B74" s="374" t="s">
        <v>56</v>
      </c>
      <c r="C74" s="375">
        <v>636.14099999999996</v>
      </c>
      <c r="D74" s="239">
        <v>759.95</v>
      </c>
      <c r="E74" s="239">
        <v>682.81100000000004</v>
      </c>
      <c r="F74" s="239">
        <v>32.433999999999997</v>
      </c>
      <c r="G74" s="239">
        <v>44.704999999999998</v>
      </c>
      <c r="H74" s="239">
        <v>77.138999999999996</v>
      </c>
      <c r="I74" s="239">
        <v>566.04600000000005</v>
      </c>
      <c r="J74" s="247"/>
      <c r="K74" s="338">
        <v>64.147428146485439</v>
      </c>
      <c r="L74" s="338">
        <v>-84.795000000000002</v>
      </c>
      <c r="M74" s="338">
        <v>-57.567428146485433</v>
      </c>
      <c r="N74" s="338">
        <v>96.581428146485422</v>
      </c>
      <c r="O74" s="337">
        <v>123.809</v>
      </c>
      <c r="P74" s="246"/>
      <c r="Q74" s="338">
        <v>91.375</v>
      </c>
      <c r="R74" s="371">
        <v>1229.1279999999999</v>
      </c>
      <c r="S74" s="247"/>
      <c r="T74" s="336">
        <v>95.861999999999995</v>
      </c>
      <c r="U74" s="336">
        <v>86.884</v>
      </c>
      <c r="V74" s="336">
        <v>38.637</v>
      </c>
      <c r="W74" s="363"/>
      <c r="X74" s="359">
        <v>1366.2</v>
      </c>
      <c r="Y74" s="359">
        <v>1343.8</v>
      </c>
      <c r="Z74" s="359">
        <v>1044.4190000000001</v>
      </c>
      <c r="AA74" s="336">
        <v>124.249</v>
      </c>
      <c r="AB74" s="357">
        <v>97.021428146485434</v>
      </c>
      <c r="AC74" s="380">
        <v>1448.047</v>
      </c>
      <c r="AD74" s="381"/>
      <c r="AE74" s="336">
        <v>1725.3389999999999</v>
      </c>
      <c r="AF74" s="336">
        <v>1763.4860000000001</v>
      </c>
      <c r="AG74" s="382">
        <v>-2.156133613892087</v>
      </c>
      <c r="AH74" s="346">
        <v>74.480369515011546</v>
      </c>
      <c r="AI74" s="373"/>
      <c r="AJ74" s="383"/>
      <c r="AK74" s="241"/>
      <c r="AL74" s="241"/>
      <c r="AM74" s="384"/>
      <c r="AN74" s="385"/>
      <c r="AO74" s="385"/>
      <c r="AP74" s="386"/>
      <c r="AQ74" s="386"/>
      <c r="AR74" s="386"/>
      <c r="AS74" s="386"/>
      <c r="AT74" s="373"/>
      <c r="AU74" s="241"/>
      <c r="AV74" s="241"/>
      <c r="AW74" s="241"/>
      <c r="AX74" s="241"/>
      <c r="AY74" s="241"/>
    </row>
    <row r="75" spans="1:51" s="242" customFormat="1">
      <c r="B75" s="374" t="s">
        <v>57</v>
      </c>
      <c r="C75" s="375">
        <v>663.07500000000005</v>
      </c>
      <c r="D75" s="239">
        <v>766.55200000000002</v>
      </c>
      <c r="E75" s="239">
        <v>694.41700000000003</v>
      </c>
      <c r="F75" s="239">
        <v>26.204000000000001</v>
      </c>
      <c r="G75" s="239">
        <v>45.930999999999997</v>
      </c>
      <c r="H75" s="239">
        <v>72.135000000000005</v>
      </c>
      <c r="I75" s="239">
        <v>589.94299999999998</v>
      </c>
      <c r="J75" s="247"/>
      <c r="K75" s="338">
        <v>55.338464700823707</v>
      </c>
      <c r="L75" s="338">
        <v>-65.656999999999996</v>
      </c>
      <c r="M75" s="338">
        <v>-43.722464700823707</v>
      </c>
      <c r="N75" s="338">
        <v>81.542464700823729</v>
      </c>
      <c r="O75" s="337">
        <v>103.477</v>
      </c>
      <c r="P75" s="247"/>
      <c r="Q75" s="338">
        <v>77.272999999999996</v>
      </c>
      <c r="R75" s="371">
        <v>1304.6289999999999</v>
      </c>
      <c r="S75" s="247"/>
      <c r="T75" s="336">
        <v>78.433000000000007</v>
      </c>
      <c r="U75" s="336">
        <v>64.603999999999999</v>
      </c>
      <c r="V75" s="336">
        <v>37.814</v>
      </c>
      <c r="W75" s="363"/>
      <c r="X75" s="359">
        <v>1461.1</v>
      </c>
      <c r="Y75" s="359">
        <v>1419.4</v>
      </c>
      <c r="Z75" s="359">
        <v>1046.9369999999999</v>
      </c>
      <c r="AA75" s="336">
        <v>100.345</v>
      </c>
      <c r="AB75" s="357">
        <v>78.410464700823695</v>
      </c>
      <c r="AC75" s="380">
        <v>1539.787</v>
      </c>
      <c r="AD75" s="387"/>
      <c r="AE75" s="336">
        <v>1803.854</v>
      </c>
      <c r="AF75" s="336">
        <v>1844.41</v>
      </c>
      <c r="AG75" s="382">
        <v>-1.5695100392014991</v>
      </c>
      <c r="AH75" s="346">
        <v>75.912240184757522</v>
      </c>
      <c r="AI75" s="366"/>
      <c r="AJ75" s="383"/>
      <c r="AK75" s="241"/>
      <c r="AL75" s="241"/>
      <c r="AM75" s="384"/>
      <c r="AN75" s="385"/>
      <c r="AO75" s="385"/>
      <c r="AP75" s="386"/>
      <c r="AQ75" s="386"/>
      <c r="AR75" s="386"/>
      <c r="AS75" s="386"/>
      <c r="AT75" s="373"/>
      <c r="AU75" s="241"/>
      <c r="AV75" s="241"/>
      <c r="AW75" s="241"/>
      <c r="AX75" s="241"/>
      <c r="AY75" s="241"/>
    </row>
    <row r="76" spans="1:51" s="242" customFormat="1">
      <c r="B76" s="374" t="s">
        <v>58</v>
      </c>
      <c r="C76" s="388">
        <v>689.83699999999999</v>
      </c>
      <c r="D76" s="338">
        <v>788.21100000000001</v>
      </c>
      <c r="E76" s="338">
        <v>704.96699999999998</v>
      </c>
      <c r="F76" s="239">
        <v>36.179000000000002</v>
      </c>
      <c r="G76" s="338">
        <v>47.064999999999998</v>
      </c>
      <c r="H76" s="338">
        <v>83.244</v>
      </c>
      <c r="I76" s="246">
        <v>612.01</v>
      </c>
      <c r="J76" s="246"/>
      <c r="K76" s="239">
        <v>50.256905146527139</v>
      </c>
      <c r="L76" s="246">
        <v>-64.275000000000006</v>
      </c>
      <c r="M76" s="246">
        <v>-52.336905146527144</v>
      </c>
      <c r="N76" s="338">
        <v>86.435905146527148</v>
      </c>
      <c r="O76" s="337">
        <v>98.373999999999995</v>
      </c>
      <c r="P76" s="246"/>
      <c r="Q76" s="338">
        <v>62.195</v>
      </c>
      <c r="R76" s="371">
        <v>1386.3230000000001</v>
      </c>
      <c r="S76" s="247"/>
      <c r="T76" s="239">
        <v>84.54</v>
      </c>
      <c r="U76" s="239">
        <v>81.867999999999995</v>
      </c>
      <c r="V76" s="246">
        <v>34.164999999999999</v>
      </c>
      <c r="W76" s="363"/>
      <c r="X76" s="359">
        <v>1551.8</v>
      </c>
      <c r="Y76" s="359">
        <v>1506.5</v>
      </c>
      <c r="Z76" s="359">
        <v>1021.522</v>
      </c>
      <c r="AA76" s="239">
        <v>94.081999999999994</v>
      </c>
      <c r="AB76" s="239">
        <v>82.143905146527146</v>
      </c>
      <c r="AC76" s="240">
        <v>1621.4090000000001</v>
      </c>
      <c r="AD76" s="387"/>
      <c r="AE76" s="389">
        <v>1875.402</v>
      </c>
      <c r="AF76" s="247">
        <v>1902.4960000000001</v>
      </c>
      <c r="AG76" s="382">
        <v>-0.64531981094141067</v>
      </c>
      <c r="AH76" s="346">
        <v>76.836027713625882</v>
      </c>
      <c r="AI76" s="373"/>
      <c r="AJ76" s="383"/>
      <c r="AK76" s="241"/>
      <c r="AL76" s="241"/>
      <c r="AM76" s="384"/>
      <c r="AN76" s="385"/>
      <c r="AO76" s="385"/>
      <c r="AP76" s="386"/>
      <c r="AQ76" s="386"/>
      <c r="AR76" s="386"/>
      <c r="AS76" s="386"/>
      <c r="AT76" s="373"/>
      <c r="AU76" s="241"/>
      <c r="AV76" s="241"/>
      <c r="AW76" s="241"/>
      <c r="AX76" s="241"/>
      <c r="AY76" s="241"/>
    </row>
    <row r="77" spans="1:51" s="242" customFormat="1">
      <c r="B77" s="374" t="s">
        <v>59</v>
      </c>
      <c r="C77" s="388">
        <v>714.31799999999998</v>
      </c>
      <c r="D77" s="338">
        <v>795.93799999999999</v>
      </c>
      <c r="E77" s="338">
        <v>715.61</v>
      </c>
      <c r="F77" s="247">
        <v>32.250999999999998</v>
      </c>
      <c r="G77" s="338">
        <v>48.076999999999998</v>
      </c>
      <c r="H77" s="338">
        <v>80.328000000000003</v>
      </c>
      <c r="I77" s="246">
        <v>634.072</v>
      </c>
      <c r="J77" s="247"/>
      <c r="K77" s="247">
        <v>45.949071743816894</v>
      </c>
      <c r="L77" s="246">
        <v>-47.640999999999998</v>
      </c>
      <c r="M77" s="247">
        <v>-44.2210717438169</v>
      </c>
      <c r="N77" s="338">
        <v>78.200071743816906</v>
      </c>
      <c r="O77" s="337">
        <v>81.62</v>
      </c>
      <c r="P77" s="247"/>
      <c r="Q77" s="338">
        <v>49.369</v>
      </c>
      <c r="R77" s="371">
        <v>1450.741</v>
      </c>
      <c r="S77" s="247"/>
      <c r="T77" s="247">
        <v>60.747999999999998</v>
      </c>
      <c r="U77" s="247">
        <v>50.156999999999996</v>
      </c>
      <c r="V77" s="246">
        <v>34.470999999999997</v>
      </c>
      <c r="W77" s="363"/>
      <c r="X77" s="359">
        <v>1595</v>
      </c>
      <c r="Y77" s="359">
        <v>1551.9</v>
      </c>
      <c r="Z77" s="359">
        <v>1020.348</v>
      </c>
      <c r="AA77" s="247">
        <v>84.019000000000005</v>
      </c>
      <c r="AB77" s="247">
        <v>80.599071743816907</v>
      </c>
      <c r="AC77" s="390">
        <v>1670.2360000000001</v>
      </c>
      <c r="AD77" s="387"/>
      <c r="AE77" s="389">
        <v>1932.1</v>
      </c>
      <c r="AF77" s="363">
        <v>1966.9760000000001</v>
      </c>
      <c r="AG77" s="382">
        <v>-9.5883592230557452E-2</v>
      </c>
      <c r="AH77" s="346">
        <v>77.367205542725173</v>
      </c>
      <c r="AI77" s="373"/>
      <c r="AJ77" s="383"/>
      <c r="AK77" s="241"/>
      <c r="AL77" s="241"/>
      <c r="AM77" s="384"/>
      <c r="AN77" s="385"/>
      <c r="AO77" s="385"/>
      <c r="AP77" s="386"/>
      <c r="AQ77" s="386"/>
      <c r="AR77" s="386"/>
      <c r="AS77" s="386"/>
      <c r="AT77" s="373"/>
      <c r="AU77" s="241"/>
      <c r="AV77" s="241"/>
      <c r="AW77" s="241"/>
      <c r="AX77" s="241"/>
      <c r="AY77" s="241"/>
    </row>
    <row r="78" spans="1:51" s="242" customFormat="1">
      <c r="B78" s="391" t="s">
        <v>60</v>
      </c>
      <c r="C78" s="388">
        <v>755.56500000000005</v>
      </c>
      <c r="D78" s="338">
        <v>813.226</v>
      </c>
      <c r="E78" s="338">
        <v>727.17700000000002</v>
      </c>
      <c r="F78" s="247">
        <v>36.448999999999998</v>
      </c>
      <c r="G78" s="338">
        <v>49.6</v>
      </c>
      <c r="H78" s="338">
        <v>86.049000000000007</v>
      </c>
      <c r="I78" s="246">
        <v>676.803</v>
      </c>
      <c r="J78" s="261"/>
      <c r="K78" s="247">
        <v>19.020449160961796</v>
      </c>
      <c r="L78" s="246">
        <v>-18.515000000000001</v>
      </c>
      <c r="M78" s="247">
        <v>-16.323449160961797</v>
      </c>
      <c r="N78" s="338">
        <v>55.469449160961801</v>
      </c>
      <c r="O78" s="337">
        <v>57.661000000000001</v>
      </c>
      <c r="P78" s="261"/>
      <c r="Q78" s="338">
        <v>21.212</v>
      </c>
      <c r="R78" s="371">
        <v>1522.145</v>
      </c>
      <c r="S78" s="247"/>
      <c r="T78" s="247">
        <v>66.960999999999999</v>
      </c>
      <c r="U78" s="247">
        <v>101.289</v>
      </c>
      <c r="V78" s="246">
        <v>36.749000000000002</v>
      </c>
      <c r="W78" s="363"/>
      <c r="X78" s="359">
        <v>1714.5</v>
      </c>
      <c r="Y78" s="359">
        <v>1592.9</v>
      </c>
      <c r="Z78" s="359">
        <v>1260.4559999999999</v>
      </c>
      <c r="AA78" s="247">
        <v>54.341999999999999</v>
      </c>
      <c r="AB78" s="247">
        <v>52.150449160961799</v>
      </c>
      <c r="AC78" s="390">
        <v>1737.66</v>
      </c>
      <c r="AD78" s="387"/>
      <c r="AE78" s="389">
        <v>2013.606</v>
      </c>
      <c r="AF78" s="363">
        <v>2057.364</v>
      </c>
      <c r="AG78" s="382">
        <v>-0.17932080911600343</v>
      </c>
      <c r="AH78" s="346">
        <v>79.122401847575063</v>
      </c>
      <c r="AI78" s="373"/>
      <c r="AJ78" s="383"/>
      <c r="AK78" s="241"/>
      <c r="AL78" s="241"/>
      <c r="AM78" s="384"/>
      <c r="AN78" s="385"/>
      <c r="AO78" s="385"/>
      <c r="AP78" s="386"/>
      <c r="AQ78" s="386"/>
      <c r="AR78" s="386"/>
      <c r="AS78" s="386"/>
      <c r="AT78" s="373"/>
      <c r="AU78" s="241"/>
      <c r="AV78" s="241"/>
      <c r="AW78" s="241"/>
      <c r="AX78" s="241"/>
      <c r="AY78" s="241"/>
    </row>
    <row r="79" spans="1:51" s="242" customFormat="1">
      <c r="B79" s="374" t="s">
        <v>61</v>
      </c>
      <c r="C79" s="388">
        <v>780.51499999999999</v>
      </c>
      <c r="D79" s="338">
        <v>840.27</v>
      </c>
      <c r="E79" s="338">
        <v>743.53399999999999</v>
      </c>
      <c r="F79" s="247">
        <v>46.360999999999997</v>
      </c>
      <c r="G79" s="338">
        <v>50.375</v>
      </c>
      <c r="H79" s="338">
        <v>96.736000000000004</v>
      </c>
      <c r="I79" s="246">
        <v>700.798</v>
      </c>
      <c r="J79" s="261"/>
      <c r="K79" s="247">
        <v>13.44511390349466</v>
      </c>
      <c r="L79" s="246">
        <v>-18.689</v>
      </c>
      <c r="M79" s="247">
        <v>-18.74011390349466</v>
      </c>
      <c r="N79" s="338">
        <v>59.806113903494655</v>
      </c>
      <c r="O79" s="337">
        <v>59.755000000000003</v>
      </c>
      <c r="P79" s="247"/>
      <c r="Q79" s="338">
        <v>13.394</v>
      </c>
      <c r="R79" s="371">
        <v>1497.819</v>
      </c>
      <c r="S79" s="247"/>
      <c r="T79" s="247">
        <v>38.615000000000002</v>
      </c>
      <c r="U79" s="247">
        <v>81.02</v>
      </c>
      <c r="V79" s="246">
        <v>42.851999999999997</v>
      </c>
      <c r="W79" s="363"/>
      <c r="X79" s="359">
        <v>1757.7</v>
      </c>
      <c r="Y79" s="359">
        <v>1574.9</v>
      </c>
      <c r="Z79" s="359">
        <v>1339.221</v>
      </c>
      <c r="AA79" s="247">
        <v>59.112000000000002</v>
      </c>
      <c r="AB79" s="247">
        <v>59.163113903494661</v>
      </c>
      <c r="AC79" s="390">
        <v>1784.098</v>
      </c>
      <c r="AD79" s="387"/>
      <c r="AE79" s="389">
        <v>2098.8090000000002</v>
      </c>
      <c r="AF79" s="363">
        <v>2135.877</v>
      </c>
      <c r="AG79" s="382">
        <v>7.6599076868315269E-2</v>
      </c>
      <c r="AH79" s="346">
        <v>80.36951501154735</v>
      </c>
      <c r="AI79" s="366"/>
      <c r="AJ79" s="383"/>
      <c r="AK79" s="241"/>
      <c r="AL79" s="241"/>
      <c r="AM79" s="384"/>
      <c r="AN79" s="385"/>
      <c r="AO79" s="385"/>
      <c r="AP79" s="386"/>
      <c r="AQ79" s="386"/>
      <c r="AR79" s="386"/>
      <c r="AS79" s="386"/>
      <c r="AT79" s="373"/>
      <c r="AU79" s="241"/>
      <c r="AV79" s="241"/>
      <c r="AW79" s="241"/>
      <c r="AX79" s="241"/>
      <c r="AY79" s="241"/>
    </row>
    <row r="80" spans="1:51" s="242" customFormat="1">
      <c r="B80" s="374" t="s">
        <v>174</v>
      </c>
      <c r="C80" s="388">
        <v>812.73400000000004</v>
      </c>
      <c r="D80" s="338">
        <v>857.62199999999996</v>
      </c>
      <c r="E80" s="338">
        <v>760.97199999999998</v>
      </c>
      <c r="F80" s="247">
        <v>45.65</v>
      </c>
      <c r="G80" s="338">
        <v>51</v>
      </c>
      <c r="H80" s="338">
        <v>96.65</v>
      </c>
      <c r="I80" s="246">
        <v>734.947</v>
      </c>
      <c r="J80" s="261"/>
      <c r="K80" s="247">
        <v>3.6901080317388359</v>
      </c>
      <c r="L80" s="246">
        <v>-10.012</v>
      </c>
      <c r="M80" s="247">
        <v>-14.464108031738835</v>
      </c>
      <c r="N80" s="338">
        <v>49.340108031738843</v>
      </c>
      <c r="O80" s="337">
        <v>44.887999999999998</v>
      </c>
      <c r="P80" s="247"/>
      <c r="Q80" s="338">
        <v>-0.76200000000000001</v>
      </c>
      <c r="R80" s="371">
        <v>1481.173</v>
      </c>
      <c r="S80" s="247"/>
      <c r="T80" s="247">
        <v>34.814</v>
      </c>
      <c r="U80" s="247">
        <v>16.983000000000001</v>
      </c>
      <c r="V80" s="246">
        <v>39.061</v>
      </c>
      <c r="W80" s="363"/>
      <c r="X80" s="359">
        <v>1775.9</v>
      </c>
      <c r="Y80" s="359">
        <v>1600.5</v>
      </c>
      <c r="Z80" s="359">
        <v>1295.104</v>
      </c>
      <c r="AA80" s="247">
        <v>40.473999999999997</v>
      </c>
      <c r="AB80" s="247">
        <v>44.926108031738842</v>
      </c>
      <c r="AC80" s="390">
        <v>1842.2139999999999</v>
      </c>
      <c r="AD80" s="387"/>
      <c r="AE80" s="389">
        <v>2173.6660000000002</v>
      </c>
      <c r="AF80" s="363">
        <v>2213.0810000000001</v>
      </c>
      <c r="AG80" s="382">
        <v>0.37900085971798331</v>
      </c>
      <c r="AH80" s="346">
        <v>82.055427251732098</v>
      </c>
      <c r="AI80" s="251"/>
      <c r="AJ80" s="383"/>
      <c r="AK80" s="241"/>
      <c r="AL80" s="241"/>
      <c r="AM80" s="384"/>
      <c r="AN80" s="385"/>
      <c r="AO80" s="385"/>
      <c r="AP80" s="386"/>
      <c r="AQ80" s="386"/>
      <c r="AR80" s="386"/>
      <c r="AS80" s="386"/>
      <c r="AT80" s="373"/>
      <c r="AU80" s="241"/>
      <c r="AV80" s="241"/>
      <c r="AW80" s="241"/>
      <c r="AX80" s="241"/>
      <c r="AY80" s="241"/>
    </row>
    <row r="81" spans="1:51" s="242" customFormat="1">
      <c r="A81" s="252"/>
      <c r="B81" s="245" t="s">
        <v>186</v>
      </c>
      <c r="C81" s="338">
        <v>827.91399999999999</v>
      </c>
      <c r="D81" s="338">
        <v>888.69</v>
      </c>
      <c r="E81" s="338">
        <v>793.61599999999999</v>
      </c>
      <c r="F81" s="338">
        <v>42.505000000000003</v>
      </c>
      <c r="G81" s="338">
        <v>52.569000000000003</v>
      </c>
      <c r="H81" s="338">
        <v>95.073999999999998</v>
      </c>
      <c r="I81" s="338">
        <v>743.79100000000005</v>
      </c>
      <c r="J81" s="338"/>
      <c r="K81" s="247">
        <v>26.161760630056577</v>
      </c>
      <c r="L81" s="246">
        <v>-29.774999999999999</v>
      </c>
      <c r="M81" s="247">
        <v>-37.665760630056582</v>
      </c>
      <c r="N81" s="338">
        <v>68.666760630056586</v>
      </c>
      <c r="O81" s="337">
        <v>60.776000000000003</v>
      </c>
      <c r="P81" s="261"/>
      <c r="Q81" s="338">
        <v>18.271000000000001</v>
      </c>
      <c r="R81" s="371">
        <v>1589.29</v>
      </c>
      <c r="S81" s="247"/>
      <c r="T81" s="338">
        <v>56.076000000000001</v>
      </c>
      <c r="U81" s="392">
        <v>27.018999999999998</v>
      </c>
      <c r="V81" s="246">
        <v>39.185000000000002</v>
      </c>
      <c r="W81" s="363"/>
      <c r="X81" s="359">
        <v>1815.7</v>
      </c>
      <c r="Y81" s="359">
        <v>1643.3</v>
      </c>
      <c r="Z81" s="359">
        <v>1421.624</v>
      </c>
      <c r="AA81" s="392">
        <v>66.358000000000004</v>
      </c>
      <c r="AB81" s="247">
        <v>74.24876063005658</v>
      </c>
      <c r="AC81" s="393">
        <v>1898.8789999999999</v>
      </c>
      <c r="AD81" s="394"/>
      <c r="AE81" s="247">
        <v>2241.8040000000001</v>
      </c>
      <c r="AF81" s="363">
        <v>2125.85</v>
      </c>
      <c r="AG81" s="382">
        <v>0.55236491177802816</v>
      </c>
      <c r="AH81" s="346">
        <v>84.018475750577366</v>
      </c>
      <c r="AJ81" s="383"/>
      <c r="AK81" s="241"/>
      <c r="AL81" s="241"/>
      <c r="AM81" s="384"/>
      <c r="AN81" s="385"/>
      <c r="AO81" s="385"/>
      <c r="AP81" s="386"/>
      <c r="AQ81" s="386"/>
      <c r="AR81" s="386"/>
      <c r="AS81" s="386"/>
      <c r="AT81" s="373"/>
      <c r="AU81" s="241"/>
      <c r="AV81" s="241"/>
      <c r="AW81" s="241"/>
      <c r="AX81" s="241"/>
      <c r="AY81" s="241"/>
    </row>
    <row r="82" spans="1:51" s="242" customFormat="1">
      <c r="A82" s="252"/>
      <c r="B82" s="250" t="s">
        <v>190</v>
      </c>
      <c r="C82" s="338">
        <v>792.59500000000003</v>
      </c>
      <c r="D82" s="338">
        <v>1106.962</v>
      </c>
      <c r="E82" s="338">
        <v>981.59199999999998</v>
      </c>
      <c r="F82" s="338">
        <v>71.727000000000004</v>
      </c>
      <c r="G82" s="338">
        <v>53.643000000000001</v>
      </c>
      <c r="H82" s="338">
        <v>125.37</v>
      </c>
      <c r="I82" s="338">
        <v>710.96</v>
      </c>
      <c r="J82" s="338"/>
      <c r="K82" s="247">
        <v>241.7890792803247</v>
      </c>
      <c r="L82" s="246">
        <v>-293.22800000000001</v>
      </c>
      <c r="M82" s="247">
        <v>-292.37707928032461</v>
      </c>
      <c r="N82" s="338">
        <v>313.51607928032462</v>
      </c>
      <c r="O82" s="337">
        <v>314.36700000000002</v>
      </c>
      <c r="P82" s="261"/>
      <c r="Q82" s="338">
        <v>242.64</v>
      </c>
      <c r="R82" s="371">
        <v>1854.326</v>
      </c>
      <c r="S82" s="247"/>
      <c r="T82" s="338">
        <v>337.983</v>
      </c>
      <c r="U82" s="392">
        <v>331.70100000000002</v>
      </c>
      <c r="V82" s="246">
        <v>25.202000000000002</v>
      </c>
      <c r="W82" s="363"/>
      <c r="X82" s="359">
        <v>2154.9</v>
      </c>
      <c r="Y82" s="359">
        <v>1930.1</v>
      </c>
      <c r="Z82" s="359">
        <v>1634.723</v>
      </c>
      <c r="AA82" s="392">
        <v>319.40300000000002</v>
      </c>
      <c r="AB82" s="247">
        <v>318.55207928032462</v>
      </c>
      <c r="AC82" s="393">
        <v>2244.3440000000001</v>
      </c>
      <c r="AD82" s="394"/>
      <c r="AE82" s="395">
        <v>2087.4</v>
      </c>
      <c r="AF82" s="363">
        <v>2231.1480000000001</v>
      </c>
      <c r="AG82" s="382">
        <v>-0.30247520871574807</v>
      </c>
      <c r="AH82" s="346">
        <v>88.52193995381063</v>
      </c>
      <c r="AI82" s="396"/>
      <c r="AJ82" s="383"/>
      <c r="AK82" s="241"/>
      <c r="AL82" s="241"/>
      <c r="AM82" s="384"/>
      <c r="AN82" s="385"/>
      <c r="AO82" s="385"/>
      <c r="AP82" s="386"/>
      <c r="AQ82" s="386"/>
      <c r="AR82" s="386"/>
      <c r="AS82" s="386"/>
      <c r="AT82" s="373"/>
      <c r="AU82" s="241"/>
      <c r="AV82" s="241"/>
      <c r="AW82" s="241"/>
      <c r="AX82" s="241"/>
      <c r="AY82" s="241"/>
    </row>
    <row r="83" spans="1:51" s="242" customFormat="1">
      <c r="A83" s="252"/>
      <c r="B83" s="245" t="s">
        <v>250</v>
      </c>
      <c r="C83" s="338">
        <v>921.47699999999998</v>
      </c>
      <c r="D83" s="338">
        <v>1043.675</v>
      </c>
      <c r="E83" s="338">
        <v>935.12300000000005</v>
      </c>
      <c r="F83" s="338">
        <v>53.243000000000002</v>
      </c>
      <c r="G83" s="338">
        <v>55.308999999999997</v>
      </c>
      <c r="H83" s="338">
        <v>108.55200000000001</v>
      </c>
      <c r="I83" s="338">
        <v>832.21900000000005</v>
      </c>
      <c r="J83" s="338"/>
      <c r="K83" s="247">
        <v>88.554740220309753</v>
      </c>
      <c r="L83" s="246">
        <v>-73.459000000000003</v>
      </c>
      <c r="M83" s="247">
        <v>-93.058740220309772</v>
      </c>
      <c r="N83" s="338">
        <v>141.79774022030975</v>
      </c>
      <c r="O83" s="337">
        <v>122.19799999999999</v>
      </c>
      <c r="P83" s="261"/>
      <c r="Q83" s="338">
        <v>68.954999999999998</v>
      </c>
      <c r="R83" s="371">
        <v>1987.2860000000001</v>
      </c>
      <c r="S83" s="247"/>
      <c r="T83" s="338">
        <v>128.81</v>
      </c>
      <c r="U83" s="392">
        <v>86.358000000000004</v>
      </c>
      <c r="V83" s="246">
        <v>55.356000000000002</v>
      </c>
      <c r="W83" s="363"/>
      <c r="X83" s="359">
        <v>2380.9</v>
      </c>
      <c r="Y83" s="359">
        <v>2050.4</v>
      </c>
      <c r="Z83" s="359">
        <v>1651.05</v>
      </c>
      <c r="AA83" s="392">
        <v>136.43199999999999</v>
      </c>
      <c r="AB83" s="247">
        <v>156.03174022030973</v>
      </c>
      <c r="AC83" s="393">
        <v>2385.3220000000001</v>
      </c>
      <c r="AD83" s="394"/>
      <c r="AE83" s="395">
        <v>2356.8829999999998</v>
      </c>
      <c r="AF83" s="247">
        <v>2471.0410000000002</v>
      </c>
      <c r="AG83" s="382">
        <v>1.7841816988791521</v>
      </c>
      <c r="AH83" s="346">
        <v>87.990762124711324</v>
      </c>
      <c r="AI83" s="396"/>
      <c r="AJ83" s="383"/>
      <c r="AK83" s="397"/>
      <c r="AL83" s="397"/>
      <c r="AM83" s="397"/>
      <c r="AN83" s="397"/>
      <c r="AO83" s="397"/>
      <c r="AP83" s="397"/>
      <c r="AQ83" s="386"/>
      <c r="AR83" s="386"/>
      <c r="AS83" s="386"/>
      <c r="AT83" s="373"/>
      <c r="AU83" s="241"/>
      <c r="AV83" s="241"/>
      <c r="AW83" s="241"/>
      <c r="AX83" s="241"/>
      <c r="AY83" s="241"/>
    </row>
    <row r="84" spans="1:51" s="242" customFormat="1">
      <c r="B84" s="398" t="s">
        <v>284</v>
      </c>
      <c r="C84" s="338">
        <v>1035.588</v>
      </c>
      <c r="D84" s="338">
        <v>1158.856</v>
      </c>
      <c r="E84" s="338">
        <v>1052.6420000000001</v>
      </c>
      <c r="F84" s="338">
        <v>45.91</v>
      </c>
      <c r="G84" s="338">
        <v>60.304000000000002</v>
      </c>
      <c r="H84" s="338">
        <v>106.214</v>
      </c>
      <c r="I84" s="338">
        <v>928.77499999999998</v>
      </c>
      <c r="J84" s="338"/>
      <c r="K84" s="247">
        <v>99.842818745111657</v>
      </c>
      <c r="L84" s="246">
        <v>-26.670999999999999</v>
      </c>
      <c r="M84" s="247">
        <v>-49.155818745111674</v>
      </c>
      <c r="N84" s="338">
        <v>145.75281874511168</v>
      </c>
      <c r="O84" s="337">
        <v>123.268</v>
      </c>
      <c r="P84" s="261"/>
      <c r="Q84" s="338">
        <v>77.358000000000004</v>
      </c>
      <c r="R84" s="371">
        <v>2165.1309999999999</v>
      </c>
      <c r="S84" s="247"/>
      <c r="T84" s="338">
        <v>111.358</v>
      </c>
      <c r="U84" s="392">
        <v>50.103999999999999</v>
      </c>
      <c r="V84" s="246">
        <v>112.14700000000001</v>
      </c>
      <c r="W84" s="363"/>
      <c r="X84" s="359">
        <v>2545.5</v>
      </c>
      <c r="Y84" s="359">
        <v>2252.6999999999998</v>
      </c>
      <c r="Z84" s="359">
        <v>1856.2070000000001</v>
      </c>
      <c r="AA84" s="392">
        <v>133.79599999999999</v>
      </c>
      <c r="AB84" s="247">
        <v>156.28081874511167</v>
      </c>
      <c r="AC84" s="393">
        <v>2538.42</v>
      </c>
      <c r="AD84" s="394"/>
      <c r="AE84" s="395">
        <v>2584.8409999999999</v>
      </c>
      <c r="AF84" s="247">
        <v>2690.7779999999998</v>
      </c>
      <c r="AG84" s="382">
        <v>1.0260721438329625</v>
      </c>
      <c r="AH84" s="346">
        <v>94.249422632794463</v>
      </c>
      <c r="AI84" s="399"/>
      <c r="AJ84" s="383"/>
      <c r="AK84" s="397"/>
      <c r="AL84" s="397"/>
      <c r="AM84" s="397"/>
      <c r="AN84" s="397"/>
      <c r="AO84" s="397"/>
      <c r="AP84" s="397"/>
      <c r="AQ84" s="386"/>
      <c r="AR84" s="386"/>
      <c r="AS84" s="386"/>
      <c r="AT84" s="373"/>
      <c r="AU84" s="241"/>
      <c r="AV84" s="241"/>
      <c r="AW84" s="241"/>
      <c r="AX84" s="241"/>
      <c r="AY84" s="241"/>
    </row>
    <row r="85" spans="1:51">
      <c r="B85" s="400" t="s">
        <v>286</v>
      </c>
      <c r="C85" s="338">
        <v>1098.5920000000001</v>
      </c>
      <c r="D85" s="338">
        <v>1229.9359999999999</v>
      </c>
      <c r="E85" s="338">
        <v>1094.3989999999999</v>
      </c>
      <c r="F85" s="338">
        <v>70.23</v>
      </c>
      <c r="G85" s="338">
        <v>65.307000000000002</v>
      </c>
      <c r="H85" s="338">
        <v>135.53700000000001</v>
      </c>
      <c r="I85" s="338">
        <v>976.245</v>
      </c>
      <c r="J85" s="247"/>
      <c r="K85" s="247">
        <v>66.976990769690275</v>
      </c>
      <c r="L85" s="246">
        <v>-48.795000000000002</v>
      </c>
      <c r="M85" s="247">
        <v>-54.657990769690272</v>
      </c>
      <c r="N85" s="338">
        <v>137.20699076969029</v>
      </c>
      <c r="O85" s="337">
        <v>131.34399999999999</v>
      </c>
      <c r="P85" s="261"/>
      <c r="Q85" s="338">
        <v>61.113999999999997</v>
      </c>
      <c r="R85" s="371">
        <v>2278.143</v>
      </c>
      <c r="S85" s="247"/>
      <c r="T85" s="338">
        <v>157.399</v>
      </c>
      <c r="U85" s="392">
        <v>62.384999999999998</v>
      </c>
      <c r="V85" s="246">
        <v>106.711</v>
      </c>
      <c r="W85" s="363"/>
      <c r="X85" s="359">
        <v>2685.6</v>
      </c>
      <c r="Y85" s="359">
        <v>2446</v>
      </c>
      <c r="Z85" s="359">
        <v>1986.912</v>
      </c>
      <c r="AA85" s="392">
        <v>157.13499999999999</v>
      </c>
      <c r="AB85" s="247">
        <v>162.99799076969029</v>
      </c>
      <c r="AC85" s="393">
        <v>2736.1979999999999</v>
      </c>
      <c r="AD85" s="387"/>
      <c r="AE85" s="401">
        <v>2751.5169999999998</v>
      </c>
      <c r="AF85" s="402">
        <v>2812.65</v>
      </c>
      <c r="AG85" s="403">
        <v>1.5735383479338338E-2</v>
      </c>
      <c r="AH85" s="404">
        <v>100</v>
      </c>
      <c r="AI85" s="399"/>
      <c r="AJ85" s="383"/>
      <c r="AK85" s="397"/>
      <c r="AL85" s="397"/>
      <c r="AM85" s="397"/>
      <c r="AN85" s="397"/>
      <c r="AO85" s="397"/>
      <c r="AP85" s="397"/>
    </row>
    <row r="86" spans="1:51">
      <c r="B86" s="405" t="s">
        <v>288</v>
      </c>
      <c r="C86" s="255">
        <v>1141.2294459967759</v>
      </c>
      <c r="D86" s="256">
        <v>1278.5585649749064</v>
      </c>
      <c r="E86" s="256">
        <v>1132.4971322376471</v>
      </c>
      <c r="F86" s="256">
        <v>76.649595153019192</v>
      </c>
      <c r="G86" s="256">
        <v>69.411837584240175</v>
      </c>
      <c r="H86" s="256">
        <v>146.06143273725937</v>
      </c>
      <c r="I86" s="256">
        <v>1015.7066938502115</v>
      </c>
      <c r="J86" s="257"/>
      <c r="K86" s="256">
        <v>55.124859753719292</v>
      </c>
      <c r="L86" s="256">
        <v>-56.005572063550268</v>
      </c>
      <c r="M86" s="256">
        <v>-50.450907992158413</v>
      </c>
      <c r="N86" s="256">
        <v>131.77445490673847</v>
      </c>
      <c r="O86" s="256">
        <v>137.32911897813034</v>
      </c>
      <c r="P86" s="257"/>
      <c r="Q86" s="257">
        <v>60.679523825111147</v>
      </c>
      <c r="R86" s="257">
        <v>2403.9758030595121</v>
      </c>
      <c r="S86" s="256"/>
      <c r="T86" s="406">
        <v>172.58538658548298</v>
      </c>
      <c r="U86" s="406">
        <v>128.7619871434801</v>
      </c>
      <c r="V86" s="406">
        <v>105.20659313166496</v>
      </c>
      <c r="W86" s="407"/>
      <c r="X86" s="406">
        <v>2812.629121646361</v>
      </c>
      <c r="Y86" s="406">
        <v>2636.6570966839699</v>
      </c>
      <c r="Z86" s="408">
        <v>2022.3180992096547</v>
      </c>
      <c r="AA86" s="406">
        <v>157.65837466056632</v>
      </c>
      <c r="AB86" s="409">
        <v>152.10371058917448</v>
      </c>
      <c r="AC86" s="410">
        <v>2933.8533647972185</v>
      </c>
      <c r="AD86" s="387"/>
      <c r="AE86" s="411">
        <v>2876.5040130000002</v>
      </c>
      <c r="AF86" s="412">
        <v>2934.070483</v>
      </c>
      <c r="AG86" s="413">
        <v>-0.39250352742968175</v>
      </c>
      <c r="AH86" s="414">
        <v>103.80089947067879</v>
      </c>
      <c r="AI86" s="399"/>
      <c r="AJ86" s="383"/>
      <c r="AK86" s="397"/>
      <c r="AL86" s="397"/>
      <c r="AM86" s="397"/>
      <c r="AN86" s="397"/>
      <c r="AO86" s="397"/>
      <c r="AP86" s="397"/>
    </row>
    <row r="87" spans="1:51">
      <c r="B87" s="405" t="s">
        <v>314</v>
      </c>
      <c r="C87" s="259">
        <v>1229.4985058656325</v>
      </c>
      <c r="D87" s="260">
        <v>1347.1860091384792</v>
      </c>
      <c r="E87" s="260">
        <v>1191.5268034794528</v>
      </c>
      <c r="F87" s="260">
        <v>81.546664445781047</v>
      </c>
      <c r="G87" s="260">
        <v>74.112541213245251</v>
      </c>
      <c r="H87" s="260">
        <v>155.6592056590263</v>
      </c>
      <c r="I87" s="260">
        <v>1101.5566597240761</v>
      </c>
      <c r="J87" s="261"/>
      <c r="K87" s="260">
        <v>26.253081690262523</v>
      </c>
      <c r="L87" s="260">
        <v>-27.079473260849518</v>
      </c>
      <c r="M87" s="260">
        <v>-17.191716124046501</v>
      </c>
      <c r="N87" s="260">
        <v>107.79974613604361</v>
      </c>
      <c r="O87" s="260">
        <v>117.68750327284663</v>
      </c>
      <c r="P87" s="261"/>
      <c r="Q87" s="261">
        <v>36.140838827065544</v>
      </c>
      <c r="R87" s="261">
        <v>2525.5471754745613</v>
      </c>
      <c r="S87" s="260"/>
      <c r="T87" s="415">
        <v>142.99698122360766</v>
      </c>
      <c r="U87" s="415">
        <v>71.565324777722424</v>
      </c>
      <c r="V87" s="415">
        <v>111.21396885716256</v>
      </c>
      <c r="W87" s="363"/>
      <c r="X87" s="415">
        <v>2897.1967144625842</v>
      </c>
      <c r="Y87" s="415">
        <v>2801.0418071408958</v>
      </c>
      <c r="Z87" s="415">
        <v>2122.8674652060513</v>
      </c>
      <c r="AA87" s="415">
        <v>128.87977489880689</v>
      </c>
      <c r="AB87" s="412">
        <v>118.99201776200385</v>
      </c>
      <c r="AC87" s="414">
        <v>3103.8800777734359</v>
      </c>
      <c r="AD87" s="387"/>
      <c r="AE87" s="411">
        <v>2993.8517429999997</v>
      </c>
      <c r="AF87" s="412">
        <v>3045.8936869999998</v>
      </c>
      <c r="AG87" s="413">
        <v>-0.50353611630694672</v>
      </c>
      <c r="AH87" s="414">
        <v>106.54687663957485</v>
      </c>
      <c r="AI87" s="399"/>
      <c r="AJ87" s="383"/>
      <c r="AK87" s="397"/>
      <c r="AL87" s="397"/>
      <c r="AM87" s="397"/>
      <c r="AN87" s="397"/>
      <c r="AO87" s="397"/>
      <c r="AP87" s="397"/>
    </row>
    <row r="88" spans="1:51">
      <c r="B88" s="405" t="s">
        <v>322</v>
      </c>
      <c r="C88" s="259">
        <v>1292.3063469533176</v>
      </c>
      <c r="D88" s="260">
        <v>1389.4675834403672</v>
      </c>
      <c r="E88" s="260">
        <v>1229.3290171187584</v>
      </c>
      <c r="F88" s="260">
        <v>83.74220064325155</v>
      </c>
      <c r="G88" s="260">
        <v>76.396365678357057</v>
      </c>
      <c r="H88" s="260">
        <v>160.13856632160861</v>
      </c>
      <c r="I88" s="260">
        <v>1161.0632556160454</v>
      </c>
      <c r="J88" s="261"/>
      <c r="K88" s="260">
        <v>8.4165241520749809</v>
      </c>
      <c r="L88" s="260">
        <v>-6.4119582876166463</v>
      </c>
      <c r="M88" s="260">
        <v>-1.4094465958937989</v>
      </c>
      <c r="N88" s="260">
        <v>92.158724795326535</v>
      </c>
      <c r="O88" s="260">
        <v>97.161236487049379</v>
      </c>
      <c r="P88" s="261"/>
      <c r="Q88" s="261">
        <v>13.419035843797829</v>
      </c>
      <c r="R88" s="261">
        <v>2638.5010008138538</v>
      </c>
      <c r="S88" s="260"/>
      <c r="T88" s="415">
        <v>129.85900841420292</v>
      </c>
      <c r="U88" s="415">
        <v>117.14665138881715</v>
      </c>
      <c r="V88" s="415">
        <v>111.37396585669073</v>
      </c>
      <c r="W88" s="363"/>
      <c r="X88" s="415">
        <v>3026.2918876727704</v>
      </c>
      <c r="Y88" s="415">
        <v>2951.7307839707441</v>
      </c>
      <c r="Z88" s="415">
        <v>2212.9529503068275</v>
      </c>
      <c r="AA88" s="415">
        <v>116.05872093812535</v>
      </c>
      <c r="AB88" s="412">
        <v>111.0562092464025</v>
      </c>
      <c r="AC88" s="414">
        <v>3256.8576612917273</v>
      </c>
      <c r="AD88" s="416"/>
      <c r="AE88" s="411">
        <v>3101.2963059999997</v>
      </c>
      <c r="AF88" s="412">
        <v>3160.1124519999998</v>
      </c>
      <c r="AG88" s="413">
        <v>-0.12119334055287823</v>
      </c>
      <c r="AH88" s="414">
        <v>108.31165777590864</v>
      </c>
      <c r="AI88" s="399"/>
      <c r="AJ88" s="383"/>
      <c r="AK88" s="397"/>
      <c r="AL88" s="397"/>
      <c r="AM88" s="397"/>
      <c r="AN88" s="397"/>
      <c r="AO88" s="397"/>
      <c r="AP88" s="397"/>
    </row>
    <row r="89" spans="1:51" s="214" customFormat="1">
      <c r="B89" s="405" t="s">
        <v>330</v>
      </c>
      <c r="C89" s="259">
        <v>1350.6552226267656</v>
      </c>
      <c r="D89" s="260">
        <v>1430.8197404448263</v>
      </c>
      <c r="E89" s="260">
        <v>1265.533103778371</v>
      </c>
      <c r="F89" s="260">
        <v>86.166856923661399</v>
      </c>
      <c r="G89" s="260">
        <v>79.11977974279371</v>
      </c>
      <c r="H89" s="260">
        <v>165.28663666645511</v>
      </c>
      <c r="I89" s="260">
        <v>1214.8776247323719</v>
      </c>
      <c r="J89" s="261"/>
      <c r="K89" s="260">
        <v>-6.7828973267698682</v>
      </c>
      <c r="L89" s="260">
        <v>16.747950086153089</v>
      </c>
      <c r="M89" s="260">
        <v>17.52850830732206</v>
      </c>
      <c r="N89" s="260">
        <v>79.383959596891515</v>
      </c>
      <c r="O89" s="260">
        <v>80.164517818060489</v>
      </c>
      <c r="P89" s="261"/>
      <c r="Q89" s="261">
        <v>-6.0023391056008988</v>
      </c>
      <c r="R89" s="261">
        <v>2733.9216824208111</v>
      </c>
      <c r="S89" s="260"/>
      <c r="T89" s="415">
        <v>131.7082986459682</v>
      </c>
      <c r="U89" s="415">
        <v>131.06179383142413</v>
      </c>
      <c r="V89" s="415">
        <v>117.86186639156108</v>
      </c>
      <c r="W89" s="363"/>
      <c r="X89" s="415">
        <v>3152.1370756213387</v>
      </c>
      <c r="Y89" s="415">
        <v>3088.0175048661167</v>
      </c>
      <c r="Z89" s="415">
        <v>2286.7543781990425</v>
      </c>
      <c r="AA89" s="415">
        <v>100.45971390776744</v>
      </c>
      <c r="AB89" s="412">
        <v>99.679155686598463</v>
      </c>
      <c r="AC89" s="414">
        <v>3396.4305685891327</v>
      </c>
      <c r="AD89" s="416"/>
      <c r="AE89" s="411">
        <v>3219.746666</v>
      </c>
      <c r="AF89" s="412">
        <v>3278.739086</v>
      </c>
      <c r="AG89" s="413">
        <v>-8.3554894132475965E-6</v>
      </c>
      <c r="AH89" s="414">
        <v>110.5178528606688</v>
      </c>
      <c r="AI89" s="399"/>
      <c r="AJ89" s="383"/>
      <c r="AK89" s="397"/>
      <c r="AL89" s="397"/>
      <c r="AM89" s="397"/>
      <c r="AN89" s="397"/>
      <c r="AO89" s="397"/>
      <c r="AP89" s="397"/>
    </row>
    <row r="90" spans="1:51" s="214" customFormat="1">
      <c r="B90" s="405" t="s">
        <v>334</v>
      </c>
      <c r="C90" s="259">
        <v>1394.0199787189486</v>
      </c>
      <c r="D90" s="260">
        <v>1471.4446599551075</v>
      </c>
      <c r="E90" s="260">
        <v>1305.2623053194516</v>
      </c>
      <c r="F90" s="260">
        <v>84.544108007387123</v>
      </c>
      <c r="G90" s="260">
        <v>81.638246628268689</v>
      </c>
      <c r="H90" s="260">
        <v>166.18235463565583</v>
      </c>
      <c r="I90" s="260">
        <v>1253.8806613693134</v>
      </c>
      <c r="J90" s="261"/>
      <c r="K90" s="260">
        <v>-7.1196220929810261</v>
      </c>
      <c r="L90" s="260">
        <v>25.548185270534152</v>
      </c>
      <c r="M90" s="260">
        <v>25.548380592286815</v>
      </c>
      <c r="N90" s="260">
        <v>77.424485914406105</v>
      </c>
      <c r="O90" s="260">
        <v>77.424681236158762</v>
      </c>
      <c r="P90" s="261"/>
      <c r="Q90" s="261">
        <v>-7.1194267712283619</v>
      </c>
      <c r="R90" s="261">
        <v>2827.8132468456515</v>
      </c>
      <c r="S90" s="260"/>
      <c r="T90" s="415">
        <v>138.38123689668453</v>
      </c>
      <c r="U90" s="415">
        <v>136.83733829343933</v>
      </c>
      <c r="V90" s="415">
        <v>124.24082104834942</v>
      </c>
      <c r="W90" s="363"/>
      <c r="X90" s="415">
        <v>3273.660393013045</v>
      </c>
      <c r="Y90" s="415">
        <v>3222.9821810285471</v>
      </c>
      <c r="Z90" s="415">
        <v>2367.5011332770005</v>
      </c>
      <c r="AA90" s="415">
        <v>101.25689695692584</v>
      </c>
      <c r="AB90" s="412">
        <v>101.25670163517319</v>
      </c>
      <c r="AC90" s="414">
        <v>3535.2509166780687</v>
      </c>
      <c r="AD90" s="416"/>
      <c r="AE90" s="411">
        <v>3339.494087</v>
      </c>
      <c r="AF90" s="412">
        <v>3400.785758</v>
      </c>
      <c r="AG90" s="413">
        <v>-8.3554894274584512E-6</v>
      </c>
      <c r="AH90" s="414">
        <v>112.66988343480968</v>
      </c>
      <c r="AI90" s="399"/>
      <c r="AJ90" s="383"/>
      <c r="AK90" s="397"/>
      <c r="AL90" s="397"/>
      <c r="AM90" s="397"/>
      <c r="AN90" s="397"/>
      <c r="AO90" s="397"/>
      <c r="AP90" s="397"/>
    </row>
    <row r="91" spans="1:51" s="214" customFormat="1">
      <c r="B91" s="405" t="s">
        <v>341</v>
      </c>
      <c r="C91" s="259">
        <v>1445.0065045114238</v>
      </c>
      <c r="D91" s="260">
        <v>1519.0488941782933</v>
      </c>
      <c r="E91" s="260">
        <v>1351.1646795161889</v>
      </c>
      <c r="F91" s="260">
        <v>83.974012183104506</v>
      </c>
      <c r="G91" s="260">
        <v>83.91020247899975</v>
      </c>
      <c r="H91" s="260">
        <v>167.88421466210426</v>
      </c>
      <c r="I91" s="260">
        <v>1300.3607576717543</v>
      </c>
      <c r="J91" s="261"/>
      <c r="K91" s="260">
        <v>-9.9318251207605517</v>
      </c>
      <c r="L91" s="260">
        <v>35.512066398046798</v>
      </c>
      <c r="M91" s="260">
        <v>35.51226900257226</v>
      </c>
      <c r="N91" s="260">
        <v>74.04218706234397</v>
      </c>
      <c r="O91" s="260">
        <v>74.04238966686944</v>
      </c>
      <c r="P91" s="261"/>
      <c r="Q91" s="261">
        <v>-9.9316225162350893</v>
      </c>
      <c r="R91" s="261">
        <v>2918.8393657003116</v>
      </c>
      <c r="S91" s="260"/>
      <c r="T91" s="415">
        <v>110.1262090442313</v>
      </c>
      <c r="U91" s="415">
        <v>107.43677426033886</v>
      </c>
      <c r="V91" s="415">
        <v>131.57703554215198</v>
      </c>
      <c r="W91" s="363"/>
      <c r="X91" s="415">
        <v>3391.3068844305549</v>
      </c>
      <c r="Y91" s="415">
        <v>3351.2340903564</v>
      </c>
      <c r="Z91" s="415">
        <v>2439.8568768782543</v>
      </c>
      <c r="AA91" s="415">
        <v>95.853207417429246</v>
      </c>
      <c r="AB91" s="412">
        <v>95.853004812903791</v>
      </c>
      <c r="AC91" s="414">
        <v>3668.0838260365649</v>
      </c>
      <c r="AD91" s="416"/>
      <c r="AE91" s="417">
        <v>3464.0105589999998</v>
      </c>
      <c r="AF91" s="418">
        <v>3528.4196103777158</v>
      </c>
      <c r="AG91" s="419">
        <v>-8.355489441669306E-6</v>
      </c>
      <c r="AH91" s="420">
        <v>114.78932357139331</v>
      </c>
      <c r="AI91" s="399"/>
      <c r="AJ91" s="383"/>
      <c r="AK91" s="397"/>
      <c r="AL91" s="397"/>
      <c r="AM91" s="397"/>
      <c r="AN91" s="397"/>
      <c r="AO91" s="397"/>
      <c r="AP91" s="397"/>
    </row>
    <row r="92" spans="1:51" s="241" customFormat="1">
      <c r="A92" s="242"/>
      <c r="B92" s="421" t="s">
        <v>128</v>
      </c>
      <c r="C92" s="422" t="s">
        <v>342</v>
      </c>
      <c r="D92" s="422"/>
      <c r="E92" s="422"/>
      <c r="F92" s="422"/>
      <c r="G92" s="422"/>
      <c r="H92" s="422"/>
      <c r="I92" s="422"/>
      <c r="J92" s="422"/>
      <c r="K92" s="422"/>
      <c r="L92" s="422"/>
      <c r="M92" s="422"/>
      <c r="N92" s="422"/>
      <c r="O92" s="422"/>
      <c r="P92" s="422"/>
      <c r="Q92" s="422"/>
      <c r="R92" s="422"/>
      <c r="S92" s="422"/>
      <c r="T92" s="422"/>
      <c r="U92" s="422"/>
      <c r="V92" s="422"/>
      <c r="W92" s="422"/>
      <c r="X92" s="422"/>
      <c r="Y92" s="422"/>
      <c r="Z92" s="422"/>
      <c r="AA92" s="422"/>
      <c r="AB92" s="422"/>
      <c r="AC92" s="423"/>
      <c r="AD92" s="424"/>
      <c r="AE92" s="425"/>
      <c r="AF92" s="271"/>
      <c r="AG92" s="271"/>
      <c r="AH92" s="272"/>
      <c r="AI92" s="396"/>
      <c r="AJ92" s="383"/>
      <c r="AM92" s="426"/>
      <c r="AN92" s="426"/>
      <c r="AO92" s="426"/>
      <c r="AP92" s="426"/>
      <c r="AQ92" s="426"/>
      <c r="AR92" s="426"/>
      <c r="AS92" s="426"/>
      <c r="AT92" s="373"/>
    </row>
    <row r="93" spans="1:51">
      <c r="B93" s="427"/>
      <c r="C93" s="428" t="s">
        <v>352</v>
      </c>
      <c r="D93" s="428"/>
      <c r="E93" s="428"/>
      <c r="F93" s="428"/>
      <c r="G93" s="428"/>
      <c r="H93" s="428"/>
      <c r="I93" s="428"/>
      <c r="J93" s="428"/>
      <c r="K93" s="428"/>
      <c r="L93" s="428"/>
      <c r="M93" s="428"/>
      <c r="N93" s="428"/>
      <c r="O93" s="428"/>
      <c r="P93" s="428"/>
      <c r="Q93" s="428"/>
      <c r="R93" s="428"/>
      <c r="S93" s="428"/>
      <c r="T93" s="428"/>
      <c r="U93" s="428"/>
      <c r="V93" s="428"/>
      <c r="W93" s="428"/>
      <c r="X93" s="428"/>
      <c r="Y93" s="428"/>
      <c r="Z93" s="428"/>
      <c r="AA93" s="428"/>
      <c r="AB93" s="428"/>
      <c r="AC93" s="428"/>
      <c r="AD93" s="288"/>
      <c r="AE93" s="214"/>
      <c r="AF93" s="214"/>
      <c r="AG93" s="214"/>
      <c r="AH93" s="277"/>
      <c r="AI93" s="396"/>
      <c r="AJ93" s="397"/>
      <c r="AK93" s="214"/>
      <c r="AL93" s="214"/>
      <c r="AM93" s="214"/>
      <c r="AN93" s="214"/>
      <c r="AO93" s="214"/>
      <c r="AP93" s="214"/>
      <c r="AQ93" s="214"/>
      <c r="AR93" s="214"/>
      <c r="AS93" s="214"/>
      <c r="AT93" s="214"/>
      <c r="AU93" s="214"/>
      <c r="AV93" s="214"/>
      <c r="AW93" s="214"/>
      <c r="AX93" s="214"/>
      <c r="AY93" s="214"/>
    </row>
    <row r="94" spans="1:51">
      <c r="B94" s="429"/>
      <c r="C94" s="430" t="s">
        <v>176</v>
      </c>
      <c r="D94" s="214"/>
      <c r="E94" s="214"/>
      <c r="F94" s="214"/>
      <c r="G94" s="214"/>
      <c r="H94" s="214"/>
      <c r="I94" s="214"/>
      <c r="J94" s="214"/>
      <c r="K94" s="214"/>
      <c r="L94" s="214"/>
      <c r="M94" s="214"/>
      <c r="N94" s="214"/>
      <c r="O94" s="214"/>
      <c r="P94" s="214"/>
      <c r="Q94" s="214"/>
      <c r="R94" s="214"/>
      <c r="S94" s="214"/>
      <c r="T94" s="214"/>
      <c r="U94" s="214"/>
      <c r="V94" s="214"/>
      <c r="W94" s="214"/>
      <c r="X94" s="214"/>
      <c r="Y94" s="214"/>
      <c r="Z94" s="214"/>
      <c r="AA94" s="214"/>
      <c r="AB94" s="214"/>
      <c r="AC94" s="214"/>
      <c r="AD94" s="288"/>
      <c r="AE94" s="214"/>
      <c r="AF94" s="214"/>
      <c r="AG94" s="214"/>
      <c r="AH94" s="431"/>
      <c r="AJ94" s="214"/>
      <c r="AK94" s="214"/>
      <c r="AL94" s="214"/>
      <c r="AM94" s="214"/>
      <c r="AN94" s="214"/>
      <c r="AO94" s="214"/>
      <c r="AP94" s="214"/>
      <c r="AQ94" s="214"/>
      <c r="AR94" s="214"/>
      <c r="AS94" s="214"/>
      <c r="AT94" s="214"/>
      <c r="AU94" s="214"/>
      <c r="AV94" s="214"/>
      <c r="AW94" s="214"/>
      <c r="AX94" s="214"/>
      <c r="AY94" s="214"/>
    </row>
    <row r="95" spans="1:51" ht="16.5" thickBot="1">
      <c r="B95" s="432"/>
      <c r="C95" s="433" t="s">
        <v>321</v>
      </c>
      <c r="D95" s="434"/>
      <c r="E95" s="434"/>
      <c r="F95" s="434"/>
      <c r="G95" s="434"/>
      <c r="H95" s="434"/>
      <c r="I95" s="434"/>
      <c r="J95" s="434"/>
      <c r="K95" s="434"/>
      <c r="L95" s="434"/>
      <c r="M95" s="434"/>
      <c r="N95" s="434"/>
      <c r="O95" s="434"/>
      <c r="P95" s="434"/>
      <c r="Q95" s="434"/>
      <c r="R95" s="434"/>
      <c r="S95" s="434"/>
      <c r="T95" s="434"/>
      <c r="U95" s="434"/>
      <c r="V95" s="434"/>
      <c r="W95" s="434"/>
      <c r="X95" s="434"/>
      <c r="Y95" s="434"/>
      <c r="Z95" s="434"/>
      <c r="AA95" s="434"/>
      <c r="AB95" s="434"/>
      <c r="AC95" s="434"/>
      <c r="AD95" s="288"/>
      <c r="AE95" s="434"/>
      <c r="AF95" s="434"/>
      <c r="AG95" s="434"/>
      <c r="AH95" s="435"/>
      <c r="AJ95" s="214"/>
      <c r="AK95" s="214"/>
      <c r="AL95" s="214"/>
      <c r="AM95" s="214"/>
      <c r="AN95" s="214"/>
      <c r="AO95" s="214"/>
      <c r="AP95" s="214"/>
      <c r="AQ95" s="214"/>
      <c r="AR95" s="214"/>
      <c r="AS95" s="214"/>
      <c r="AT95" s="214"/>
      <c r="AU95" s="214"/>
      <c r="AV95" s="214"/>
      <c r="AW95" s="214"/>
      <c r="AX95" s="214"/>
      <c r="AY95" s="214"/>
    </row>
    <row r="96" spans="1:51">
      <c r="C96" s="284"/>
      <c r="D96" s="284"/>
      <c r="E96" s="284"/>
      <c r="F96" s="284"/>
      <c r="G96" s="284"/>
      <c r="H96" s="284"/>
      <c r="I96" s="284"/>
      <c r="J96" s="284"/>
      <c r="K96" s="284"/>
      <c r="L96" s="284"/>
      <c r="AJ96" s="214"/>
      <c r="AK96" s="214"/>
      <c r="AL96" s="214"/>
      <c r="AM96" s="214"/>
      <c r="AN96" s="214"/>
      <c r="AO96" s="214"/>
      <c r="AP96" s="214"/>
      <c r="AQ96" s="214"/>
      <c r="AR96" s="214"/>
      <c r="AS96" s="214"/>
      <c r="AT96" s="214"/>
      <c r="AU96" s="214"/>
      <c r="AV96" s="214"/>
      <c r="AW96" s="214"/>
      <c r="AX96" s="214"/>
      <c r="AY96" s="214"/>
    </row>
    <row r="97" spans="2:51">
      <c r="AR97" s="284"/>
      <c r="AS97" s="284"/>
      <c r="AT97" s="284"/>
      <c r="AU97" s="284"/>
      <c r="AV97" s="284"/>
      <c r="AW97" s="284"/>
      <c r="AX97" s="284"/>
      <c r="AY97" s="284"/>
    </row>
    <row r="98" spans="2:51">
      <c r="AR98" s="284"/>
      <c r="AS98" s="284"/>
      <c r="AT98" s="284"/>
      <c r="AU98" s="284"/>
      <c r="AV98" s="284"/>
      <c r="AW98" s="284"/>
      <c r="AX98" s="284"/>
      <c r="AY98" s="284"/>
    </row>
    <row r="99" spans="2:51">
      <c r="B99" s="284"/>
      <c r="C99" s="284"/>
      <c r="D99" s="284"/>
      <c r="E99" s="284"/>
      <c r="F99" s="284"/>
      <c r="G99" s="284"/>
      <c r="H99" s="284"/>
      <c r="I99" s="284"/>
      <c r="J99" s="284"/>
      <c r="K99" s="284"/>
      <c r="L99" s="284"/>
      <c r="M99" s="284"/>
      <c r="N99" s="284"/>
      <c r="O99" s="284"/>
      <c r="P99" s="284"/>
      <c r="Q99" s="284"/>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14"/>
      <c r="AO99" s="214"/>
      <c r="AP99" s="214"/>
      <c r="AQ99" s="214"/>
      <c r="AR99" s="214"/>
      <c r="AS99" s="214"/>
      <c r="AT99" s="214"/>
      <c r="AU99" s="214"/>
      <c r="AV99" s="214"/>
      <c r="AW99" s="214"/>
      <c r="AX99" s="214"/>
      <c r="AY99" s="214"/>
    </row>
    <row r="100" spans="2:51">
      <c r="B100" s="284"/>
      <c r="C100" s="284"/>
      <c r="D100" s="284"/>
      <c r="E100" s="284"/>
      <c r="F100" s="284"/>
      <c r="G100" s="284"/>
      <c r="H100" s="284"/>
      <c r="I100" s="284"/>
      <c r="J100" s="284"/>
      <c r="K100" s="284"/>
      <c r="L100" s="284"/>
      <c r="M100" s="284"/>
      <c r="N100" s="284"/>
      <c r="O100" s="284"/>
      <c r="P100" s="284"/>
      <c r="Q100" s="284"/>
      <c r="R100" s="284"/>
      <c r="S100" s="284"/>
      <c r="T100" s="284"/>
      <c r="U100" s="284"/>
      <c r="V100" s="284"/>
      <c r="W100" s="284"/>
      <c r="X100" s="284"/>
      <c r="Y100" s="284"/>
      <c r="Z100" s="284"/>
      <c r="AA100" s="284"/>
      <c r="AB100" s="284"/>
      <c r="AC100" s="284"/>
      <c r="AD100" s="284"/>
      <c r="AE100" s="284"/>
      <c r="AF100" s="284"/>
      <c r="AG100" s="284"/>
      <c r="AH100" s="284"/>
      <c r="AI100" s="284"/>
      <c r="AJ100" s="284"/>
      <c r="AK100" s="214"/>
      <c r="AL100" s="214"/>
      <c r="AM100" s="214"/>
      <c r="AN100" s="214"/>
      <c r="AO100" s="214"/>
      <c r="AP100" s="214"/>
      <c r="AQ100" s="214"/>
      <c r="AR100" s="214"/>
      <c r="AS100" s="214"/>
      <c r="AT100" s="214"/>
      <c r="AU100" s="214"/>
      <c r="AV100" s="214"/>
      <c r="AW100" s="214"/>
      <c r="AX100" s="214"/>
      <c r="AY100" s="214"/>
    </row>
    <row r="101" spans="2:51">
      <c r="C101" s="284"/>
      <c r="AI101" s="284"/>
      <c r="AJ101" s="214"/>
      <c r="AK101" s="214"/>
      <c r="AL101" s="214"/>
      <c r="AM101" s="214"/>
      <c r="AN101" s="214"/>
      <c r="AO101" s="214"/>
      <c r="AP101" s="214"/>
      <c r="AQ101" s="214"/>
      <c r="AR101" s="214"/>
      <c r="AS101" s="214"/>
      <c r="AT101" s="214"/>
      <c r="AU101" s="214"/>
      <c r="AV101" s="214"/>
      <c r="AW101" s="214"/>
      <c r="AX101" s="214"/>
      <c r="AY101" s="214"/>
    </row>
    <row r="102" spans="2:51">
      <c r="AI102" s="284"/>
      <c r="AJ102" s="214"/>
      <c r="AK102" s="214"/>
      <c r="AL102" s="214"/>
      <c r="AM102" s="214"/>
      <c r="AN102" s="214"/>
      <c r="AO102" s="214"/>
      <c r="AP102" s="214"/>
      <c r="AQ102" s="214"/>
      <c r="AR102" s="214"/>
      <c r="AS102" s="214"/>
      <c r="AT102" s="214"/>
      <c r="AU102" s="214"/>
      <c r="AV102" s="214"/>
      <c r="AW102" s="214"/>
      <c r="AX102" s="214"/>
      <c r="AY102" s="214"/>
    </row>
    <row r="103" spans="2:51">
      <c r="AJ103" s="214"/>
      <c r="AK103" s="214"/>
      <c r="AL103" s="214"/>
      <c r="AM103" s="214"/>
      <c r="AN103" s="214"/>
      <c r="AO103" s="214"/>
      <c r="AP103" s="214"/>
      <c r="AQ103" s="214"/>
      <c r="AR103" s="214"/>
      <c r="AS103" s="214"/>
      <c r="AT103" s="214"/>
      <c r="AU103" s="214"/>
      <c r="AV103" s="214"/>
      <c r="AW103" s="214"/>
      <c r="AX103" s="214"/>
      <c r="AY103" s="214"/>
    </row>
    <row r="104" spans="2:51">
      <c r="AJ104" s="214"/>
      <c r="AK104" s="214"/>
      <c r="AL104" s="214"/>
      <c r="AM104" s="214"/>
      <c r="AN104" s="214"/>
      <c r="AO104" s="214"/>
      <c r="AP104" s="214"/>
      <c r="AQ104" s="214"/>
      <c r="AR104" s="214"/>
      <c r="AS104" s="214"/>
      <c r="AT104" s="214"/>
      <c r="AU104" s="214"/>
      <c r="AV104" s="214"/>
      <c r="AW104" s="214"/>
      <c r="AX104" s="214"/>
      <c r="AY104" s="214"/>
    </row>
    <row r="105" spans="2:51">
      <c r="AJ105" s="214"/>
      <c r="AK105" s="214"/>
      <c r="AL105" s="214"/>
      <c r="AM105" s="214"/>
      <c r="AN105" s="214"/>
      <c r="AO105" s="214"/>
      <c r="AP105" s="214"/>
      <c r="AQ105" s="214"/>
      <c r="AR105" s="214"/>
      <c r="AS105" s="214"/>
      <c r="AT105" s="214"/>
      <c r="AU105" s="214"/>
      <c r="AV105" s="214"/>
      <c r="AW105" s="214"/>
      <c r="AX105" s="214"/>
      <c r="AY105" s="214"/>
    </row>
    <row r="106" spans="2:51">
      <c r="AJ106" s="214"/>
      <c r="AK106" s="214"/>
      <c r="AL106" s="214"/>
      <c r="AM106" s="214"/>
      <c r="AN106" s="214"/>
      <c r="AO106" s="214"/>
      <c r="AP106" s="214"/>
      <c r="AQ106" s="214"/>
      <c r="AR106" s="214"/>
      <c r="AS106" s="214"/>
      <c r="AT106" s="214"/>
      <c r="AU106" s="214"/>
      <c r="AV106" s="214"/>
      <c r="AW106" s="214"/>
      <c r="AX106" s="214"/>
      <c r="AY106" s="214"/>
    </row>
    <row r="107" spans="2:51">
      <c r="AJ107" s="214"/>
      <c r="AK107" s="214"/>
      <c r="AL107" s="214"/>
      <c r="AM107" s="214"/>
      <c r="AN107" s="214"/>
      <c r="AO107" s="214"/>
      <c r="AP107" s="214"/>
      <c r="AQ107" s="214"/>
      <c r="AR107" s="214"/>
      <c r="AS107" s="214"/>
      <c r="AT107" s="214"/>
      <c r="AU107" s="214"/>
      <c r="AV107" s="214"/>
      <c r="AW107" s="214"/>
      <c r="AX107" s="214"/>
      <c r="AY107" s="214"/>
    </row>
    <row r="108" spans="2:51">
      <c r="AJ108" s="214"/>
      <c r="AK108" s="214"/>
      <c r="AL108" s="214"/>
      <c r="AM108" s="214"/>
      <c r="AN108" s="214"/>
      <c r="AO108" s="214"/>
      <c r="AP108" s="214"/>
      <c r="AQ108" s="214"/>
      <c r="AR108" s="214"/>
      <c r="AS108" s="214"/>
      <c r="AT108" s="214"/>
      <c r="AU108" s="214"/>
      <c r="AV108" s="214"/>
      <c r="AW108" s="214"/>
      <c r="AX108" s="214"/>
      <c r="AY108" s="214"/>
    </row>
    <row r="109" spans="2:51">
      <c r="AJ109" s="214"/>
      <c r="AK109" s="214"/>
      <c r="AL109" s="214"/>
      <c r="AM109" s="214"/>
      <c r="AN109" s="214"/>
      <c r="AO109" s="214"/>
      <c r="AP109" s="214"/>
      <c r="AQ109" s="214"/>
      <c r="AR109" s="214"/>
      <c r="AS109" s="214"/>
      <c r="AT109" s="214"/>
      <c r="AU109" s="214"/>
      <c r="AV109" s="214"/>
      <c r="AW109" s="214"/>
      <c r="AX109" s="214"/>
      <c r="AY109" s="214"/>
    </row>
    <row r="110" spans="2:51">
      <c r="AJ110" s="214"/>
      <c r="AK110" s="214"/>
      <c r="AL110" s="214"/>
      <c r="AM110" s="214"/>
      <c r="AN110" s="214"/>
      <c r="AO110" s="214"/>
      <c r="AP110" s="214"/>
      <c r="AQ110" s="214"/>
      <c r="AR110" s="214"/>
      <c r="AS110" s="214"/>
      <c r="AT110" s="214"/>
      <c r="AU110" s="214"/>
      <c r="AV110" s="214"/>
      <c r="AW110" s="214"/>
      <c r="AX110" s="214"/>
      <c r="AY110" s="214"/>
    </row>
    <row r="111" spans="2:51">
      <c r="AJ111" s="214"/>
      <c r="AK111" s="214"/>
      <c r="AL111" s="214"/>
      <c r="AM111" s="214"/>
      <c r="AN111" s="214"/>
      <c r="AO111" s="214"/>
      <c r="AP111" s="214"/>
      <c r="AQ111" s="214"/>
      <c r="AR111" s="214"/>
      <c r="AS111" s="214"/>
      <c r="AT111" s="214"/>
      <c r="AU111" s="214"/>
      <c r="AV111" s="214"/>
      <c r="AW111" s="214"/>
      <c r="AX111" s="214"/>
      <c r="AY111" s="214"/>
    </row>
    <row r="112" spans="2:51">
      <c r="AJ112" s="214"/>
      <c r="AK112" s="214"/>
      <c r="AL112" s="214"/>
      <c r="AM112" s="214"/>
      <c r="AN112" s="214"/>
      <c r="AO112" s="214"/>
      <c r="AP112" s="214"/>
      <c r="AQ112" s="214"/>
      <c r="AR112" s="214"/>
      <c r="AS112" s="214"/>
      <c r="AT112" s="214"/>
      <c r="AU112" s="214"/>
      <c r="AV112" s="214"/>
      <c r="AW112" s="214"/>
      <c r="AX112" s="214"/>
      <c r="AY112" s="214"/>
    </row>
    <row r="113" spans="36:51">
      <c r="AJ113" s="214"/>
      <c r="AK113" s="214"/>
      <c r="AL113" s="214"/>
      <c r="AM113" s="214"/>
      <c r="AN113" s="214"/>
      <c r="AO113" s="214"/>
      <c r="AP113" s="214"/>
      <c r="AQ113" s="214"/>
      <c r="AR113" s="214"/>
      <c r="AS113" s="214"/>
      <c r="AT113" s="214"/>
      <c r="AU113" s="214"/>
      <c r="AV113" s="214"/>
      <c r="AW113" s="214"/>
      <c r="AX113" s="214"/>
      <c r="AY113" s="214"/>
    </row>
    <row r="114" spans="36:51">
      <c r="AJ114" s="214"/>
      <c r="AK114" s="214"/>
      <c r="AL114" s="214"/>
      <c r="AM114" s="214"/>
      <c r="AN114" s="214"/>
      <c r="AO114" s="214"/>
      <c r="AP114" s="214"/>
      <c r="AQ114" s="214"/>
      <c r="AR114" s="214"/>
      <c r="AS114" s="214"/>
      <c r="AT114" s="214"/>
      <c r="AU114" s="214"/>
      <c r="AV114" s="214"/>
      <c r="AW114" s="214"/>
      <c r="AX114" s="214"/>
      <c r="AY114" s="214"/>
    </row>
    <row r="115" spans="36:51">
      <c r="AJ115" s="214"/>
      <c r="AK115" s="214"/>
      <c r="AL115" s="214"/>
      <c r="AM115" s="214"/>
      <c r="AN115" s="214"/>
      <c r="AO115" s="214"/>
      <c r="AP115" s="214"/>
      <c r="AQ115" s="214"/>
      <c r="AR115" s="214"/>
      <c r="AS115" s="214"/>
      <c r="AT115" s="214"/>
      <c r="AU115" s="214"/>
      <c r="AV115" s="214"/>
      <c r="AW115" s="214"/>
      <c r="AX115" s="214"/>
      <c r="AY115" s="214"/>
    </row>
    <row r="116" spans="36:51">
      <c r="AJ116" s="214"/>
      <c r="AK116" s="214"/>
      <c r="AL116" s="214"/>
      <c r="AM116" s="214"/>
      <c r="AN116" s="214"/>
      <c r="AO116" s="214"/>
      <c r="AP116" s="214"/>
      <c r="AQ116" s="214"/>
      <c r="AR116" s="214"/>
      <c r="AS116" s="214"/>
      <c r="AT116" s="214"/>
      <c r="AU116" s="214"/>
      <c r="AV116" s="214"/>
      <c r="AW116" s="214"/>
      <c r="AX116" s="214"/>
      <c r="AY116" s="214"/>
    </row>
    <row r="117" spans="36:51">
      <c r="AJ117" s="214"/>
      <c r="AK117" s="214"/>
      <c r="AL117" s="214"/>
      <c r="AM117" s="214"/>
      <c r="AN117" s="214"/>
      <c r="AO117" s="214"/>
      <c r="AP117" s="214"/>
      <c r="AQ117" s="214"/>
      <c r="AR117" s="214"/>
      <c r="AS117" s="214"/>
      <c r="AT117" s="214"/>
      <c r="AU117" s="214"/>
      <c r="AV117" s="214"/>
      <c r="AW117" s="214"/>
      <c r="AX117" s="214"/>
      <c r="AY117" s="214"/>
    </row>
    <row r="118" spans="36:51">
      <c r="AJ118" s="214"/>
      <c r="AK118" s="214"/>
      <c r="AL118" s="214"/>
      <c r="AM118" s="214"/>
      <c r="AN118" s="214"/>
      <c r="AO118" s="214"/>
      <c r="AP118" s="214"/>
      <c r="AQ118" s="214"/>
      <c r="AR118" s="214"/>
      <c r="AS118" s="214"/>
      <c r="AT118" s="214"/>
      <c r="AU118" s="214"/>
      <c r="AV118" s="214"/>
      <c r="AW118" s="214"/>
      <c r="AX118" s="214"/>
      <c r="AY118" s="214"/>
    </row>
    <row r="119" spans="36:51">
      <c r="AJ119" s="214"/>
      <c r="AK119" s="214"/>
      <c r="AL119" s="214"/>
      <c r="AM119" s="214"/>
      <c r="AN119" s="214"/>
      <c r="AO119" s="214"/>
      <c r="AP119" s="214"/>
      <c r="AQ119" s="214"/>
      <c r="AR119" s="214"/>
      <c r="AS119" s="214"/>
      <c r="AT119" s="214"/>
      <c r="AU119" s="214"/>
      <c r="AV119" s="214"/>
      <c r="AW119" s="214"/>
      <c r="AX119" s="214"/>
      <c r="AY119" s="214"/>
    </row>
    <row r="120" spans="36:51">
      <c r="AJ120" s="214"/>
      <c r="AK120" s="214"/>
      <c r="AL120" s="214"/>
      <c r="AM120" s="214"/>
      <c r="AN120" s="214"/>
      <c r="AO120" s="214"/>
      <c r="AP120" s="214"/>
      <c r="AQ120" s="214"/>
      <c r="AR120" s="214"/>
      <c r="AS120" s="214"/>
      <c r="AT120" s="214"/>
      <c r="AU120" s="214"/>
      <c r="AV120" s="214"/>
      <c r="AW120" s="214"/>
      <c r="AX120" s="214"/>
      <c r="AY120" s="214"/>
    </row>
    <row r="121" spans="36:51">
      <c r="AJ121" s="214"/>
      <c r="AK121" s="214"/>
      <c r="AL121" s="214"/>
      <c r="AM121" s="214"/>
      <c r="AN121" s="214"/>
      <c r="AO121" s="214"/>
      <c r="AP121" s="214"/>
      <c r="AQ121" s="214"/>
      <c r="AR121" s="214"/>
      <c r="AS121" s="214"/>
      <c r="AT121" s="214"/>
      <c r="AU121" s="214"/>
      <c r="AV121" s="214"/>
      <c r="AW121" s="214"/>
      <c r="AX121" s="214"/>
      <c r="AY121" s="214"/>
    </row>
    <row r="122" spans="36:51">
      <c r="AJ122" s="214"/>
      <c r="AK122" s="214"/>
      <c r="AL122" s="214"/>
      <c r="AM122" s="214"/>
      <c r="AN122" s="214"/>
      <c r="AO122" s="214"/>
      <c r="AP122" s="214"/>
      <c r="AQ122" s="214"/>
      <c r="AR122" s="214"/>
      <c r="AS122" s="214"/>
      <c r="AT122" s="214"/>
      <c r="AU122" s="214"/>
      <c r="AV122" s="214"/>
      <c r="AW122" s="214"/>
      <c r="AX122" s="214"/>
      <c r="AY122" s="214"/>
    </row>
    <row r="123" spans="36:51">
      <c r="AJ123" s="214"/>
      <c r="AK123" s="214"/>
      <c r="AL123" s="214"/>
      <c r="AM123" s="214"/>
      <c r="AN123" s="214"/>
      <c r="AO123" s="214"/>
      <c r="AP123" s="214"/>
      <c r="AQ123" s="214"/>
      <c r="AR123" s="214"/>
      <c r="AS123" s="214"/>
      <c r="AT123" s="214"/>
      <c r="AU123" s="214"/>
      <c r="AV123" s="214"/>
      <c r="AW123" s="214"/>
      <c r="AX123" s="214"/>
      <c r="AY123" s="214"/>
    </row>
    <row r="124" spans="36:51">
      <c r="AJ124" s="214"/>
      <c r="AK124" s="214"/>
      <c r="AL124" s="214"/>
      <c r="AM124" s="214"/>
      <c r="AN124" s="214"/>
      <c r="AO124" s="214"/>
      <c r="AP124" s="214"/>
      <c r="AQ124" s="214"/>
      <c r="AR124" s="214"/>
      <c r="AS124" s="214"/>
      <c r="AT124" s="214"/>
      <c r="AU124" s="214"/>
      <c r="AV124" s="214"/>
      <c r="AW124" s="214"/>
      <c r="AX124" s="214"/>
      <c r="AY124" s="214"/>
    </row>
    <row r="125" spans="36:51">
      <c r="AJ125" s="214"/>
      <c r="AK125" s="214"/>
      <c r="AL125" s="214"/>
      <c r="AM125" s="214"/>
      <c r="AN125" s="214"/>
      <c r="AO125" s="214"/>
      <c r="AP125" s="214"/>
      <c r="AQ125" s="214"/>
      <c r="AR125" s="214"/>
      <c r="AS125" s="214"/>
      <c r="AT125" s="214"/>
      <c r="AU125" s="214"/>
      <c r="AV125" s="214"/>
      <c r="AW125" s="214"/>
      <c r="AX125" s="214"/>
      <c r="AY125" s="214"/>
    </row>
    <row r="126" spans="36:51">
      <c r="AJ126" s="214"/>
      <c r="AK126" s="214"/>
      <c r="AL126" s="214"/>
      <c r="AM126" s="214"/>
      <c r="AN126" s="214"/>
      <c r="AO126" s="214"/>
      <c r="AP126" s="214"/>
      <c r="AQ126" s="214"/>
      <c r="AR126" s="214"/>
      <c r="AS126" s="214"/>
      <c r="AT126" s="214"/>
      <c r="AU126" s="214"/>
      <c r="AV126" s="214"/>
      <c r="AW126" s="214"/>
      <c r="AX126" s="214"/>
      <c r="AY126" s="214"/>
    </row>
    <row r="127" spans="36:51">
      <c r="AJ127" s="214"/>
      <c r="AK127" s="214"/>
      <c r="AL127" s="214"/>
      <c r="AM127" s="214"/>
      <c r="AN127" s="214"/>
      <c r="AO127" s="214"/>
      <c r="AP127" s="214"/>
      <c r="AQ127" s="214"/>
      <c r="AR127" s="214"/>
      <c r="AS127" s="214"/>
      <c r="AT127" s="214"/>
      <c r="AU127" s="214"/>
      <c r="AV127" s="214"/>
      <c r="AW127" s="214"/>
      <c r="AX127" s="214"/>
      <c r="AY127" s="214"/>
    </row>
    <row r="128" spans="36:51">
      <c r="AJ128" s="214"/>
      <c r="AK128" s="214"/>
      <c r="AL128" s="214"/>
      <c r="AM128" s="214"/>
      <c r="AN128" s="214"/>
      <c r="AO128" s="214"/>
      <c r="AP128" s="214"/>
      <c r="AQ128" s="214"/>
      <c r="AR128" s="214"/>
      <c r="AS128" s="214"/>
      <c r="AT128" s="214"/>
      <c r="AU128" s="214"/>
      <c r="AV128" s="214"/>
      <c r="AW128" s="214"/>
      <c r="AX128" s="214"/>
      <c r="AY128" s="214"/>
    </row>
    <row r="129" spans="36:51">
      <c r="AJ129" s="214"/>
      <c r="AK129" s="214"/>
      <c r="AL129" s="214"/>
      <c r="AM129" s="214"/>
      <c r="AN129" s="214"/>
      <c r="AO129" s="214"/>
      <c r="AP129" s="214"/>
      <c r="AQ129" s="214"/>
      <c r="AR129" s="214"/>
      <c r="AS129" s="214"/>
      <c r="AT129" s="214"/>
      <c r="AU129" s="214"/>
      <c r="AV129" s="214"/>
      <c r="AW129" s="214"/>
      <c r="AX129" s="214"/>
      <c r="AY129" s="214"/>
    </row>
    <row r="130" spans="36:51">
      <c r="AJ130" s="214"/>
      <c r="AK130" s="214"/>
      <c r="AL130" s="214"/>
      <c r="AM130" s="214"/>
      <c r="AN130" s="214"/>
      <c r="AO130" s="214"/>
      <c r="AP130" s="214"/>
      <c r="AQ130" s="214"/>
      <c r="AR130" s="214"/>
      <c r="AS130" s="214"/>
      <c r="AT130" s="214"/>
      <c r="AU130" s="214"/>
      <c r="AV130" s="214"/>
      <c r="AW130" s="214"/>
      <c r="AX130" s="214"/>
      <c r="AY130" s="214"/>
    </row>
    <row r="131" spans="36:51">
      <c r="AJ131" s="214"/>
      <c r="AK131" s="214"/>
      <c r="AL131" s="214"/>
      <c r="AM131" s="214"/>
      <c r="AN131" s="214"/>
      <c r="AO131" s="214"/>
      <c r="AP131" s="214"/>
      <c r="AQ131" s="214"/>
      <c r="AR131" s="214"/>
      <c r="AS131" s="214"/>
      <c r="AT131" s="214"/>
      <c r="AU131" s="214"/>
      <c r="AV131" s="214"/>
      <c r="AW131" s="214"/>
      <c r="AX131" s="214"/>
      <c r="AY131" s="214"/>
    </row>
    <row r="132" spans="36:51">
      <c r="AJ132" s="214"/>
      <c r="AK132" s="214"/>
      <c r="AL132" s="214"/>
      <c r="AM132" s="214"/>
      <c r="AN132" s="214"/>
      <c r="AO132" s="214"/>
      <c r="AP132" s="214"/>
      <c r="AQ132" s="214"/>
      <c r="AR132" s="214"/>
      <c r="AS132" s="214"/>
      <c r="AT132" s="214"/>
      <c r="AU132" s="214"/>
      <c r="AV132" s="214"/>
      <c r="AW132" s="214"/>
      <c r="AX132" s="214"/>
      <c r="AY132" s="214"/>
    </row>
    <row r="133" spans="36:51">
      <c r="AJ133" s="214"/>
      <c r="AK133" s="214"/>
      <c r="AL133" s="214"/>
      <c r="AM133" s="214"/>
      <c r="AN133" s="214"/>
      <c r="AO133" s="214"/>
      <c r="AP133" s="214"/>
      <c r="AQ133" s="214"/>
      <c r="AR133" s="214"/>
      <c r="AS133" s="214"/>
      <c r="AT133" s="214"/>
      <c r="AU133" s="214"/>
      <c r="AV133" s="214"/>
      <c r="AW133" s="214"/>
      <c r="AX133" s="214"/>
      <c r="AY133" s="214"/>
    </row>
    <row r="134" spans="36:51">
      <c r="AJ134" s="214"/>
      <c r="AK134" s="214"/>
      <c r="AL134" s="214"/>
      <c r="AM134" s="214"/>
      <c r="AN134" s="214"/>
      <c r="AO134" s="214"/>
      <c r="AP134" s="214"/>
      <c r="AQ134" s="214"/>
      <c r="AR134" s="214"/>
      <c r="AS134" s="214"/>
      <c r="AT134" s="214"/>
      <c r="AU134" s="214"/>
      <c r="AV134" s="214"/>
      <c r="AW134" s="214"/>
      <c r="AX134" s="214"/>
      <c r="AY134" s="214"/>
    </row>
    <row r="135" spans="36:51">
      <c r="AJ135" s="214"/>
      <c r="AK135" s="214"/>
      <c r="AL135" s="214"/>
      <c r="AM135" s="214"/>
      <c r="AN135" s="214"/>
      <c r="AO135" s="214"/>
      <c r="AP135" s="214"/>
      <c r="AQ135" s="214"/>
      <c r="AR135" s="214"/>
      <c r="AS135" s="214"/>
      <c r="AT135" s="214"/>
      <c r="AU135" s="214"/>
      <c r="AV135" s="214"/>
      <c r="AW135" s="214"/>
      <c r="AX135" s="214"/>
      <c r="AY135" s="214"/>
    </row>
    <row r="136" spans="36:51">
      <c r="AJ136" s="214"/>
      <c r="AK136" s="214"/>
      <c r="AL136" s="214"/>
      <c r="AM136" s="214"/>
      <c r="AN136" s="214"/>
      <c r="AO136" s="214"/>
      <c r="AP136" s="214"/>
      <c r="AQ136" s="214"/>
      <c r="AR136" s="214"/>
      <c r="AS136" s="214"/>
      <c r="AT136" s="214"/>
      <c r="AU136" s="214"/>
      <c r="AV136" s="214"/>
      <c r="AW136" s="214"/>
      <c r="AX136" s="214"/>
      <c r="AY136" s="214"/>
    </row>
    <row r="137" spans="36:51">
      <c r="AJ137" s="214"/>
      <c r="AK137" s="214"/>
      <c r="AL137" s="214"/>
      <c r="AM137" s="214"/>
      <c r="AN137" s="214"/>
      <c r="AO137" s="214"/>
      <c r="AP137" s="214"/>
      <c r="AQ137" s="214"/>
      <c r="AR137" s="214"/>
      <c r="AS137" s="214"/>
      <c r="AT137" s="214"/>
      <c r="AU137" s="214"/>
      <c r="AV137" s="214"/>
      <c r="AW137" s="214"/>
      <c r="AX137" s="214"/>
      <c r="AY137" s="214"/>
    </row>
    <row r="138" spans="36:51">
      <c r="AJ138" s="214"/>
      <c r="AK138" s="214"/>
      <c r="AL138" s="214"/>
      <c r="AM138" s="214"/>
      <c r="AN138" s="214"/>
      <c r="AO138" s="214"/>
      <c r="AP138" s="214"/>
      <c r="AQ138" s="214"/>
      <c r="AR138" s="214"/>
      <c r="AS138" s="214"/>
      <c r="AT138" s="214"/>
      <c r="AU138" s="214"/>
      <c r="AV138" s="214"/>
      <c r="AW138" s="214"/>
      <c r="AX138" s="214"/>
      <c r="AY138" s="214"/>
    </row>
    <row r="139" spans="36:51">
      <c r="AJ139" s="214"/>
      <c r="AK139" s="214"/>
      <c r="AL139" s="214"/>
      <c r="AM139" s="214"/>
      <c r="AN139" s="214"/>
      <c r="AO139" s="214"/>
      <c r="AP139" s="214"/>
      <c r="AQ139" s="214"/>
      <c r="AR139" s="214"/>
      <c r="AS139" s="214"/>
      <c r="AT139" s="214"/>
      <c r="AU139" s="214"/>
      <c r="AV139" s="214"/>
      <c r="AW139" s="214"/>
      <c r="AX139" s="214"/>
      <c r="AY139" s="214"/>
    </row>
    <row r="140" spans="36:51">
      <c r="AJ140" s="214"/>
      <c r="AK140" s="214"/>
      <c r="AL140" s="214"/>
      <c r="AM140" s="214"/>
      <c r="AN140" s="214"/>
      <c r="AO140" s="214"/>
      <c r="AP140" s="214"/>
      <c r="AQ140" s="214"/>
      <c r="AR140" s="214"/>
      <c r="AS140" s="214"/>
      <c r="AT140" s="214"/>
      <c r="AU140" s="214"/>
      <c r="AV140" s="214"/>
      <c r="AW140" s="214"/>
      <c r="AX140" s="214"/>
      <c r="AY140" s="214"/>
    </row>
    <row r="141" spans="36:51">
      <c r="AJ141" s="214"/>
      <c r="AK141" s="214"/>
      <c r="AL141" s="214"/>
      <c r="AM141" s="214"/>
      <c r="AN141" s="214"/>
      <c r="AO141" s="214"/>
      <c r="AP141" s="214"/>
      <c r="AQ141" s="214"/>
      <c r="AR141" s="214"/>
      <c r="AS141" s="214"/>
      <c r="AT141" s="214"/>
      <c r="AU141" s="214"/>
      <c r="AV141" s="214"/>
      <c r="AW141" s="214"/>
      <c r="AX141" s="214"/>
      <c r="AY141" s="214"/>
    </row>
    <row r="142" spans="36:51">
      <c r="AJ142" s="214"/>
      <c r="AK142" s="214"/>
      <c r="AL142" s="214"/>
      <c r="AM142" s="214"/>
      <c r="AN142" s="214"/>
      <c r="AO142" s="214"/>
      <c r="AP142" s="214"/>
      <c r="AQ142" s="214"/>
      <c r="AR142" s="214"/>
      <c r="AS142" s="214"/>
      <c r="AT142" s="214"/>
      <c r="AU142" s="214"/>
      <c r="AV142" s="214"/>
      <c r="AW142" s="214"/>
      <c r="AX142" s="214"/>
      <c r="AY142" s="214"/>
    </row>
    <row r="143" spans="36:51">
      <c r="AJ143" s="214"/>
      <c r="AK143" s="214"/>
      <c r="AL143" s="214"/>
      <c r="AM143" s="214"/>
      <c r="AN143" s="214"/>
      <c r="AO143" s="214"/>
      <c r="AP143" s="214"/>
      <c r="AQ143" s="214"/>
      <c r="AR143" s="214"/>
      <c r="AS143" s="214"/>
      <c r="AT143" s="214"/>
      <c r="AU143" s="214"/>
      <c r="AV143" s="214"/>
      <c r="AW143" s="214"/>
      <c r="AX143" s="214"/>
      <c r="AY143" s="214"/>
    </row>
    <row r="144" spans="36:51">
      <c r="AJ144" s="214"/>
      <c r="AK144" s="214"/>
      <c r="AL144" s="214"/>
      <c r="AM144" s="214"/>
      <c r="AN144" s="214"/>
      <c r="AO144" s="214"/>
      <c r="AP144" s="214"/>
      <c r="AQ144" s="214"/>
      <c r="AR144" s="214"/>
      <c r="AS144" s="214"/>
      <c r="AT144" s="214"/>
      <c r="AU144" s="214"/>
      <c r="AV144" s="214"/>
      <c r="AW144" s="214"/>
      <c r="AX144" s="214"/>
      <c r="AY144" s="214"/>
    </row>
    <row r="145" spans="36:51">
      <c r="AJ145" s="214"/>
      <c r="AK145" s="214"/>
      <c r="AL145" s="214"/>
      <c r="AM145" s="214"/>
      <c r="AN145" s="214"/>
      <c r="AO145" s="214"/>
      <c r="AP145" s="214"/>
      <c r="AQ145" s="214"/>
      <c r="AR145" s="214"/>
      <c r="AS145" s="214"/>
      <c r="AT145" s="214"/>
      <c r="AU145" s="214"/>
      <c r="AV145" s="214"/>
      <c r="AW145" s="214"/>
      <c r="AX145" s="214"/>
      <c r="AY145" s="214"/>
    </row>
    <row r="146" spans="36:51">
      <c r="AJ146" s="214"/>
      <c r="AK146" s="214"/>
      <c r="AL146" s="214"/>
      <c r="AM146" s="214"/>
      <c r="AN146" s="214"/>
      <c r="AO146" s="214"/>
      <c r="AP146" s="214"/>
      <c r="AQ146" s="214"/>
      <c r="AR146" s="214"/>
      <c r="AS146" s="214"/>
      <c r="AT146" s="214"/>
      <c r="AU146" s="214"/>
      <c r="AV146" s="214"/>
      <c r="AW146" s="214"/>
      <c r="AX146" s="214"/>
      <c r="AY146" s="214"/>
    </row>
    <row r="147" spans="36:51">
      <c r="AJ147" s="214"/>
      <c r="AK147" s="214"/>
      <c r="AL147" s="214"/>
      <c r="AM147" s="214"/>
      <c r="AN147" s="214"/>
      <c r="AO147" s="214"/>
      <c r="AP147" s="214"/>
      <c r="AQ147" s="214"/>
      <c r="AR147" s="214"/>
      <c r="AS147" s="214"/>
      <c r="AT147" s="214"/>
      <c r="AU147" s="214"/>
      <c r="AV147" s="214"/>
      <c r="AW147" s="214"/>
      <c r="AX147" s="214"/>
      <c r="AY147" s="214"/>
    </row>
    <row r="148" spans="36:51">
      <c r="AJ148" s="214"/>
      <c r="AK148" s="214"/>
      <c r="AL148" s="214"/>
      <c r="AM148" s="214"/>
      <c r="AN148" s="214"/>
      <c r="AO148" s="214"/>
      <c r="AP148" s="214"/>
      <c r="AQ148" s="214"/>
      <c r="AR148" s="214"/>
      <c r="AS148" s="214"/>
      <c r="AT148" s="214"/>
      <c r="AU148" s="214"/>
      <c r="AV148" s="214"/>
      <c r="AW148" s="214"/>
      <c r="AX148" s="214"/>
      <c r="AY148" s="214"/>
    </row>
    <row r="149" spans="36:51">
      <c r="AJ149" s="214"/>
      <c r="AK149" s="214"/>
      <c r="AL149" s="214"/>
      <c r="AM149" s="214"/>
      <c r="AN149" s="214"/>
      <c r="AO149" s="214"/>
      <c r="AP149" s="214"/>
      <c r="AQ149" s="214"/>
      <c r="AR149" s="214"/>
      <c r="AS149" s="214"/>
      <c r="AT149" s="214"/>
      <c r="AU149" s="214"/>
      <c r="AV149" s="214"/>
      <c r="AW149" s="214"/>
      <c r="AX149" s="214"/>
      <c r="AY149" s="214"/>
    </row>
    <row r="150" spans="36:51">
      <c r="AJ150" s="214"/>
      <c r="AK150" s="214"/>
      <c r="AL150" s="214"/>
      <c r="AM150" s="214"/>
      <c r="AN150" s="214"/>
      <c r="AO150" s="214"/>
      <c r="AP150" s="214"/>
      <c r="AQ150" s="214"/>
      <c r="AR150" s="214"/>
      <c r="AS150" s="214"/>
      <c r="AT150" s="214"/>
      <c r="AU150" s="214"/>
      <c r="AV150" s="214"/>
      <c r="AW150" s="214"/>
      <c r="AX150" s="214"/>
      <c r="AY150" s="214"/>
    </row>
    <row r="151" spans="36:51">
      <c r="AJ151" s="214"/>
      <c r="AK151" s="214"/>
      <c r="AL151" s="214"/>
      <c r="AM151" s="214"/>
      <c r="AN151" s="214"/>
      <c r="AO151" s="214"/>
      <c r="AP151" s="214"/>
      <c r="AQ151" s="214"/>
      <c r="AR151" s="214"/>
      <c r="AS151" s="214"/>
      <c r="AT151" s="214"/>
      <c r="AU151" s="214"/>
      <c r="AV151" s="214"/>
      <c r="AW151" s="214"/>
      <c r="AX151" s="214"/>
      <c r="AY151" s="214"/>
    </row>
    <row r="152" spans="36:51">
      <c r="AJ152" s="214"/>
      <c r="AK152" s="214"/>
      <c r="AL152" s="214"/>
      <c r="AM152" s="214"/>
      <c r="AN152" s="214"/>
      <c r="AO152" s="214"/>
      <c r="AP152" s="214"/>
      <c r="AQ152" s="214"/>
      <c r="AR152" s="214"/>
      <c r="AS152" s="214"/>
      <c r="AT152" s="214"/>
      <c r="AU152" s="214"/>
      <c r="AV152" s="214"/>
      <c r="AW152" s="214"/>
      <c r="AX152" s="214"/>
      <c r="AY152" s="214"/>
    </row>
    <row r="153" spans="36:51">
      <c r="AJ153" s="214"/>
      <c r="AK153" s="214"/>
      <c r="AL153" s="214"/>
      <c r="AM153" s="214"/>
      <c r="AN153" s="214"/>
      <c r="AO153" s="214"/>
      <c r="AP153" s="214"/>
      <c r="AQ153" s="214"/>
      <c r="AR153" s="214"/>
      <c r="AS153" s="214"/>
      <c r="AT153" s="214"/>
      <c r="AU153" s="214"/>
      <c r="AV153" s="214"/>
      <c r="AW153" s="214"/>
      <c r="AX153" s="214"/>
      <c r="AY153" s="214"/>
    </row>
    <row r="154" spans="36:51">
      <c r="AJ154" s="214"/>
      <c r="AK154" s="214"/>
      <c r="AL154" s="214"/>
      <c r="AM154" s="214"/>
      <c r="AN154" s="214"/>
      <c r="AO154" s="214"/>
      <c r="AP154" s="214"/>
      <c r="AQ154" s="214"/>
      <c r="AR154" s="214"/>
      <c r="AS154" s="214"/>
      <c r="AT154" s="214"/>
      <c r="AU154" s="214"/>
      <c r="AV154" s="214"/>
      <c r="AW154" s="214"/>
      <c r="AX154" s="214"/>
      <c r="AY154" s="214"/>
    </row>
    <row r="155" spans="36:51">
      <c r="AJ155" s="214"/>
      <c r="AK155" s="214"/>
      <c r="AL155" s="214"/>
      <c r="AM155" s="214"/>
      <c r="AN155" s="214"/>
      <c r="AO155" s="214"/>
      <c r="AP155" s="214"/>
      <c r="AQ155" s="214"/>
      <c r="AR155" s="214"/>
      <c r="AS155" s="214"/>
      <c r="AT155" s="214"/>
      <c r="AU155" s="214"/>
      <c r="AV155" s="214"/>
      <c r="AW155" s="214"/>
      <c r="AX155" s="214"/>
      <c r="AY155" s="214"/>
    </row>
    <row r="156" spans="36:51">
      <c r="AJ156" s="214"/>
      <c r="AK156" s="214"/>
      <c r="AL156" s="214"/>
      <c r="AM156" s="214"/>
      <c r="AN156" s="214"/>
      <c r="AO156" s="214"/>
      <c r="AP156" s="214"/>
      <c r="AQ156" s="214"/>
      <c r="AR156" s="214"/>
      <c r="AS156" s="214"/>
      <c r="AT156" s="214"/>
      <c r="AU156" s="214"/>
      <c r="AV156" s="214"/>
      <c r="AW156" s="214"/>
      <c r="AX156" s="214"/>
      <c r="AY156" s="214"/>
    </row>
    <row r="157" spans="36:51">
      <c r="AJ157" s="214"/>
      <c r="AK157" s="214"/>
      <c r="AL157" s="214"/>
      <c r="AM157" s="214"/>
      <c r="AN157" s="214"/>
      <c r="AO157" s="214"/>
      <c r="AP157" s="214"/>
      <c r="AQ157" s="214"/>
      <c r="AR157" s="214"/>
      <c r="AS157" s="214"/>
      <c r="AT157" s="214"/>
      <c r="AU157" s="214"/>
      <c r="AV157" s="214"/>
      <c r="AW157" s="214"/>
      <c r="AX157" s="214"/>
      <c r="AY157" s="214"/>
    </row>
    <row r="158" spans="36:51">
      <c r="AJ158" s="214"/>
      <c r="AK158" s="214"/>
      <c r="AL158" s="214"/>
      <c r="AM158" s="214"/>
      <c r="AN158" s="214"/>
      <c r="AO158" s="214"/>
      <c r="AP158" s="214"/>
      <c r="AQ158" s="214"/>
      <c r="AR158" s="214"/>
      <c r="AS158" s="214"/>
      <c r="AT158" s="214"/>
      <c r="AU158" s="214"/>
      <c r="AV158" s="214"/>
      <c r="AW158" s="214"/>
      <c r="AX158" s="214"/>
      <c r="AY158" s="214"/>
    </row>
    <row r="159" spans="36:51">
      <c r="AJ159" s="214"/>
      <c r="AK159" s="214"/>
      <c r="AL159" s="214"/>
      <c r="AM159" s="214"/>
      <c r="AN159" s="214"/>
      <c r="AO159" s="214"/>
      <c r="AP159" s="214"/>
      <c r="AQ159" s="214"/>
      <c r="AR159" s="214"/>
      <c r="AS159" s="214"/>
      <c r="AT159" s="214"/>
      <c r="AU159" s="214"/>
      <c r="AV159" s="214"/>
      <c r="AW159" s="214"/>
      <c r="AX159" s="214"/>
      <c r="AY159" s="214"/>
    </row>
    <row r="160" spans="36:51">
      <c r="AJ160" s="214"/>
      <c r="AK160" s="214"/>
      <c r="AL160" s="214"/>
      <c r="AM160" s="214"/>
      <c r="AN160" s="214"/>
      <c r="AO160" s="214"/>
      <c r="AP160" s="214"/>
      <c r="AQ160" s="214"/>
      <c r="AR160" s="214"/>
      <c r="AS160" s="214"/>
      <c r="AT160" s="214"/>
      <c r="AU160" s="214"/>
      <c r="AV160" s="214"/>
      <c r="AW160" s="214"/>
      <c r="AX160" s="214"/>
      <c r="AY160" s="214"/>
    </row>
    <row r="161" spans="36:51">
      <c r="AJ161" s="214"/>
      <c r="AK161" s="214"/>
      <c r="AL161" s="214"/>
      <c r="AM161" s="214"/>
      <c r="AN161" s="214"/>
      <c r="AO161" s="214"/>
      <c r="AP161" s="214"/>
      <c r="AQ161" s="214"/>
      <c r="AR161" s="214"/>
      <c r="AS161" s="214"/>
      <c r="AT161" s="214"/>
      <c r="AU161" s="214"/>
      <c r="AV161" s="214"/>
      <c r="AW161" s="214"/>
      <c r="AX161" s="214"/>
      <c r="AY161" s="214"/>
    </row>
    <row r="162" spans="36:51">
      <c r="AJ162" s="214"/>
      <c r="AK162" s="214"/>
      <c r="AL162" s="214"/>
      <c r="AM162" s="214"/>
      <c r="AN162" s="214"/>
      <c r="AO162" s="214"/>
      <c r="AP162" s="214"/>
      <c r="AQ162" s="214"/>
      <c r="AR162" s="214"/>
      <c r="AS162" s="214"/>
      <c r="AT162" s="214"/>
      <c r="AU162" s="214"/>
      <c r="AV162" s="214"/>
      <c r="AW162" s="214"/>
      <c r="AX162" s="214"/>
      <c r="AY162" s="214"/>
    </row>
    <row r="163" spans="36:51">
      <c r="AJ163" s="214"/>
      <c r="AK163" s="214"/>
      <c r="AL163" s="214"/>
      <c r="AM163" s="214"/>
      <c r="AN163" s="214"/>
      <c r="AO163" s="214"/>
      <c r="AP163" s="214"/>
      <c r="AQ163" s="214"/>
      <c r="AR163" s="214"/>
      <c r="AS163" s="214"/>
      <c r="AT163" s="214"/>
      <c r="AU163" s="214"/>
      <c r="AV163" s="214"/>
      <c r="AW163" s="214"/>
      <c r="AX163" s="214"/>
      <c r="AY163" s="214"/>
    </row>
    <row r="164" spans="36:51">
      <c r="AJ164" s="214"/>
      <c r="AK164" s="214"/>
      <c r="AL164" s="214"/>
      <c r="AM164" s="214"/>
      <c r="AN164" s="214"/>
      <c r="AO164" s="214"/>
      <c r="AP164" s="214"/>
      <c r="AQ164" s="214"/>
      <c r="AR164" s="214"/>
      <c r="AS164" s="214"/>
      <c r="AT164" s="214"/>
      <c r="AU164" s="214"/>
      <c r="AV164" s="214"/>
      <c r="AW164" s="214"/>
      <c r="AX164" s="214"/>
      <c r="AY164" s="214"/>
    </row>
    <row r="165" spans="36:51">
      <c r="AJ165" s="214"/>
      <c r="AK165" s="214"/>
      <c r="AL165" s="214"/>
      <c r="AM165" s="214"/>
      <c r="AN165" s="214"/>
      <c r="AO165" s="214"/>
      <c r="AP165" s="214"/>
      <c r="AQ165" s="214"/>
      <c r="AR165" s="214"/>
      <c r="AS165" s="214"/>
      <c r="AT165" s="214"/>
      <c r="AU165" s="214"/>
      <c r="AV165" s="214"/>
      <c r="AW165" s="214"/>
      <c r="AX165" s="214"/>
      <c r="AY165" s="214"/>
    </row>
    <row r="166" spans="36:51">
      <c r="AJ166" s="214"/>
      <c r="AK166" s="214"/>
      <c r="AL166" s="214"/>
      <c r="AM166" s="214"/>
      <c r="AN166" s="214"/>
      <c r="AO166" s="214"/>
      <c r="AP166" s="214"/>
      <c r="AQ166" s="214"/>
      <c r="AR166" s="214"/>
      <c r="AS166" s="214"/>
      <c r="AT166" s="214"/>
      <c r="AU166" s="214"/>
      <c r="AV166" s="214"/>
      <c r="AW166" s="214"/>
      <c r="AX166" s="214"/>
      <c r="AY166" s="214"/>
    </row>
    <row r="167" spans="36:51">
      <c r="AJ167" s="214"/>
      <c r="AK167" s="214"/>
      <c r="AL167" s="214"/>
      <c r="AM167" s="214"/>
      <c r="AN167" s="214"/>
      <c r="AO167" s="214"/>
      <c r="AP167" s="214"/>
      <c r="AQ167" s="214"/>
      <c r="AR167" s="214"/>
      <c r="AS167" s="214"/>
      <c r="AT167" s="214"/>
      <c r="AU167" s="214"/>
      <c r="AV167" s="214"/>
      <c r="AW167" s="214"/>
      <c r="AX167" s="214"/>
      <c r="AY167" s="214"/>
    </row>
    <row r="168" spans="36:51">
      <c r="AJ168" s="214"/>
      <c r="AK168" s="214"/>
      <c r="AL168" s="214"/>
      <c r="AM168" s="214"/>
      <c r="AN168" s="214"/>
      <c r="AO168" s="214"/>
      <c r="AP168" s="214"/>
      <c r="AQ168" s="214"/>
      <c r="AR168" s="214"/>
      <c r="AS168" s="214"/>
      <c r="AT168" s="214"/>
      <c r="AU168" s="214"/>
      <c r="AV168" s="214"/>
      <c r="AW168" s="214"/>
      <c r="AX168" s="214"/>
      <c r="AY168" s="214"/>
    </row>
  </sheetData>
  <mergeCells count="11">
    <mergeCell ref="B6:B7"/>
    <mergeCell ref="AE3:AH3"/>
    <mergeCell ref="C93:AC93"/>
    <mergeCell ref="C1:AC1"/>
    <mergeCell ref="C92:AC92"/>
    <mergeCell ref="K3:O3"/>
    <mergeCell ref="AP2:AS2"/>
    <mergeCell ref="T3:V3"/>
    <mergeCell ref="C3:I3"/>
    <mergeCell ref="Q3:R3"/>
    <mergeCell ref="X3:AC3"/>
  </mergeCells>
  <phoneticPr fontId="144"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S102"/>
  <sheetViews>
    <sheetView zoomScaleNormal="100" workbookViewId="0">
      <pane xSplit="2" ySplit="4" topLeftCell="C8" activePane="bottomRight" state="frozen"/>
      <selection pane="topRight"/>
      <selection pane="bottomLeft"/>
      <selection pane="bottomRight"/>
    </sheetView>
  </sheetViews>
  <sheetFormatPr defaultColWidth="9.140625" defaultRowHeight="15.75"/>
  <cols>
    <col min="1" max="1" width="9.140625" style="215"/>
    <col min="2" max="2" width="8.5703125" style="215" bestFit="1" customWidth="1"/>
    <col min="3" max="3" width="12.85546875" style="215" customWidth="1"/>
    <col min="4" max="4" width="13.42578125" style="215" customWidth="1"/>
    <col min="5" max="5" width="13.5703125" style="215" customWidth="1"/>
    <col min="6" max="6" width="12.85546875" style="215" customWidth="1"/>
    <col min="7" max="7" width="13.5703125" style="215" bestFit="1" customWidth="1"/>
    <col min="8" max="9" width="12.85546875" style="215" customWidth="1"/>
    <col min="10" max="10" width="2.42578125" style="215" customWidth="1"/>
    <col min="11" max="15" width="12.85546875" style="215" customWidth="1"/>
    <col min="16" max="16" width="2.140625" style="215" customWidth="1"/>
    <col min="17" max="18" width="12.85546875" style="215" customWidth="1"/>
    <col min="19" max="19" width="2.140625" style="215" customWidth="1"/>
    <col min="20" max="20" width="15.85546875" style="215" customWidth="1"/>
    <col min="21" max="21" width="15.85546875" style="215" bestFit="1" customWidth="1"/>
    <col min="22" max="22" width="15.85546875" style="215" customWidth="1"/>
    <col min="23" max="23" width="2.5703125" style="215" customWidth="1"/>
    <col min="24" max="24" width="15.85546875" style="215" bestFit="1" customWidth="1"/>
    <col min="25" max="26" width="15.85546875" style="215" customWidth="1"/>
    <col min="27" max="27" width="15.85546875" style="215" bestFit="1" customWidth="1"/>
    <col min="28" max="29" width="15.85546875" style="215" customWidth="1"/>
    <col min="30" max="30" width="10.85546875" style="215" customWidth="1"/>
    <col min="31" max="31" width="14.140625" style="215" customWidth="1"/>
    <col min="32" max="32" width="14.140625" style="214" customWidth="1"/>
    <col min="33" max="33" width="10.85546875" style="241" customWidth="1"/>
    <col min="34" max="70" width="9.140625" style="242"/>
    <col min="71" max="71" width="0" style="242" hidden="1" customWidth="1"/>
    <col min="72" max="16384" width="9.140625" style="242"/>
  </cols>
  <sheetData>
    <row r="1" spans="1:71" ht="29.25" customHeight="1" thickBot="1">
      <c r="A1" s="355"/>
      <c r="B1" s="285"/>
      <c r="C1" s="436" t="s">
        <v>353</v>
      </c>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7"/>
      <c r="AD1" s="438"/>
      <c r="AE1" s="439"/>
      <c r="AF1" s="440"/>
      <c r="AG1" s="441"/>
    </row>
    <row r="2" spans="1:71" s="446" customFormat="1" ht="15.75" customHeight="1">
      <c r="A2" s="442"/>
      <c r="B2" s="292"/>
      <c r="C2" s="295"/>
      <c r="D2" s="295"/>
      <c r="E2" s="295"/>
      <c r="F2" s="295"/>
      <c r="G2" s="295"/>
      <c r="H2" s="295"/>
      <c r="I2" s="443"/>
      <c r="J2" s="293"/>
      <c r="K2" s="295"/>
      <c r="L2" s="295"/>
      <c r="M2" s="295"/>
      <c r="N2" s="295"/>
      <c r="O2" s="295"/>
      <c r="P2" s="293"/>
      <c r="Q2" s="293"/>
      <c r="R2" s="217"/>
      <c r="S2" s="293"/>
      <c r="T2" s="217"/>
      <c r="U2" s="217"/>
      <c r="V2" s="217"/>
      <c r="W2" s="293"/>
      <c r="X2" s="217"/>
      <c r="Y2" s="217"/>
      <c r="Z2" s="217"/>
      <c r="AA2" s="217"/>
      <c r="AB2" s="217"/>
      <c r="AC2" s="217"/>
      <c r="AD2" s="438"/>
      <c r="AE2" s="444"/>
      <c r="AF2" s="293"/>
      <c r="AG2" s="445"/>
    </row>
    <row r="3" spans="1:71" s="446" customFormat="1" ht="15.75" customHeight="1">
      <c r="A3" s="442"/>
      <c r="B3" s="292"/>
      <c r="C3" s="301" t="s">
        <v>71</v>
      </c>
      <c r="D3" s="301"/>
      <c r="E3" s="301"/>
      <c r="F3" s="301"/>
      <c r="G3" s="301"/>
      <c r="H3" s="301"/>
      <c r="I3" s="301"/>
      <c r="J3" s="293"/>
      <c r="K3" s="303" t="s">
        <v>68</v>
      </c>
      <c r="L3" s="303"/>
      <c r="M3" s="303"/>
      <c r="N3" s="303"/>
      <c r="O3" s="447"/>
      <c r="P3" s="293"/>
      <c r="Q3" s="300" t="s">
        <v>112</v>
      </c>
      <c r="R3" s="300"/>
      <c r="S3" s="293"/>
      <c r="T3" s="300" t="s">
        <v>74</v>
      </c>
      <c r="U3" s="300"/>
      <c r="V3" s="300"/>
      <c r="W3" s="293"/>
      <c r="X3" s="303" t="s">
        <v>317</v>
      </c>
      <c r="Y3" s="303"/>
      <c r="Z3" s="303"/>
      <c r="AA3" s="303"/>
      <c r="AB3" s="303"/>
      <c r="AC3" s="304"/>
      <c r="AD3" s="438"/>
      <c r="AE3" s="305" t="s">
        <v>85</v>
      </c>
      <c r="AF3" s="306"/>
      <c r="AG3" s="448"/>
    </row>
    <row r="4" spans="1:71" s="456" customFormat="1" ht="57.75" customHeight="1">
      <c r="A4" s="442"/>
      <c r="B4" s="449"/>
      <c r="C4" s="222" t="s">
        <v>3</v>
      </c>
      <c r="D4" s="222" t="s">
        <v>8</v>
      </c>
      <c r="E4" s="222" t="s">
        <v>5</v>
      </c>
      <c r="F4" s="222" t="s">
        <v>6</v>
      </c>
      <c r="G4" s="222" t="s">
        <v>62</v>
      </c>
      <c r="H4" s="222" t="s">
        <v>7</v>
      </c>
      <c r="I4" s="223" t="s">
        <v>189</v>
      </c>
      <c r="J4" s="450"/>
      <c r="K4" s="223" t="s">
        <v>178</v>
      </c>
      <c r="L4" s="223" t="s">
        <v>70</v>
      </c>
      <c r="M4" s="223" t="s">
        <v>76</v>
      </c>
      <c r="N4" s="223" t="s">
        <v>1</v>
      </c>
      <c r="O4" s="450" t="s">
        <v>0</v>
      </c>
      <c r="P4" s="450"/>
      <c r="Q4" s="223" t="s">
        <v>177</v>
      </c>
      <c r="R4" s="450" t="s">
        <v>339</v>
      </c>
      <c r="S4" s="450"/>
      <c r="T4" s="451" t="s">
        <v>72</v>
      </c>
      <c r="U4" s="451" t="s">
        <v>2</v>
      </c>
      <c r="V4" s="451" t="s">
        <v>187</v>
      </c>
      <c r="W4" s="452"/>
      <c r="X4" s="223" t="s">
        <v>354</v>
      </c>
      <c r="Y4" s="223" t="s">
        <v>355</v>
      </c>
      <c r="Z4" s="223" t="s">
        <v>340</v>
      </c>
      <c r="AA4" s="311" t="s">
        <v>324</v>
      </c>
      <c r="AB4" s="313" t="s">
        <v>325</v>
      </c>
      <c r="AC4" s="313" t="s">
        <v>326</v>
      </c>
      <c r="AD4" s="453"/>
      <c r="AE4" s="454" t="s">
        <v>115</v>
      </c>
      <c r="AF4" s="313" t="s">
        <v>228</v>
      </c>
      <c r="AG4" s="455" t="s">
        <v>168</v>
      </c>
      <c r="BS4" s="456" t="s">
        <v>283</v>
      </c>
    </row>
    <row r="5" spans="1:71" s="462" customFormat="1">
      <c r="A5" s="442"/>
      <c r="B5" s="457" t="s">
        <v>120</v>
      </c>
      <c r="C5" s="239">
        <v>42.940919037199123</v>
      </c>
      <c r="D5" s="239">
        <v>38.599562363238512</v>
      </c>
      <c r="E5" s="239">
        <v>33.23413566739606</v>
      </c>
      <c r="F5" s="239">
        <v>2.634573304157549</v>
      </c>
      <c r="G5" s="239">
        <v>2.7308533916849012</v>
      </c>
      <c r="H5" s="239">
        <v>5.3654266958424506</v>
      </c>
      <c r="I5" s="239">
        <v>37.207877461706786</v>
      </c>
      <c r="J5" s="239"/>
      <c r="K5" s="239" t="s">
        <v>116</v>
      </c>
      <c r="L5" s="239">
        <v>7.6936542669584247</v>
      </c>
      <c r="M5" s="239" t="s">
        <v>116</v>
      </c>
      <c r="N5" s="239" t="s">
        <v>116</v>
      </c>
      <c r="O5" s="239">
        <v>-4.3413566739606129</v>
      </c>
      <c r="P5" s="239"/>
      <c r="Q5" s="239">
        <v>-6.9759299781181614</v>
      </c>
      <c r="R5" s="339" t="s">
        <v>116</v>
      </c>
      <c r="S5" s="239"/>
      <c r="T5" s="239">
        <v>-5.9256017505470462</v>
      </c>
      <c r="U5" s="239">
        <v>-4.3413566739606129</v>
      </c>
      <c r="V5" s="239">
        <v>4.5514223194748356</v>
      </c>
      <c r="W5" s="239"/>
      <c r="X5" s="239" t="s">
        <v>116</v>
      </c>
      <c r="Y5" s="339" t="s">
        <v>116</v>
      </c>
      <c r="Z5" s="339" t="s">
        <v>116</v>
      </c>
      <c r="AA5" s="239">
        <v>-3.7986870897155356</v>
      </c>
      <c r="AB5" s="239" t="s">
        <v>116</v>
      </c>
      <c r="AC5" s="458" t="s">
        <v>116</v>
      </c>
      <c r="AD5" s="459"/>
      <c r="AE5" s="336">
        <v>11.425000000000001</v>
      </c>
      <c r="AF5" s="460" t="s">
        <v>116</v>
      </c>
      <c r="AG5" s="461" t="s">
        <v>116</v>
      </c>
    </row>
    <row r="6" spans="1:71" s="462" customFormat="1">
      <c r="A6" s="442"/>
      <c r="B6" s="457" t="s">
        <v>121</v>
      </c>
      <c r="C6" s="239">
        <v>43.298545484427642</v>
      </c>
      <c r="D6" s="239">
        <v>38.474813049552139</v>
      </c>
      <c r="E6" s="239">
        <v>32.78001479168379</v>
      </c>
      <c r="F6" s="239">
        <v>2.9912071657490342</v>
      </c>
      <c r="G6" s="239">
        <v>2.7035910921193196</v>
      </c>
      <c r="H6" s="239">
        <v>5.6947982578683529</v>
      </c>
      <c r="I6" s="239">
        <v>36.929903854055382</v>
      </c>
      <c r="J6" s="239"/>
      <c r="K6" s="239" t="s">
        <v>116</v>
      </c>
      <c r="L6" s="239">
        <v>7.8724628153504801</v>
      </c>
      <c r="M6" s="239" t="s">
        <v>116</v>
      </c>
      <c r="N6" s="239" t="s">
        <v>116</v>
      </c>
      <c r="O6" s="239">
        <v>-4.8237324348755033</v>
      </c>
      <c r="P6" s="239"/>
      <c r="Q6" s="239">
        <v>-7.8149396006245375</v>
      </c>
      <c r="R6" s="339" t="s">
        <v>116</v>
      </c>
      <c r="S6" s="239"/>
      <c r="T6" s="239">
        <v>-6.5247760703426732</v>
      </c>
      <c r="U6" s="239">
        <v>-4.8237324348755033</v>
      </c>
      <c r="V6" s="239">
        <v>4.2649354918234854</v>
      </c>
      <c r="W6" s="239"/>
      <c r="X6" s="239" t="s">
        <v>116</v>
      </c>
      <c r="Y6" s="339" t="s">
        <v>116</v>
      </c>
      <c r="Z6" s="339" t="s">
        <v>116</v>
      </c>
      <c r="AA6" s="239">
        <v>-4.2320650834086617</v>
      </c>
      <c r="AB6" s="239" t="s">
        <v>116</v>
      </c>
      <c r="AC6" s="458" t="s">
        <v>116</v>
      </c>
      <c r="AD6" s="459"/>
      <c r="AE6" s="336">
        <v>12.169</v>
      </c>
      <c r="AF6" s="336" t="s">
        <v>116</v>
      </c>
      <c r="AG6" s="240" t="s">
        <v>116</v>
      </c>
    </row>
    <row r="7" spans="1:71" s="462" customFormat="1">
      <c r="A7" s="235"/>
      <c r="B7" s="457" t="s">
        <v>122</v>
      </c>
      <c r="C7" s="239">
        <v>42.8414442700157</v>
      </c>
      <c r="D7" s="239">
        <v>39.183673469387756</v>
      </c>
      <c r="E7" s="239">
        <v>32.629513343799061</v>
      </c>
      <c r="F7" s="239">
        <v>3.7598116169544742</v>
      </c>
      <c r="G7" s="239">
        <v>2.794348508634223</v>
      </c>
      <c r="H7" s="239">
        <v>6.5541601255886972</v>
      </c>
      <c r="I7" s="239">
        <v>36.07535321821036</v>
      </c>
      <c r="J7" s="239"/>
      <c r="K7" s="239" t="s">
        <v>116</v>
      </c>
      <c r="L7" s="239">
        <v>6.4678178963893247</v>
      </c>
      <c r="M7" s="239" t="s">
        <v>116</v>
      </c>
      <c r="N7" s="239" t="s">
        <v>116</v>
      </c>
      <c r="O7" s="239">
        <v>-3.6577708006279437</v>
      </c>
      <c r="P7" s="239"/>
      <c r="Q7" s="239">
        <v>-7.4175824175824179</v>
      </c>
      <c r="R7" s="339" t="s">
        <v>116</v>
      </c>
      <c r="S7" s="239"/>
      <c r="T7" s="239">
        <v>-5.8477237048665618</v>
      </c>
      <c r="U7" s="239">
        <v>-3.6577708006279437</v>
      </c>
      <c r="V7" s="239">
        <v>4.1679748822605962</v>
      </c>
      <c r="W7" s="239"/>
      <c r="X7" s="239" t="s">
        <v>116</v>
      </c>
      <c r="Y7" s="339" t="s">
        <v>116</v>
      </c>
      <c r="Z7" s="339" t="s">
        <v>116</v>
      </c>
      <c r="AA7" s="239">
        <v>-3.2731554160125591</v>
      </c>
      <c r="AB7" s="239" t="s">
        <v>116</v>
      </c>
      <c r="AC7" s="458" t="s">
        <v>116</v>
      </c>
      <c r="AD7" s="459"/>
      <c r="AE7" s="336">
        <v>12.74</v>
      </c>
      <c r="AF7" s="336" t="s">
        <v>116</v>
      </c>
      <c r="AG7" s="240" t="s">
        <v>116</v>
      </c>
    </row>
    <row r="8" spans="1:71" s="462" customFormat="1">
      <c r="A8" s="235"/>
      <c r="B8" s="457" t="s">
        <v>123</v>
      </c>
      <c r="C8" s="239">
        <v>41.131231210235612</v>
      </c>
      <c r="D8" s="239">
        <v>40.648814933929941</v>
      </c>
      <c r="E8" s="239">
        <v>32.300915891770956</v>
      </c>
      <c r="F8" s="239">
        <v>5.4394183038523387</v>
      </c>
      <c r="G8" s="239">
        <v>2.9084807383066487</v>
      </c>
      <c r="H8" s="239">
        <v>8.3478990421589856</v>
      </c>
      <c r="I8" s="239">
        <v>34.782912675662445</v>
      </c>
      <c r="J8" s="239"/>
      <c r="K8" s="239" t="s">
        <v>116</v>
      </c>
      <c r="L8" s="239">
        <v>3.411871635321261</v>
      </c>
      <c r="M8" s="239" t="s">
        <v>116</v>
      </c>
      <c r="N8" s="239" t="s">
        <v>116</v>
      </c>
      <c r="O8" s="239">
        <v>-0.48241627630567019</v>
      </c>
      <c r="P8" s="239"/>
      <c r="Q8" s="239">
        <v>-5.9218345801580083</v>
      </c>
      <c r="R8" s="339" t="s">
        <v>116</v>
      </c>
      <c r="S8" s="239"/>
      <c r="T8" s="239">
        <v>-2.6847514507445993</v>
      </c>
      <c r="U8" s="239">
        <v>-0.48241627630567019</v>
      </c>
      <c r="V8" s="239">
        <v>4.0481017968258408</v>
      </c>
      <c r="W8" s="239"/>
      <c r="X8" s="239" t="s">
        <v>116</v>
      </c>
      <c r="Y8" s="339" t="s">
        <v>116</v>
      </c>
      <c r="Z8" s="339" t="s">
        <v>116</v>
      </c>
      <c r="AA8" s="239">
        <v>-6.9915402363140595E-3</v>
      </c>
      <c r="AB8" s="239" t="s">
        <v>116</v>
      </c>
      <c r="AC8" s="458" t="s">
        <v>116</v>
      </c>
      <c r="AD8" s="459"/>
      <c r="AE8" s="336">
        <v>14.303000000000001</v>
      </c>
      <c r="AF8" s="336" t="s">
        <v>116</v>
      </c>
      <c r="AG8" s="240" t="s">
        <v>116</v>
      </c>
    </row>
    <row r="9" spans="1:71" s="462" customFormat="1">
      <c r="A9" s="235"/>
      <c r="B9" s="457" t="s">
        <v>124</v>
      </c>
      <c r="C9" s="239">
        <v>39.926622039134919</v>
      </c>
      <c r="D9" s="239">
        <v>41.271884654994849</v>
      </c>
      <c r="E9" s="239">
        <v>32.537332646755921</v>
      </c>
      <c r="F9" s="239">
        <v>5.7736869207003094</v>
      </c>
      <c r="G9" s="239">
        <v>2.96086508753862</v>
      </c>
      <c r="H9" s="239">
        <v>8.7345520082389285</v>
      </c>
      <c r="I9" s="239">
        <v>33.953398558187438</v>
      </c>
      <c r="J9" s="239"/>
      <c r="K9" s="239" t="s">
        <v>116</v>
      </c>
      <c r="L9" s="239">
        <v>1.9116889804325439</v>
      </c>
      <c r="M9" s="239" t="s">
        <v>116</v>
      </c>
      <c r="N9" s="239" t="s">
        <v>116</v>
      </c>
      <c r="O9" s="239">
        <v>1.3452626158599383</v>
      </c>
      <c r="P9" s="239"/>
      <c r="Q9" s="239">
        <v>-4.4284243048403704</v>
      </c>
      <c r="R9" s="339" t="s">
        <v>116</v>
      </c>
      <c r="S9" s="239"/>
      <c r="T9" s="239">
        <v>-1.9309989701338828</v>
      </c>
      <c r="U9" s="239">
        <v>1.3452626158599383</v>
      </c>
      <c r="V9" s="239">
        <v>4.0808444902162719</v>
      </c>
      <c r="W9" s="239"/>
      <c r="X9" s="239" t="s">
        <v>116</v>
      </c>
      <c r="Y9" s="339" t="s">
        <v>116</v>
      </c>
      <c r="Z9" s="339" t="s">
        <v>116</v>
      </c>
      <c r="AA9" s="239">
        <v>0.99124613800205974</v>
      </c>
      <c r="AB9" s="239" t="s">
        <v>116</v>
      </c>
      <c r="AC9" s="458" t="s">
        <v>116</v>
      </c>
      <c r="AD9" s="459"/>
      <c r="AE9" s="336">
        <v>15.536</v>
      </c>
      <c r="AF9" s="336" t="s">
        <v>116</v>
      </c>
      <c r="AG9" s="240" t="s">
        <v>116</v>
      </c>
    </row>
    <row r="10" spans="1:71" s="462" customFormat="1">
      <c r="A10" s="235"/>
      <c r="B10" s="457" t="s">
        <v>125</v>
      </c>
      <c r="C10" s="239">
        <v>37.998201977824394</v>
      </c>
      <c r="D10" s="239">
        <v>40.503446209169915</v>
      </c>
      <c r="E10" s="239">
        <v>31.603236439916095</v>
      </c>
      <c r="F10" s="239">
        <v>6.0593347317950252</v>
      </c>
      <c r="G10" s="239">
        <v>2.8408750374587957</v>
      </c>
      <c r="H10" s="239">
        <v>8.9002097692538218</v>
      </c>
      <c r="I10" s="239">
        <v>31.705124363200483</v>
      </c>
      <c r="J10" s="239"/>
      <c r="K10" s="239" t="s">
        <v>116</v>
      </c>
      <c r="L10" s="239">
        <v>0.4554989511537309</v>
      </c>
      <c r="M10" s="239" t="s">
        <v>116</v>
      </c>
      <c r="N10" s="239" t="s">
        <v>116</v>
      </c>
      <c r="O10" s="239">
        <v>2.5052442313455199</v>
      </c>
      <c r="P10" s="239"/>
      <c r="Q10" s="239">
        <v>-3.5540905004495054</v>
      </c>
      <c r="R10" s="339" t="s">
        <v>116</v>
      </c>
      <c r="S10" s="239"/>
      <c r="T10" s="239">
        <v>-0.94695834581959848</v>
      </c>
      <c r="U10" s="239">
        <v>2.5052442313455199</v>
      </c>
      <c r="V10" s="239">
        <v>3.937668564578964</v>
      </c>
      <c r="W10" s="239"/>
      <c r="X10" s="239" t="s">
        <v>116</v>
      </c>
      <c r="Y10" s="339" t="s">
        <v>116</v>
      </c>
      <c r="Z10" s="339" t="s">
        <v>116</v>
      </c>
      <c r="AA10" s="239">
        <v>1.7620617320946959</v>
      </c>
      <c r="AB10" s="239" t="s">
        <v>116</v>
      </c>
      <c r="AC10" s="458" t="s">
        <v>116</v>
      </c>
      <c r="AD10" s="459"/>
      <c r="AE10" s="336">
        <v>16.684999999999999</v>
      </c>
      <c r="AF10" s="336" t="s">
        <v>116</v>
      </c>
      <c r="AG10" s="240" t="s">
        <v>116</v>
      </c>
    </row>
    <row r="11" spans="1:71" s="462" customFormat="1">
      <c r="A11" s="235"/>
      <c r="B11" s="457" t="s">
        <v>126</v>
      </c>
      <c r="C11" s="239">
        <v>37.463780467018928</v>
      </c>
      <c r="D11" s="239">
        <v>38.923924777001304</v>
      </c>
      <c r="E11" s="239">
        <v>31.123231634566217</v>
      </c>
      <c r="F11" s="239">
        <v>4.9656269530140333</v>
      </c>
      <c r="G11" s="239">
        <v>2.835066189421056</v>
      </c>
      <c r="H11" s="239">
        <v>7.8006931424350885</v>
      </c>
      <c r="I11" s="239">
        <v>30.913016305891709</v>
      </c>
      <c r="J11" s="239"/>
      <c r="K11" s="239" t="s">
        <v>116</v>
      </c>
      <c r="L11" s="239">
        <v>1.0794841202204422</v>
      </c>
      <c r="M11" s="239" t="s">
        <v>116</v>
      </c>
      <c r="N11" s="239" t="s">
        <v>116</v>
      </c>
      <c r="O11" s="239">
        <v>1.4601443099823874</v>
      </c>
      <c r="P11" s="239"/>
      <c r="Q11" s="239">
        <v>-3.5054826430316459</v>
      </c>
      <c r="R11" s="339" t="s">
        <v>116</v>
      </c>
      <c r="S11" s="239"/>
      <c r="T11" s="239">
        <v>-1.7442190784614513</v>
      </c>
      <c r="U11" s="239">
        <v>1.4601443099823874</v>
      </c>
      <c r="V11" s="239">
        <v>3.7270609624453157</v>
      </c>
      <c r="W11" s="239"/>
      <c r="X11" s="239" t="s">
        <v>116</v>
      </c>
      <c r="Y11" s="339" t="s">
        <v>116</v>
      </c>
      <c r="Z11" s="339" t="s">
        <v>116</v>
      </c>
      <c r="AA11" s="239">
        <v>0.64200897676268398</v>
      </c>
      <c r="AB11" s="239" t="s">
        <v>116</v>
      </c>
      <c r="AC11" s="458" t="s">
        <v>116</v>
      </c>
      <c r="AD11" s="459"/>
      <c r="AE11" s="336">
        <v>17.600999999999999</v>
      </c>
      <c r="AF11" s="336" t="s">
        <v>116</v>
      </c>
      <c r="AG11" s="240" t="s">
        <v>116</v>
      </c>
    </row>
    <row r="12" spans="1:71" s="462" customFormat="1">
      <c r="A12" s="235"/>
      <c r="B12" s="345" t="s">
        <v>101</v>
      </c>
      <c r="C12" s="239">
        <v>35.966077449678139</v>
      </c>
      <c r="D12" s="239">
        <v>35.771942372534994</v>
      </c>
      <c r="E12" s="239">
        <v>28.665576785531826</v>
      </c>
      <c r="F12" s="239">
        <v>4.3118422397057312</v>
      </c>
      <c r="G12" s="239">
        <v>2.7945233472974356</v>
      </c>
      <c r="H12" s="239">
        <v>7.1063655870031672</v>
      </c>
      <c r="I12" s="239">
        <v>29.646469806886682</v>
      </c>
      <c r="J12" s="239"/>
      <c r="K12" s="239" t="s">
        <v>116</v>
      </c>
      <c r="L12" s="239">
        <v>2.7536528047409825</v>
      </c>
      <c r="M12" s="239" t="s">
        <v>116</v>
      </c>
      <c r="N12" s="239" t="s">
        <v>116</v>
      </c>
      <c r="O12" s="239">
        <v>-0.19413507714314907</v>
      </c>
      <c r="P12" s="239"/>
      <c r="Q12" s="239">
        <v>-4.505977316848881</v>
      </c>
      <c r="R12" s="339" t="s">
        <v>116</v>
      </c>
      <c r="S12" s="239"/>
      <c r="T12" s="239">
        <v>-2.8405027076734446</v>
      </c>
      <c r="U12" s="239">
        <v>-0.19413507714314907</v>
      </c>
      <c r="V12" s="239">
        <v>3.7907428221109631</v>
      </c>
      <c r="W12" s="239"/>
      <c r="X12" s="239" t="s">
        <v>116</v>
      </c>
      <c r="Y12" s="339" t="s">
        <v>116</v>
      </c>
      <c r="Z12" s="339" t="s">
        <v>116</v>
      </c>
      <c r="AA12" s="239">
        <v>-0.55175232451210787</v>
      </c>
      <c r="AB12" s="239" t="s">
        <v>116</v>
      </c>
      <c r="AC12" s="458" t="s">
        <v>116</v>
      </c>
      <c r="AD12" s="459"/>
      <c r="AE12" s="336">
        <v>19.574000000000002</v>
      </c>
      <c r="AF12" s="336" t="s">
        <v>116</v>
      </c>
      <c r="AG12" s="240" t="s">
        <v>116</v>
      </c>
    </row>
    <row r="13" spans="1:71" s="462" customFormat="1">
      <c r="A13" s="235"/>
      <c r="B13" s="345" t="s">
        <v>102</v>
      </c>
      <c r="C13" s="239">
        <v>35.573197240336455</v>
      </c>
      <c r="D13" s="239">
        <v>35.960684245345433</v>
      </c>
      <c r="E13" s="239">
        <v>28.886683678291281</v>
      </c>
      <c r="F13" s="239">
        <v>4.2481807012569703</v>
      </c>
      <c r="G13" s="239">
        <v>2.8258198657971834</v>
      </c>
      <c r="H13" s="239">
        <v>7.0740005670541546</v>
      </c>
      <c r="I13" s="239">
        <v>29.250543426897273</v>
      </c>
      <c r="J13" s="239"/>
      <c r="K13" s="239" t="s">
        <v>116</v>
      </c>
      <c r="L13" s="239">
        <v>1.8476514507135433</v>
      </c>
      <c r="M13" s="239" t="s">
        <v>116</v>
      </c>
      <c r="N13" s="239" t="s">
        <v>116</v>
      </c>
      <c r="O13" s="239">
        <v>0.38748700500897837</v>
      </c>
      <c r="P13" s="239"/>
      <c r="Q13" s="239">
        <v>-3.8606936962479916</v>
      </c>
      <c r="R13" s="339" t="s">
        <v>116</v>
      </c>
      <c r="S13" s="239"/>
      <c r="T13" s="239">
        <v>-1.7956714866269727</v>
      </c>
      <c r="U13" s="239">
        <v>0.38748700500897837</v>
      </c>
      <c r="V13" s="239">
        <v>3.4543048861166241</v>
      </c>
      <c r="W13" s="239"/>
      <c r="X13" s="239" t="s">
        <v>116</v>
      </c>
      <c r="Y13" s="339" t="s">
        <v>116</v>
      </c>
      <c r="Z13" s="339" t="s">
        <v>116</v>
      </c>
      <c r="AA13" s="239">
        <v>0.15121444097911352</v>
      </c>
      <c r="AB13" s="239" t="s">
        <v>116</v>
      </c>
      <c r="AC13" s="458" t="s">
        <v>116</v>
      </c>
      <c r="AD13" s="459"/>
      <c r="AE13" s="336">
        <v>21.161999999999999</v>
      </c>
      <c r="AF13" s="336">
        <v>21.81</v>
      </c>
      <c r="AG13" s="240" t="s">
        <v>116</v>
      </c>
    </row>
    <row r="14" spans="1:71" s="462" customFormat="1">
      <c r="A14" s="235"/>
      <c r="B14" s="345" t="s">
        <v>103</v>
      </c>
      <c r="C14" s="239">
        <v>35.168154960238127</v>
      </c>
      <c r="D14" s="239">
        <v>35.194810964503084</v>
      </c>
      <c r="E14" s="239">
        <v>28.37975920742814</v>
      </c>
      <c r="F14" s="239">
        <v>3.9628593007241553</v>
      </c>
      <c r="G14" s="239">
        <v>2.8521924563507932</v>
      </c>
      <c r="H14" s="239">
        <v>6.815051757074948</v>
      </c>
      <c r="I14" s="239">
        <v>28.917321960104847</v>
      </c>
      <c r="J14" s="239"/>
      <c r="K14" s="239" t="s">
        <v>116</v>
      </c>
      <c r="L14" s="239">
        <v>2.225776356124217</v>
      </c>
      <c r="M14" s="239" t="s">
        <v>116</v>
      </c>
      <c r="N14" s="239" t="s">
        <v>116</v>
      </c>
      <c r="O14" s="239">
        <v>2.6656004264960682E-2</v>
      </c>
      <c r="P14" s="239"/>
      <c r="Q14" s="239">
        <v>-3.936203296459194</v>
      </c>
      <c r="R14" s="339" t="s">
        <v>116</v>
      </c>
      <c r="S14" s="239"/>
      <c r="T14" s="239">
        <v>-2.0791683326669332</v>
      </c>
      <c r="U14" s="239">
        <v>2.6656004264960682E-2</v>
      </c>
      <c r="V14" s="239">
        <v>3.4164112132924607</v>
      </c>
      <c r="W14" s="239"/>
      <c r="X14" s="239" t="s">
        <v>116</v>
      </c>
      <c r="Y14" s="339" t="s">
        <v>116</v>
      </c>
      <c r="Z14" s="339" t="s">
        <v>116</v>
      </c>
      <c r="AA14" s="239">
        <v>-0.43538140299435779</v>
      </c>
      <c r="AB14" s="239" t="s">
        <v>116</v>
      </c>
      <c r="AC14" s="458" t="s">
        <v>116</v>
      </c>
      <c r="AD14" s="459"/>
      <c r="AE14" s="336">
        <v>22.509</v>
      </c>
      <c r="AF14" s="336">
        <v>23.004000000000001</v>
      </c>
      <c r="AG14" s="240" t="s">
        <v>116</v>
      </c>
    </row>
    <row r="15" spans="1:71" s="462" customFormat="1">
      <c r="A15" s="235"/>
      <c r="B15" s="345" t="s">
        <v>104</v>
      </c>
      <c r="C15" s="239">
        <v>35.65031069209342</v>
      </c>
      <c r="D15" s="239">
        <v>35.95457467323763</v>
      </c>
      <c r="E15" s="239">
        <v>28.9950717805871</v>
      </c>
      <c r="F15" s="239">
        <v>4.0754231840582813</v>
      </c>
      <c r="G15" s="239">
        <v>2.8840797085922434</v>
      </c>
      <c r="H15" s="239">
        <v>6.9595028926505247</v>
      </c>
      <c r="I15" s="239">
        <v>29.535033211913436</v>
      </c>
      <c r="J15" s="239"/>
      <c r="K15" s="239" t="s">
        <v>116</v>
      </c>
      <c r="L15" s="239">
        <v>2.3398328690807801</v>
      </c>
      <c r="M15" s="239" t="s">
        <v>116</v>
      </c>
      <c r="N15" s="239" t="s">
        <v>116</v>
      </c>
      <c r="O15" s="239">
        <v>0.30426398114420394</v>
      </c>
      <c r="P15" s="239"/>
      <c r="Q15" s="239">
        <v>-3.7711592029140775</v>
      </c>
      <c r="R15" s="339" t="s">
        <v>116</v>
      </c>
      <c r="S15" s="239"/>
      <c r="T15" s="239">
        <v>-2.2284122562674096</v>
      </c>
      <c r="U15" s="239">
        <v>0.30426398114420394</v>
      </c>
      <c r="V15" s="239">
        <v>3.3983286908077996</v>
      </c>
      <c r="W15" s="239"/>
      <c r="X15" s="239" t="s">
        <v>116</v>
      </c>
      <c r="Y15" s="339" t="s">
        <v>116</v>
      </c>
      <c r="Z15" s="339" t="s">
        <v>116</v>
      </c>
      <c r="AA15" s="239">
        <v>-0.7285193914720377</v>
      </c>
      <c r="AB15" s="239" t="s">
        <v>116</v>
      </c>
      <c r="AC15" s="458" t="s">
        <v>116</v>
      </c>
      <c r="AD15" s="459"/>
      <c r="AE15" s="336">
        <v>23.335000000000001</v>
      </c>
      <c r="AF15" s="336">
        <v>23.957000000000001</v>
      </c>
      <c r="AG15" s="240" t="s">
        <v>116</v>
      </c>
    </row>
    <row r="16" spans="1:71" s="462" customFormat="1">
      <c r="A16" s="235"/>
      <c r="B16" s="345" t="s">
        <v>105</v>
      </c>
      <c r="C16" s="239">
        <v>33.658987657299079</v>
      </c>
      <c r="D16" s="239">
        <v>35.94660877256463</v>
      </c>
      <c r="E16" s="239">
        <v>29.075704579262652</v>
      </c>
      <c r="F16" s="239">
        <v>4.1169139227274556</v>
      </c>
      <c r="G16" s="239">
        <v>2.7539902705745187</v>
      </c>
      <c r="H16" s="239">
        <v>6.8709041933019748</v>
      </c>
      <c r="I16" s="239">
        <v>28.43243677883649</v>
      </c>
      <c r="J16" s="239"/>
      <c r="K16" s="239" t="s">
        <v>116</v>
      </c>
      <c r="L16" s="239">
        <v>1.4594138222168616</v>
      </c>
      <c r="M16" s="239" t="s">
        <v>116</v>
      </c>
      <c r="N16" s="239" t="s">
        <v>116</v>
      </c>
      <c r="O16" s="239">
        <v>2.2876211152655488</v>
      </c>
      <c r="P16" s="239"/>
      <c r="Q16" s="239">
        <v>-1.8292928074619064</v>
      </c>
      <c r="R16" s="339" t="s">
        <v>116</v>
      </c>
      <c r="S16" s="239"/>
      <c r="T16" s="239">
        <v>-1.1337594982511154</v>
      </c>
      <c r="U16" s="239">
        <v>2.2876211152655488</v>
      </c>
      <c r="V16" s="239">
        <v>3.2927270534314315</v>
      </c>
      <c r="W16" s="239"/>
      <c r="X16" s="239" t="s">
        <v>116</v>
      </c>
      <c r="Y16" s="339" t="s">
        <v>116</v>
      </c>
      <c r="Z16" s="339" t="s">
        <v>116</v>
      </c>
      <c r="AA16" s="239">
        <v>0.22916415390182127</v>
      </c>
      <c r="AB16" s="239" t="s">
        <v>116</v>
      </c>
      <c r="AC16" s="458" t="s">
        <v>116</v>
      </c>
      <c r="AD16" s="459"/>
      <c r="AE16" s="336">
        <v>24.873000000000001</v>
      </c>
      <c r="AF16" s="336">
        <v>25.789000000000001</v>
      </c>
      <c r="AG16" s="240" t="s">
        <v>116</v>
      </c>
    </row>
    <row r="17" spans="1:33" s="462" customFormat="1">
      <c r="A17" s="235"/>
      <c r="B17" s="345" t="s">
        <v>106</v>
      </c>
      <c r="C17" s="239">
        <v>33.458463155523859</v>
      </c>
      <c r="D17" s="239">
        <v>35.943541424227632</v>
      </c>
      <c r="E17" s="239">
        <v>29.15649986861369</v>
      </c>
      <c r="F17" s="239">
        <v>4.0016517136529153</v>
      </c>
      <c r="G17" s="239">
        <v>2.7853898419610346</v>
      </c>
      <c r="H17" s="239">
        <v>6.7870415556139498</v>
      </c>
      <c r="I17" s="239">
        <v>27.887683471601786</v>
      </c>
      <c r="J17" s="239"/>
      <c r="K17" s="239" t="s">
        <v>116</v>
      </c>
      <c r="L17" s="239">
        <v>1.3776793423176545</v>
      </c>
      <c r="M17" s="239" t="s">
        <v>116</v>
      </c>
      <c r="N17" s="239" t="s">
        <v>116</v>
      </c>
      <c r="O17" s="239">
        <v>2.4850782687037802</v>
      </c>
      <c r="P17" s="239"/>
      <c r="Q17" s="239">
        <v>-1.5165734449491348</v>
      </c>
      <c r="R17" s="339" t="s">
        <v>116</v>
      </c>
      <c r="S17" s="239"/>
      <c r="T17" s="239">
        <v>-0.7920717744660084</v>
      </c>
      <c r="U17" s="239">
        <v>2.4850782687037802</v>
      </c>
      <c r="V17" s="239">
        <v>3.3297045684898081</v>
      </c>
      <c r="W17" s="239"/>
      <c r="X17" s="239" t="s">
        <v>116</v>
      </c>
      <c r="Y17" s="339" t="s">
        <v>116</v>
      </c>
      <c r="Z17" s="339" t="s">
        <v>116</v>
      </c>
      <c r="AA17" s="239">
        <v>0.63065430384023435</v>
      </c>
      <c r="AB17" s="239" t="s">
        <v>116</v>
      </c>
      <c r="AC17" s="458" t="s">
        <v>116</v>
      </c>
      <c r="AD17" s="459"/>
      <c r="AE17" s="336">
        <v>26.638999999999999</v>
      </c>
      <c r="AF17" s="336">
        <v>27.582999999999998</v>
      </c>
      <c r="AG17" s="240" t="s">
        <v>116</v>
      </c>
    </row>
    <row r="18" spans="1:33" s="462" customFormat="1">
      <c r="A18" s="235"/>
      <c r="B18" s="345" t="s">
        <v>107</v>
      </c>
      <c r="C18" s="239">
        <v>35.464269215735051</v>
      </c>
      <c r="D18" s="239">
        <v>37.631924949362144</v>
      </c>
      <c r="E18" s="239">
        <v>30.155289435343452</v>
      </c>
      <c r="F18" s="239">
        <v>4.402828613055684</v>
      </c>
      <c r="G18" s="239">
        <v>3.0738069009630076</v>
      </c>
      <c r="H18" s="239">
        <v>7.4766355140186924</v>
      </c>
      <c r="I18" s="239">
        <v>29.84968551224193</v>
      </c>
      <c r="J18" s="239"/>
      <c r="K18" s="239" t="s">
        <v>116</v>
      </c>
      <c r="L18" s="239">
        <v>1.805195266692726</v>
      </c>
      <c r="M18" s="239" t="s">
        <v>116</v>
      </c>
      <c r="N18" s="239" t="s">
        <v>116</v>
      </c>
      <c r="O18" s="239">
        <v>2.1676557336270923</v>
      </c>
      <c r="P18" s="239"/>
      <c r="Q18" s="239">
        <v>-2.2351728794285921</v>
      </c>
      <c r="R18" s="339" t="s">
        <v>116</v>
      </c>
      <c r="S18" s="239"/>
      <c r="T18" s="239">
        <v>-1.6701609750897268</v>
      </c>
      <c r="U18" s="239">
        <v>2.1676557336270923</v>
      </c>
      <c r="V18" s="239">
        <v>3.3723037560854272</v>
      </c>
      <c r="W18" s="239"/>
      <c r="X18" s="239" t="s">
        <v>116</v>
      </c>
      <c r="Y18" s="339" t="s">
        <v>116</v>
      </c>
      <c r="Z18" s="339" t="s">
        <v>116</v>
      </c>
      <c r="AA18" s="239">
        <v>0.16701609750897267</v>
      </c>
      <c r="AB18" s="239" t="s">
        <v>116</v>
      </c>
      <c r="AC18" s="458" t="s">
        <v>116</v>
      </c>
      <c r="AD18" s="459"/>
      <c r="AE18" s="336">
        <v>28.140999999999998</v>
      </c>
      <c r="AF18" s="336">
        <v>28.843</v>
      </c>
      <c r="AG18" s="240" t="s">
        <v>116</v>
      </c>
    </row>
    <row r="19" spans="1:33" s="462" customFormat="1">
      <c r="A19" s="235"/>
      <c r="B19" s="345" t="s">
        <v>108</v>
      </c>
      <c r="C19" s="239">
        <v>35.480475382003398</v>
      </c>
      <c r="D19" s="239">
        <v>37.307300509337857</v>
      </c>
      <c r="E19" s="239">
        <v>29.908319185059423</v>
      </c>
      <c r="F19" s="239">
        <v>4.2716468590831917</v>
      </c>
      <c r="G19" s="239">
        <v>3.1273344651952466</v>
      </c>
      <c r="H19" s="239">
        <v>7.3989813242784379</v>
      </c>
      <c r="I19" s="239">
        <v>29.646859083191853</v>
      </c>
      <c r="J19" s="239"/>
      <c r="K19" s="239" t="s">
        <v>116</v>
      </c>
      <c r="L19" s="239">
        <v>1.8675721561969443</v>
      </c>
      <c r="M19" s="239" t="s">
        <v>116</v>
      </c>
      <c r="N19" s="239" t="s">
        <v>116</v>
      </c>
      <c r="O19" s="239">
        <v>1.8268251273344656</v>
      </c>
      <c r="P19" s="239"/>
      <c r="Q19" s="239">
        <v>-2.4448217317487266</v>
      </c>
      <c r="R19" s="339" t="s">
        <v>116</v>
      </c>
      <c r="S19" s="239"/>
      <c r="T19" s="239">
        <v>-1.303904923599321</v>
      </c>
      <c r="U19" s="239">
        <v>2.1935483870967745</v>
      </c>
      <c r="V19" s="239">
        <v>3.1748726655348052</v>
      </c>
      <c r="W19" s="239"/>
      <c r="X19" s="239" t="s">
        <v>116</v>
      </c>
      <c r="Y19" s="339" t="s">
        <v>116</v>
      </c>
      <c r="Z19" s="339" t="s">
        <v>116</v>
      </c>
      <c r="AA19" s="239">
        <v>0.22750424448217321</v>
      </c>
      <c r="AB19" s="239" t="s">
        <v>116</v>
      </c>
      <c r="AC19" s="458" t="s">
        <v>116</v>
      </c>
      <c r="AD19" s="459"/>
      <c r="AE19" s="336">
        <v>29.45</v>
      </c>
      <c r="AF19" s="336">
        <v>30.382999999999999</v>
      </c>
      <c r="AG19" s="240" t="s">
        <v>116</v>
      </c>
    </row>
    <row r="20" spans="1:33" s="462" customFormat="1">
      <c r="A20" s="235"/>
      <c r="B20" s="345" t="s">
        <v>109</v>
      </c>
      <c r="C20" s="239">
        <v>34.635506406440896</v>
      </c>
      <c r="D20" s="239">
        <v>37.339055793991413</v>
      </c>
      <c r="E20" s="239">
        <v>28.664515522696661</v>
      </c>
      <c r="F20" s="239">
        <v>5.5355408665142072</v>
      </c>
      <c r="G20" s="239">
        <v>3.1389994047805523</v>
      </c>
      <c r="H20" s="239">
        <v>8.6745402712947595</v>
      </c>
      <c r="I20" s="239">
        <v>28.695842862065724</v>
      </c>
      <c r="J20" s="239"/>
      <c r="K20" s="239" t="s">
        <v>116</v>
      </c>
      <c r="L20" s="239">
        <v>0.90536010776604736</v>
      </c>
      <c r="M20" s="239" t="s">
        <v>116</v>
      </c>
      <c r="N20" s="239" t="s">
        <v>116</v>
      </c>
      <c r="O20" s="239">
        <v>2.7035493875505154</v>
      </c>
      <c r="P20" s="239"/>
      <c r="Q20" s="239">
        <v>-2.8319914789636917</v>
      </c>
      <c r="R20" s="339" t="s">
        <v>116</v>
      </c>
      <c r="S20" s="239"/>
      <c r="T20" s="239">
        <v>0.94921838288274174</v>
      </c>
      <c r="U20" s="239">
        <v>3.0982738636007645</v>
      </c>
      <c r="V20" s="239">
        <v>3.0826101939162309</v>
      </c>
      <c r="W20" s="239"/>
      <c r="X20" s="239" t="s">
        <v>116</v>
      </c>
      <c r="Y20" s="339" t="s">
        <v>116</v>
      </c>
      <c r="Z20" s="339" t="s">
        <v>116</v>
      </c>
      <c r="AA20" s="239">
        <v>2.4216033332289091</v>
      </c>
      <c r="AB20" s="239" t="s">
        <v>116</v>
      </c>
      <c r="AC20" s="458" t="s">
        <v>116</v>
      </c>
      <c r="AD20" s="459"/>
      <c r="AE20" s="336">
        <v>31.920999999999999</v>
      </c>
      <c r="AF20" s="336">
        <v>33.341000000000001</v>
      </c>
      <c r="AG20" s="240" t="s">
        <v>116</v>
      </c>
    </row>
    <row r="21" spans="1:33" s="462" customFormat="1">
      <c r="A21" s="235"/>
      <c r="B21" s="345" t="s">
        <v>110</v>
      </c>
      <c r="C21" s="239">
        <v>35.165686415148471</v>
      </c>
      <c r="D21" s="239">
        <v>37.03342418591307</v>
      </c>
      <c r="E21" s="239">
        <v>27.898436379285613</v>
      </c>
      <c r="F21" s="239">
        <v>6.0134844355185777</v>
      </c>
      <c r="G21" s="239">
        <v>3.1215033711088802</v>
      </c>
      <c r="H21" s="239">
        <v>9.134987806627457</v>
      </c>
      <c r="I21" s="239">
        <v>29.083345287620144</v>
      </c>
      <c r="J21" s="239"/>
      <c r="K21" s="239" t="s">
        <v>116</v>
      </c>
      <c r="L21" s="239">
        <v>1.5464065413857411</v>
      </c>
      <c r="M21" s="239" t="s">
        <v>116</v>
      </c>
      <c r="N21" s="239" t="s">
        <v>116</v>
      </c>
      <c r="O21" s="239">
        <v>1.8677377707645966</v>
      </c>
      <c r="P21" s="239"/>
      <c r="Q21" s="239">
        <v>-4.1457466647539816</v>
      </c>
      <c r="R21" s="339" t="s">
        <v>116</v>
      </c>
      <c r="S21" s="239"/>
      <c r="T21" s="239">
        <v>0.9353033997991681</v>
      </c>
      <c r="U21" s="239">
        <v>2.6222923540381586</v>
      </c>
      <c r="V21" s="239">
        <v>2.8288624300674226</v>
      </c>
      <c r="W21" s="239"/>
      <c r="X21" s="239" t="s">
        <v>116</v>
      </c>
      <c r="Y21" s="339" t="s">
        <v>116</v>
      </c>
      <c r="Z21" s="339" t="s">
        <v>116</v>
      </c>
      <c r="AA21" s="239">
        <v>8.8939893845933163E-2</v>
      </c>
      <c r="AB21" s="239" t="s">
        <v>116</v>
      </c>
      <c r="AC21" s="458" t="s">
        <v>116</v>
      </c>
      <c r="AD21" s="459"/>
      <c r="AE21" s="336">
        <v>34.854999999999997</v>
      </c>
      <c r="AF21" s="336">
        <v>36.161999999999999</v>
      </c>
      <c r="AG21" s="240" t="s">
        <v>116</v>
      </c>
    </row>
    <row r="22" spans="1:33" s="462" customFormat="1" ht="15.75" customHeight="1">
      <c r="A22" s="347"/>
      <c r="B22" s="348" t="s">
        <v>9</v>
      </c>
      <c r="C22" s="239">
        <v>36.961106217132489</v>
      </c>
      <c r="D22" s="239">
        <v>38.485358105763332</v>
      </c>
      <c r="E22" s="239">
        <v>29.273110701796533</v>
      </c>
      <c r="F22" s="239">
        <v>6.0089159392434794</v>
      </c>
      <c r="G22" s="239">
        <v>3.2033314647233122</v>
      </c>
      <c r="H22" s="239">
        <v>9.2122474039667939</v>
      </c>
      <c r="I22" s="239">
        <v>30.693254317823872</v>
      </c>
      <c r="J22" s="239"/>
      <c r="K22" s="239" t="s">
        <v>116</v>
      </c>
      <c r="L22" s="239">
        <v>1.7671711913723607</v>
      </c>
      <c r="M22" s="239" t="s">
        <v>116</v>
      </c>
      <c r="N22" s="239" t="s">
        <v>116</v>
      </c>
      <c r="O22" s="239">
        <v>1.5242518886308427</v>
      </c>
      <c r="P22" s="239"/>
      <c r="Q22" s="239">
        <v>-4.4846640506126372</v>
      </c>
      <c r="R22" s="339" t="s">
        <v>116</v>
      </c>
      <c r="S22" s="239"/>
      <c r="T22" s="239">
        <v>1.2519687141293612</v>
      </c>
      <c r="U22" s="239">
        <v>2.4612263420624116</v>
      </c>
      <c r="V22" s="239">
        <v>2.7068150876911989</v>
      </c>
      <c r="W22" s="239"/>
      <c r="X22" s="239" t="s">
        <v>116</v>
      </c>
      <c r="Y22" s="339" t="s">
        <v>116</v>
      </c>
      <c r="Z22" s="339" t="s">
        <v>116</v>
      </c>
      <c r="AA22" s="239">
        <v>1.2199353994821283</v>
      </c>
      <c r="AB22" s="239" t="s">
        <v>116</v>
      </c>
      <c r="AC22" s="458" t="s">
        <v>116</v>
      </c>
      <c r="AD22" s="463"/>
      <c r="AE22" s="336">
        <v>37.460999999999999</v>
      </c>
      <c r="AF22" s="336">
        <v>38.753999999999998</v>
      </c>
      <c r="AG22" s="240" t="s">
        <v>116</v>
      </c>
    </row>
    <row r="23" spans="1:33" s="462" customFormat="1" ht="15.75" customHeight="1">
      <c r="A23" s="347"/>
      <c r="B23" s="348" t="s">
        <v>10</v>
      </c>
      <c r="C23" s="239">
        <v>37.640491626824208</v>
      </c>
      <c r="D23" s="239">
        <v>40.036045958597214</v>
      </c>
      <c r="E23" s="239">
        <v>29.933164785101006</v>
      </c>
      <c r="F23" s="239">
        <v>6.7511076622693942</v>
      </c>
      <c r="G23" s="239">
        <v>3.3517735112268148</v>
      </c>
      <c r="H23" s="239">
        <v>10.102881173496208</v>
      </c>
      <c r="I23" s="239">
        <v>31.39252546997422</v>
      </c>
      <c r="J23" s="239"/>
      <c r="K23" s="239" t="s">
        <v>116</v>
      </c>
      <c r="L23" s="239">
        <v>0.95121279631530209</v>
      </c>
      <c r="M23" s="239" t="s">
        <v>116</v>
      </c>
      <c r="N23" s="239" t="s">
        <v>116</v>
      </c>
      <c r="O23" s="239">
        <v>2.3955543317730106</v>
      </c>
      <c r="P23" s="239"/>
      <c r="Q23" s="239">
        <v>-4.3555533304963836</v>
      </c>
      <c r="R23" s="339" t="s">
        <v>116</v>
      </c>
      <c r="S23" s="239"/>
      <c r="T23" s="239">
        <v>1.8598713359533405</v>
      </c>
      <c r="U23" s="239">
        <v>2.9187213697464265</v>
      </c>
      <c r="V23" s="239">
        <v>2.7910585997146362</v>
      </c>
      <c r="W23" s="239"/>
      <c r="X23" s="239" t="s">
        <v>116</v>
      </c>
      <c r="Y23" s="339" t="s">
        <v>116</v>
      </c>
      <c r="Z23" s="339" t="s">
        <v>116</v>
      </c>
      <c r="AA23" s="239">
        <v>8.0102130216025441E-2</v>
      </c>
      <c r="AB23" s="239" t="s">
        <v>116</v>
      </c>
      <c r="AC23" s="458" t="s">
        <v>116</v>
      </c>
      <c r="AD23" s="463"/>
      <c r="AE23" s="336">
        <v>39.948999999999998</v>
      </c>
      <c r="AF23" s="336">
        <v>41.146000000000001</v>
      </c>
      <c r="AG23" s="240" t="s">
        <v>116</v>
      </c>
    </row>
    <row r="24" spans="1:33" s="462" customFormat="1" ht="15.75" customHeight="1">
      <c r="A24" s="347"/>
      <c r="B24" s="348" t="s">
        <v>11</v>
      </c>
      <c r="C24" s="239">
        <v>39.090438546960286</v>
      </c>
      <c r="D24" s="239">
        <v>42.941840767927722</v>
      </c>
      <c r="E24" s="239">
        <v>31.571146245059289</v>
      </c>
      <c r="F24" s="239">
        <v>7.9663090532655758</v>
      </c>
      <c r="G24" s="239">
        <v>3.4043854696028615</v>
      </c>
      <c r="H24" s="239">
        <v>11.370694522868437</v>
      </c>
      <c r="I24" s="239">
        <v>32.611048371917938</v>
      </c>
      <c r="J24" s="239"/>
      <c r="K24" s="239" t="s">
        <v>116</v>
      </c>
      <c r="L24" s="239">
        <v>-0.18351214003387917</v>
      </c>
      <c r="M24" s="239" t="s">
        <v>116</v>
      </c>
      <c r="N24" s="239" t="s">
        <v>116</v>
      </c>
      <c r="O24" s="239">
        <v>3.8514022209674383</v>
      </c>
      <c r="P24" s="239"/>
      <c r="Q24" s="239">
        <v>-4.1149068322981366</v>
      </c>
      <c r="R24" s="339" t="s">
        <v>116</v>
      </c>
      <c r="S24" s="239"/>
      <c r="T24" s="239">
        <v>3.2326369282891023</v>
      </c>
      <c r="U24" s="239">
        <v>4.7548466026726892</v>
      </c>
      <c r="V24" s="239">
        <v>2.8797289666854886</v>
      </c>
      <c r="W24" s="239"/>
      <c r="X24" s="239" t="s">
        <v>116</v>
      </c>
      <c r="Y24" s="339" t="s">
        <v>116</v>
      </c>
      <c r="Z24" s="339" t="s">
        <v>116</v>
      </c>
      <c r="AA24" s="239">
        <v>1.484566158479202</v>
      </c>
      <c r="AB24" s="239" t="s">
        <v>116</v>
      </c>
      <c r="AC24" s="458" t="s">
        <v>116</v>
      </c>
      <c r="AD24" s="463"/>
      <c r="AE24" s="336">
        <v>42.503999999999998</v>
      </c>
      <c r="AF24" s="336">
        <v>44.387</v>
      </c>
      <c r="AG24" s="240" t="s">
        <v>116</v>
      </c>
    </row>
    <row r="25" spans="1:33" s="462" customFormat="1" ht="15.75" customHeight="1">
      <c r="A25" s="347"/>
      <c r="B25" s="348" t="s">
        <v>12</v>
      </c>
      <c r="C25" s="239">
        <v>40.807903684536917</v>
      </c>
      <c r="D25" s="239">
        <v>41.385283236747007</v>
      </c>
      <c r="E25" s="239">
        <v>30.932574898958581</v>
      </c>
      <c r="F25" s="239">
        <v>6.911447084233262</v>
      </c>
      <c r="G25" s="239">
        <v>3.5412612535551613</v>
      </c>
      <c r="H25" s="239">
        <v>10.452708337788422</v>
      </c>
      <c r="I25" s="239">
        <v>33.817334217223021</v>
      </c>
      <c r="J25" s="239"/>
      <c r="K25" s="239" t="s">
        <v>116</v>
      </c>
      <c r="L25" s="239">
        <v>2.9681585869170068</v>
      </c>
      <c r="M25" s="239" t="s">
        <v>116</v>
      </c>
      <c r="N25" s="239" t="s">
        <v>116</v>
      </c>
      <c r="O25" s="239">
        <v>0.57737955221008075</v>
      </c>
      <c r="P25" s="239"/>
      <c r="Q25" s="239">
        <v>-6.3340675320231812</v>
      </c>
      <c r="R25" s="339" t="s">
        <v>116</v>
      </c>
      <c r="S25" s="239"/>
      <c r="T25" s="239">
        <v>-0.6244252935012724</v>
      </c>
      <c r="U25" s="239">
        <v>0.80405448752218645</v>
      </c>
      <c r="V25" s="239">
        <v>2.7842525073241666</v>
      </c>
      <c r="W25" s="239"/>
      <c r="X25" s="239" t="s">
        <v>116</v>
      </c>
      <c r="Y25" s="339" t="s">
        <v>116</v>
      </c>
      <c r="Z25" s="339" t="s">
        <v>116</v>
      </c>
      <c r="AA25" s="239">
        <v>-0.66933259200650086</v>
      </c>
      <c r="AB25" s="239" t="s">
        <v>116</v>
      </c>
      <c r="AC25" s="458" t="s">
        <v>116</v>
      </c>
      <c r="AD25" s="463"/>
      <c r="AE25" s="336">
        <v>46.762999999999998</v>
      </c>
      <c r="AF25" s="336">
        <v>48.695</v>
      </c>
      <c r="AG25" s="240" t="s">
        <v>116</v>
      </c>
    </row>
    <row r="26" spans="1:33" s="462" customFormat="1" ht="15.75" customHeight="1">
      <c r="A26" s="347"/>
      <c r="B26" s="348" t="s">
        <v>13</v>
      </c>
      <c r="C26" s="239">
        <v>41.85236905768739</v>
      </c>
      <c r="D26" s="239">
        <v>40.137285368683983</v>
      </c>
      <c r="E26" s="239">
        <v>30.299156226029144</v>
      </c>
      <c r="F26" s="239">
        <v>6.1699742344078832</v>
      </c>
      <c r="G26" s="239">
        <v>3.6681549082469558</v>
      </c>
      <c r="H26" s="239">
        <v>9.8381291426548394</v>
      </c>
      <c r="I26" s="239">
        <v>35.133646716362129</v>
      </c>
      <c r="J26" s="239"/>
      <c r="K26" s="239" t="s">
        <v>116</v>
      </c>
      <c r="L26" s="239">
        <v>5.1413173888244197</v>
      </c>
      <c r="M26" s="239" t="s">
        <v>116</v>
      </c>
      <c r="N26" s="239" t="s">
        <v>116</v>
      </c>
      <c r="O26" s="239">
        <v>-1.7150836890034025</v>
      </c>
      <c r="P26" s="239"/>
      <c r="Q26" s="239">
        <v>-7.8850579234112859</v>
      </c>
      <c r="R26" s="339" t="s">
        <v>116</v>
      </c>
      <c r="S26" s="239"/>
      <c r="T26" s="239">
        <v>-2.1261530594182085</v>
      </c>
      <c r="U26" s="239">
        <v>-1.5105324233424464</v>
      </c>
      <c r="V26" s="239">
        <v>2.5844265680624665</v>
      </c>
      <c r="W26" s="239"/>
      <c r="X26" s="239" t="s">
        <v>116</v>
      </c>
      <c r="Y26" s="339" t="s">
        <v>116</v>
      </c>
      <c r="Z26" s="339" t="s">
        <v>116</v>
      </c>
      <c r="AA26" s="239">
        <v>-0.37173258855693014</v>
      </c>
      <c r="AB26" s="239" t="s">
        <v>116</v>
      </c>
      <c r="AC26" s="458" t="s">
        <v>116</v>
      </c>
      <c r="AD26" s="463"/>
      <c r="AE26" s="336">
        <v>50.843000000000004</v>
      </c>
      <c r="AF26" s="336">
        <v>54.093000000000004</v>
      </c>
      <c r="AG26" s="240" t="s">
        <v>116</v>
      </c>
    </row>
    <row r="27" spans="1:33">
      <c r="A27" s="355"/>
      <c r="B27" s="356" t="s">
        <v>14</v>
      </c>
      <c r="C27" s="239">
        <v>40.048161044990735</v>
      </c>
      <c r="D27" s="239">
        <v>39.488592069019283</v>
      </c>
      <c r="E27" s="239">
        <v>29.537619319855175</v>
      </c>
      <c r="F27" s="239">
        <v>6.2782599656982487</v>
      </c>
      <c r="G27" s="239">
        <v>3.6727127834658631</v>
      </c>
      <c r="H27" s="239">
        <v>9.9509727491641105</v>
      </c>
      <c r="I27" s="239">
        <v>33.707534258441179</v>
      </c>
      <c r="J27" s="239"/>
      <c r="K27" s="239" t="s">
        <v>116</v>
      </c>
      <c r="L27" s="239">
        <v>3.6519238431820944</v>
      </c>
      <c r="M27" s="239" t="s">
        <v>116</v>
      </c>
      <c r="N27" s="239" t="s">
        <v>116</v>
      </c>
      <c r="O27" s="239">
        <v>-0.55956897597144983</v>
      </c>
      <c r="P27" s="239"/>
      <c r="Q27" s="239">
        <v>-6.8378289416696987</v>
      </c>
      <c r="R27" s="339" t="s">
        <v>116</v>
      </c>
      <c r="S27" s="239"/>
      <c r="T27" s="239">
        <v>-0.23041075481177348</v>
      </c>
      <c r="U27" s="239">
        <v>1.1347296571557264</v>
      </c>
      <c r="V27" s="239">
        <v>2.3283613117821322</v>
      </c>
      <c r="W27" s="239"/>
      <c r="X27" s="239" t="s">
        <v>116</v>
      </c>
      <c r="Y27" s="339" t="s">
        <v>116</v>
      </c>
      <c r="Z27" s="339" t="s">
        <v>116</v>
      </c>
      <c r="AA27" s="239">
        <v>-1.9195121528680077</v>
      </c>
      <c r="AB27" s="239" t="s">
        <v>116</v>
      </c>
      <c r="AC27" s="458" t="s">
        <v>116</v>
      </c>
      <c r="AD27" s="464"/>
      <c r="AE27" s="336">
        <v>57.722999999999999</v>
      </c>
      <c r="AF27" s="336">
        <v>61.161000000000001</v>
      </c>
      <c r="AG27" s="240" t="s">
        <v>116</v>
      </c>
    </row>
    <row r="28" spans="1:33">
      <c r="A28" s="355"/>
      <c r="B28" s="356" t="s">
        <v>15</v>
      </c>
      <c r="C28" s="239">
        <v>38.373983739837399</v>
      </c>
      <c r="D28" s="239">
        <v>39.355787843592722</v>
      </c>
      <c r="E28" s="239">
        <v>30.189701897018971</v>
      </c>
      <c r="F28" s="239">
        <v>5.3735965931087888</v>
      </c>
      <c r="G28" s="239">
        <v>3.7924893534649633</v>
      </c>
      <c r="H28" s="239">
        <v>9.1660859465737499</v>
      </c>
      <c r="I28" s="239">
        <v>32.068137824235379</v>
      </c>
      <c r="J28" s="239"/>
      <c r="K28" s="239" t="s">
        <v>116</v>
      </c>
      <c r="L28" s="239">
        <v>1.975996902826171</v>
      </c>
      <c r="M28" s="239" t="s">
        <v>116</v>
      </c>
      <c r="N28" s="239" t="s">
        <v>116</v>
      </c>
      <c r="O28" s="239">
        <v>0.98180410375532323</v>
      </c>
      <c r="P28" s="239"/>
      <c r="Q28" s="239">
        <v>-4.391792489353465</v>
      </c>
      <c r="R28" s="339" t="s">
        <v>116</v>
      </c>
      <c r="S28" s="239"/>
      <c r="T28" s="239">
        <v>0.75571041424699947</v>
      </c>
      <c r="U28" s="239">
        <v>1.3162988772744868</v>
      </c>
      <c r="V28" s="239">
        <v>2.3910181958962449</v>
      </c>
      <c r="W28" s="239"/>
      <c r="X28" s="239" t="s">
        <v>116</v>
      </c>
      <c r="Y28" s="339" t="s">
        <v>116</v>
      </c>
      <c r="Z28" s="339" t="s">
        <v>116</v>
      </c>
      <c r="AA28" s="239">
        <v>-0.63027487417731309</v>
      </c>
      <c r="AB28" s="239" t="s">
        <v>116</v>
      </c>
      <c r="AC28" s="458" t="s">
        <v>116</v>
      </c>
      <c r="AD28" s="464"/>
      <c r="AE28" s="336">
        <v>64.575000000000003</v>
      </c>
      <c r="AF28" s="336">
        <v>68.129000000000005</v>
      </c>
      <c r="AG28" s="240" t="s">
        <v>116</v>
      </c>
    </row>
    <row r="29" spans="1:33">
      <c r="A29" s="355"/>
      <c r="B29" s="356" t="s">
        <v>16</v>
      </c>
      <c r="C29" s="239">
        <v>35.879607710517419</v>
      </c>
      <c r="D29" s="239">
        <v>38.4673655732161</v>
      </c>
      <c r="E29" s="239">
        <v>29.808589786946232</v>
      </c>
      <c r="F29" s="239">
        <v>4.9157930334798783</v>
      </c>
      <c r="G29" s="239">
        <v>3.7429827527899895</v>
      </c>
      <c r="H29" s="239">
        <v>8.6587757862698673</v>
      </c>
      <c r="I29" s="239">
        <v>29.831586066959758</v>
      </c>
      <c r="J29" s="239"/>
      <c r="K29" s="239" t="s">
        <v>116</v>
      </c>
      <c r="L29" s="239">
        <v>0.1487994589110585</v>
      </c>
      <c r="M29" s="239" t="s">
        <v>116</v>
      </c>
      <c r="N29" s="239" t="s">
        <v>116</v>
      </c>
      <c r="O29" s="239">
        <v>2.5877578626986812</v>
      </c>
      <c r="P29" s="239"/>
      <c r="Q29" s="239">
        <v>-2.3280351707811975</v>
      </c>
      <c r="R29" s="339" t="s">
        <v>116</v>
      </c>
      <c r="S29" s="239"/>
      <c r="T29" s="239">
        <v>2.5809942509299963</v>
      </c>
      <c r="U29" s="239">
        <v>3.3128170443016574</v>
      </c>
      <c r="V29" s="239">
        <v>2.3347987825498815</v>
      </c>
      <c r="W29" s="239"/>
      <c r="X29" s="239" t="s">
        <v>116</v>
      </c>
      <c r="Y29" s="339" t="s">
        <v>116</v>
      </c>
      <c r="Z29" s="339" t="s">
        <v>116</v>
      </c>
      <c r="AA29" s="239">
        <v>1.9655055799797094</v>
      </c>
      <c r="AB29" s="239" t="s">
        <v>116</v>
      </c>
      <c r="AC29" s="458" t="s">
        <v>116</v>
      </c>
      <c r="AD29" s="464"/>
      <c r="AE29" s="336">
        <v>73.924999999999997</v>
      </c>
      <c r="AF29" s="336">
        <v>79.218000000000004</v>
      </c>
      <c r="AG29" s="240">
        <v>2.5446863580414503</v>
      </c>
    </row>
    <row r="30" spans="1:33">
      <c r="A30" s="355"/>
      <c r="B30" s="356" t="s">
        <v>17</v>
      </c>
      <c r="C30" s="239">
        <v>36.176452839297568</v>
      </c>
      <c r="D30" s="239">
        <v>40.259489469555241</v>
      </c>
      <c r="E30" s="239">
        <v>30.998732725846356</v>
      </c>
      <c r="F30" s="239">
        <v>5.2441011405467375</v>
      </c>
      <c r="G30" s="239">
        <v>4.0166556031621505</v>
      </c>
      <c r="H30" s="239">
        <v>9.2607567437088889</v>
      </c>
      <c r="I30" s="239">
        <v>29.796632671534606</v>
      </c>
      <c r="J30" s="239"/>
      <c r="K30" s="239" t="s">
        <v>116</v>
      </c>
      <c r="L30" s="239">
        <v>-1.051234083640094</v>
      </c>
      <c r="M30" s="239" t="s">
        <v>116</v>
      </c>
      <c r="N30" s="239" t="s">
        <v>116</v>
      </c>
      <c r="O30" s="239">
        <v>4.0830366302576788</v>
      </c>
      <c r="P30" s="239"/>
      <c r="Q30" s="239">
        <v>-1.1610645102890591</v>
      </c>
      <c r="R30" s="339" t="s">
        <v>116</v>
      </c>
      <c r="S30" s="239"/>
      <c r="T30" s="239">
        <v>2.5767907790718723</v>
      </c>
      <c r="U30" s="239">
        <v>5.2754812624464433</v>
      </c>
      <c r="V30" s="239">
        <v>2.4343733027578298</v>
      </c>
      <c r="W30" s="239"/>
      <c r="X30" s="239" t="s">
        <v>116</v>
      </c>
      <c r="Y30" s="339" t="s">
        <v>116</v>
      </c>
      <c r="Z30" s="339" t="s">
        <v>116</v>
      </c>
      <c r="AA30" s="239">
        <v>3.6618188401424168</v>
      </c>
      <c r="AB30" s="239" t="s">
        <v>116</v>
      </c>
      <c r="AC30" s="458" t="s">
        <v>116</v>
      </c>
      <c r="AD30" s="464"/>
      <c r="AE30" s="336">
        <v>82.855000000000004</v>
      </c>
      <c r="AF30" s="336">
        <v>88.826999999999998</v>
      </c>
      <c r="AG30" s="240">
        <v>6.5394315949810444</v>
      </c>
    </row>
    <row r="31" spans="1:33">
      <c r="B31" s="356" t="s">
        <v>18</v>
      </c>
      <c r="C31" s="239">
        <v>39.012242569921163</v>
      </c>
      <c r="D31" s="239">
        <v>44.707787578171157</v>
      </c>
      <c r="E31" s="239">
        <v>34.771139312704982</v>
      </c>
      <c r="F31" s="239">
        <v>5.5264712472754685</v>
      </c>
      <c r="G31" s="239">
        <v>4.4101770181907067</v>
      </c>
      <c r="H31" s="239">
        <v>9.9366482654661752</v>
      </c>
      <c r="I31" s="239">
        <v>32.492717606078507</v>
      </c>
      <c r="J31" s="239"/>
      <c r="K31" s="239" t="s">
        <v>116</v>
      </c>
      <c r="L31" s="239">
        <v>-2.2967550060092479</v>
      </c>
      <c r="M31" s="239" t="s">
        <v>116</v>
      </c>
      <c r="N31" s="239" t="s">
        <v>116</v>
      </c>
      <c r="O31" s="239">
        <v>5.6955450082499848</v>
      </c>
      <c r="P31" s="239"/>
      <c r="Q31" s="239">
        <v>0.16907376097451673</v>
      </c>
      <c r="R31" s="339" t="s">
        <v>116</v>
      </c>
      <c r="S31" s="239"/>
      <c r="T31" s="239">
        <v>5.1883237253264349</v>
      </c>
      <c r="U31" s="239">
        <v>8.1348923427919573</v>
      </c>
      <c r="V31" s="239">
        <v>2.4159214519973107</v>
      </c>
      <c r="W31" s="239"/>
      <c r="X31" s="239">
        <v>47.749101840310878</v>
      </c>
      <c r="Y31" s="339" t="s">
        <v>116</v>
      </c>
      <c r="Z31" s="339" t="s">
        <v>116</v>
      </c>
      <c r="AA31" s="239">
        <v>3.4334195677415416</v>
      </c>
      <c r="AB31" s="239" t="s">
        <v>116</v>
      </c>
      <c r="AC31" s="458">
        <v>54.663787659652485</v>
      </c>
      <c r="AD31" s="464"/>
      <c r="AE31" s="336">
        <v>98.182000000000002</v>
      </c>
      <c r="AF31" s="336">
        <v>109.11199999999999</v>
      </c>
      <c r="AG31" s="240">
        <v>3.1047807042479647</v>
      </c>
    </row>
    <row r="32" spans="1:33">
      <c r="B32" s="356" t="s">
        <v>19</v>
      </c>
      <c r="C32" s="239">
        <v>40.119492899937107</v>
      </c>
      <c r="D32" s="239">
        <v>46.450796067657478</v>
      </c>
      <c r="E32" s="239">
        <v>36.344377875608224</v>
      </c>
      <c r="F32" s="239">
        <v>5.5608884181258489</v>
      </c>
      <c r="G32" s="239">
        <v>4.5455297739234064</v>
      </c>
      <c r="H32" s="239">
        <v>10.106418192049253</v>
      </c>
      <c r="I32" s="239">
        <v>33.353745324550658</v>
      </c>
      <c r="J32" s="239"/>
      <c r="K32" s="239">
        <v>0.52283906452332762</v>
      </c>
      <c r="L32" s="239">
        <v>-2.9972526563172357</v>
      </c>
      <c r="M32" s="239">
        <v>-2.7496769712460445</v>
      </c>
      <c r="N32" s="239">
        <v>6.0837274826491772</v>
      </c>
      <c r="O32" s="239">
        <v>6.3313031677203675</v>
      </c>
      <c r="P32" s="239"/>
      <c r="Q32" s="239">
        <v>0.77041474959451861</v>
      </c>
      <c r="R32" s="339" t="s">
        <v>116</v>
      </c>
      <c r="S32" s="239"/>
      <c r="T32" s="239">
        <v>7.243222667240409</v>
      </c>
      <c r="U32" s="239">
        <v>8.5076627718380724</v>
      </c>
      <c r="V32" s="239">
        <v>2.572738406540664</v>
      </c>
      <c r="W32" s="239"/>
      <c r="X32" s="239">
        <v>49.329063738944804</v>
      </c>
      <c r="Y32" s="339" t="s">
        <v>116</v>
      </c>
      <c r="Z32" s="339" t="s">
        <v>116</v>
      </c>
      <c r="AA32" s="239">
        <v>4.2120419714673467</v>
      </c>
      <c r="AB32" s="239">
        <v>3.9644662863961551</v>
      </c>
      <c r="AC32" s="458">
        <v>54.316308629307208</v>
      </c>
      <c r="AD32" s="464"/>
      <c r="AE32" s="336">
        <v>120.84399999999999</v>
      </c>
      <c r="AF32" s="336">
        <v>131.16</v>
      </c>
      <c r="AG32" s="240">
        <v>-1.7370636518415679</v>
      </c>
    </row>
    <row r="33" spans="2:33">
      <c r="B33" s="356" t="s">
        <v>20</v>
      </c>
      <c r="C33" s="239">
        <v>40.209182344784871</v>
      </c>
      <c r="D33" s="239">
        <v>45.138903552299112</v>
      </c>
      <c r="E33" s="239">
        <v>36.083250631699713</v>
      </c>
      <c r="F33" s="239">
        <v>4.5038957748263266</v>
      </c>
      <c r="G33" s="239">
        <v>4.5517571457730668</v>
      </c>
      <c r="H33" s="239">
        <v>9.0556529205993925</v>
      </c>
      <c r="I33" s="239">
        <v>32.75899688197245</v>
      </c>
      <c r="J33" s="239"/>
      <c r="K33" s="239">
        <v>-0.24140832141496854</v>
      </c>
      <c r="L33" s="239">
        <v>-1.3070377330602421</v>
      </c>
      <c r="M33" s="239">
        <v>-0.63980397895736485</v>
      </c>
      <c r="N33" s="239">
        <v>4.2624874534113566</v>
      </c>
      <c r="O33" s="239">
        <v>4.9297212075142349</v>
      </c>
      <c r="P33" s="239"/>
      <c r="Q33" s="239">
        <v>0.42582543268790868</v>
      </c>
      <c r="R33" s="339" t="s">
        <v>116</v>
      </c>
      <c r="S33" s="239"/>
      <c r="T33" s="239">
        <v>4.1097433082061139</v>
      </c>
      <c r="U33" s="239">
        <v>5.8038950709826365</v>
      </c>
      <c r="V33" s="239">
        <v>2.8709784131140155</v>
      </c>
      <c r="W33" s="239"/>
      <c r="X33" s="239">
        <v>47.790345830681922</v>
      </c>
      <c r="Y33" s="339" t="s">
        <v>116</v>
      </c>
      <c r="Z33" s="339" t="s">
        <v>116</v>
      </c>
      <c r="AA33" s="239">
        <v>3.6177565686212403</v>
      </c>
      <c r="AB33" s="239">
        <v>2.9505228145183637</v>
      </c>
      <c r="AC33" s="458">
        <v>53.485785876672509</v>
      </c>
      <c r="AD33" s="464"/>
      <c r="AE33" s="336">
        <v>142.077</v>
      </c>
      <c r="AF33" s="336">
        <v>154.006</v>
      </c>
      <c r="AG33" s="240">
        <v>-0.63964204746912723</v>
      </c>
    </row>
    <row r="34" spans="2:33">
      <c r="B34" s="356" t="s">
        <v>21</v>
      </c>
      <c r="C34" s="239">
        <v>38.385912101143894</v>
      </c>
      <c r="D34" s="239">
        <v>42.25346177001807</v>
      </c>
      <c r="E34" s="239">
        <v>34.650812763395543</v>
      </c>
      <c r="F34" s="239">
        <v>3.150511739915713</v>
      </c>
      <c r="G34" s="239">
        <v>4.4521372667068029</v>
      </c>
      <c r="H34" s="239">
        <v>7.6026490066225163</v>
      </c>
      <c r="I34" s="239">
        <v>31.617098133654427</v>
      </c>
      <c r="J34" s="239"/>
      <c r="K34" s="239">
        <v>0.35457393598875953</v>
      </c>
      <c r="L34" s="239">
        <v>-0.32269717037928963</v>
      </c>
      <c r="M34" s="239">
        <v>3.9766822590409701E-2</v>
      </c>
      <c r="N34" s="239">
        <v>3.5050856759044726</v>
      </c>
      <c r="O34" s="239">
        <v>3.8675496688741728</v>
      </c>
      <c r="P34" s="239"/>
      <c r="Q34" s="239">
        <v>0.71703792895845886</v>
      </c>
      <c r="R34" s="339" t="s">
        <v>116</v>
      </c>
      <c r="S34" s="239"/>
      <c r="T34" s="239">
        <v>2.8163756773028297</v>
      </c>
      <c r="U34" s="239">
        <v>3.3521974714027696</v>
      </c>
      <c r="V34" s="239">
        <v>2.9542444310656233</v>
      </c>
      <c r="W34" s="239"/>
      <c r="X34" s="239">
        <v>44.320804575914011</v>
      </c>
      <c r="Y34" s="339" t="s">
        <v>116</v>
      </c>
      <c r="Z34" s="339" t="s">
        <v>116</v>
      </c>
      <c r="AA34" s="239">
        <v>3.220349187236605</v>
      </c>
      <c r="AB34" s="239">
        <v>2.8578851942669052</v>
      </c>
      <c r="AC34" s="458">
        <v>51.990969295605062</v>
      </c>
      <c r="AD34" s="464"/>
      <c r="AE34" s="336">
        <v>166.1</v>
      </c>
      <c r="AF34" s="336">
        <v>179.374</v>
      </c>
      <c r="AG34" s="240">
        <v>-0.46907116695174766</v>
      </c>
    </row>
    <row r="35" spans="2:33">
      <c r="B35" s="356" t="s">
        <v>22</v>
      </c>
      <c r="C35" s="239">
        <v>36.902026429885936</v>
      </c>
      <c r="D35" s="239">
        <v>41.417045300949269</v>
      </c>
      <c r="E35" s="239">
        <v>34.34793458031379</v>
      </c>
      <c r="F35" s="239">
        <v>2.7256469707524511</v>
      </c>
      <c r="G35" s="239">
        <v>4.3434637498830311</v>
      </c>
      <c r="H35" s="239">
        <v>7.0691107206354822</v>
      </c>
      <c r="I35" s="239">
        <v>30.376693456991649</v>
      </c>
      <c r="J35" s="239"/>
      <c r="K35" s="239">
        <v>2.4762213346748201</v>
      </c>
      <c r="L35" s="239">
        <v>-1.0537643352498987</v>
      </c>
      <c r="M35" s="239">
        <v>-1.7406137696138393</v>
      </c>
      <c r="N35" s="239">
        <v>5.2018683054272703</v>
      </c>
      <c r="O35" s="239">
        <v>4.5150188710633303</v>
      </c>
      <c r="P35" s="239"/>
      <c r="Q35" s="239">
        <v>1.7893719003108786</v>
      </c>
      <c r="R35" s="339" t="s">
        <v>116</v>
      </c>
      <c r="S35" s="239"/>
      <c r="T35" s="239">
        <v>4.0315453477370315</v>
      </c>
      <c r="U35" s="239">
        <v>4.6938520882937018</v>
      </c>
      <c r="V35" s="239">
        <v>3.0443236049449465</v>
      </c>
      <c r="W35" s="239"/>
      <c r="X35" s="239">
        <v>42.179629999904783</v>
      </c>
      <c r="Y35" s="339" t="s">
        <v>116</v>
      </c>
      <c r="Z35" s="339" t="s">
        <v>116</v>
      </c>
      <c r="AA35" s="239">
        <v>3.7638153858950503</v>
      </c>
      <c r="AB35" s="239">
        <v>4.4506648202589902</v>
      </c>
      <c r="AC35" s="458">
        <v>50.28696492997431</v>
      </c>
      <c r="AD35" s="464"/>
      <c r="AE35" s="336">
        <v>192.358</v>
      </c>
      <c r="AF35" s="336">
        <v>210.054</v>
      </c>
      <c r="AG35" s="240">
        <v>1.561327335508581</v>
      </c>
    </row>
    <row r="36" spans="2:33">
      <c r="B36" s="356" t="s">
        <v>23</v>
      </c>
      <c r="C36" s="239">
        <v>37.265684116392656</v>
      </c>
      <c r="D36" s="239">
        <v>40.939929146316295</v>
      </c>
      <c r="E36" s="239">
        <v>34.176153951984588</v>
      </c>
      <c r="F36" s="239">
        <v>2.5263121689482011</v>
      </c>
      <c r="G36" s="239">
        <v>4.2374630253835042</v>
      </c>
      <c r="H36" s="239">
        <v>6.7637751943317044</v>
      </c>
      <c r="I36" s="239">
        <v>31.188948889041757</v>
      </c>
      <c r="J36" s="239"/>
      <c r="K36" s="239">
        <v>1.4112160268443015</v>
      </c>
      <c r="L36" s="239">
        <v>-6.9649858980532428E-2</v>
      </c>
      <c r="M36" s="239">
        <v>-0.33293302484939202</v>
      </c>
      <c r="N36" s="239">
        <v>3.937528195792503</v>
      </c>
      <c r="O36" s="239">
        <v>3.6742450299236422</v>
      </c>
      <c r="P36" s="239"/>
      <c r="Q36" s="239">
        <v>1.147932860975442</v>
      </c>
      <c r="R36" s="339" t="s">
        <v>116</v>
      </c>
      <c r="S36" s="239"/>
      <c r="T36" s="239">
        <v>3.4670152025865035</v>
      </c>
      <c r="U36" s="239">
        <v>4.1802813510352896</v>
      </c>
      <c r="V36" s="239">
        <v>3.2619350622549352</v>
      </c>
      <c r="W36" s="239"/>
      <c r="X36" s="239">
        <v>39.07540119932036</v>
      </c>
      <c r="Y36" s="339" t="s">
        <v>116</v>
      </c>
      <c r="Z36" s="339" t="s">
        <v>116</v>
      </c>
      <c r="AA36" s="239">
        <v>2.610579899566623</v>
      </c>
      <c r="AB36" s="239">
        <v>2.873863065435482</v>
      </c>
      <c r="AC36" s="458">
        <v>46.217840682396641</v>
      </c>
      <c r="AD36" s="464"/>
      <c r="AE36" s="336">
        <v>232.59200000000001</v>
      </c>
      <c r="AF36" s="336">
        <v>251.309</v>
      </c>
      <c r="AG36" s="240">
        <v>-9.7964602465713146E-2</v>
      </c>
    </row>
    <row r="37" spans="2:33">
      <c r="B37" s="356" t="s">
        <v>24</v>
      </c>
      <c r="C37" s="239">
        <v>38.496101196928805</v>
      </c>
      <c r="D37" s="239">
        <v>42.808708199074459</v>
      </c>
      <c r="E37" s="239">
        <v>36.123176758199449</v>
      </c>
      <c r="F37" s="239">
        <v>2.2495682533511765</v>
      </c>
      <c r="G37" s="239">
        <v>4.4359631875238312</v>
      </c>
      <c r="H37" s="239">
        <v>6.6855314408750077</v>
      </c>
      <c r="I37" s="239">
        <v>32.112979313541523</v>
      </c>
      <c r="J37" s="239"/>
      <c r="K37" s="239">
        <v>0.63514274048095154</v>
      </c>
      <c r="L37" s="239">
        <v>-0.55659806069124329</v>
      </c>
      <c r="M37" s="239">
        <v>0.87129794762227908</v>
      </c>
      <c r="N37" s="239">
        <v>2.8847109938321283</v>
      </c>
      <c r="O37" s="239">
        <v>4.3126070021456506</v>
      </c>
      <c r="P37" s="239"/>
      <c r="Q37" s="239">
        <v>2.0630387487944741</v>
      </c>
      <c r="R37" s="339" t="s">
        <v>116</v>
      </c>
      <c r="S37" s="239"/>
      <c r="T37" s="239">
        <v>4.6714613596094479</v>
      </c>
      <c r="U37" s="239">
        <v>4.585485836467079</v>
      </c>
      <c r="V37" s="239">
        <v>3.4251900806674693</v>
      </c>
      <c r="W37" s="239"/>
      <c r="X37" s="239">
        <v>40.331583741197399</v>
      </c>
      <c r="Y37" s="339" t="s">
        <v>116</v>
      </c>
      <c r="Z37" s="339" t="s">
        <v>116</v>
      </c>
      <c r="AA37" s="239">
        <v>3.3466906899722635</v>
      </c>
      <c r="AB37" s="239">
        <v>1.9187946816587416</v>
      </c>
      <c r="AC37" s="458">
        <v>47.182619487286843</v>
      </c>
      <c r="AD37" s="464"/>
      <c r="AE37" s="336">
        <v>267.51799999999997</v>
      </c>
      <c r="AF37" s="336">
        <v>282.161</v>
      </c>
      <c r="AG37" s="240">
        <v>-2.8166061756407594</v>
      </c>
    </row>
    <row r="38" spans="2:33">
      <c r="B38" s="356" t="s">
        <v>25</v>
      </c>
      <c r="C38" s="239">
        <v>40.877620607454539</v>
      </c>
      <c r="D38" s="239">
        <v>42.888946258478313</v>
      </c>
      <c r="E38" s="239">
        <v>37.077257837933885</v>
      </c>
      <c r="F38" s="239">
        <v>1.4644891554712147</v>
      </c>
      <c r="G38" s="239">
        <v>4.3471992650732076</v>
      </c>
      <c r="H38" s="239">
        <v>5.8116884205444217</v>
      </c>
      <c r="I38" s="239">
        <v>34.023891826286373</v>
      </c>
      <c r="J38" s="239"/>
      <c r="K38" s="239">
        <v>-1.597989837643881</v>
      </c>
      <c r="L38" s="239">
        <v>1.9265006152329671</v>
      </c>
      <c r="M38" s="239">
        <v>4.0713269484294008</v>
      </c>
      <c r="N38" s="239">
        <v>-0.13350068217266609</v>
      </c>
      <c r="O38" s="239">
        <v>2.0113256510237676</v>
      </c>
      <c r="P38" s="239"/>
      <c r="Q38" s="239">
        <v>0.54683649555255287</v>
      </c>
      <c r="R38" s="339" t="s">
        <v>116</v>
      </c>
      <c r="S38" s="239"/>
      <c r="T38" s="239">
        <v>2.5598385306828582</v>
      </c>
      <c r="U38" s="239">
        <v>2.9075205943787488</v>
      </c>
      <c r="V38" s="239">
        <v>3.7658292569259801</v>
      </c>
      <c r="W38" s="239"/>
      <c r="X38" s="239">
        <v>40.020457741976735</v>
      </c>
      <c r="Y38" s="339" t="s">
        <v>116</v>
      </c>
      <c r="Z38" s="339" t="s">
        <v>116</v>
      </c>
      <c r="AA38" s="239">
        <v>2.7888325996358891</v>
      </c>
      <c r="AB38" s="239">
        <v>0.64400626643945535</v>
      </c>
      <c r="AC38" s="458">
        <v>44.809076614106431</v>
      </c>
      <c r="AD38" s="464"/>
      <c r="AE38" s="336">
        <v>298.26100000000002</v>
      </c>
      <c r="AF38" s="336">
        <v>312.83999999999997</v>
      </c>
      <c r="AG38" s="240">
        <v>-3.1630101961365638</v>
      </c>
    </row>
    <row r="39" spans="2:33">
      <c r="B39" s="356" t="s">
        <v>26</v>
      </c>
      <c r="C39" s="239">
        <v>40.580059795571216</v>
      </c>
      <c r="D39" s="239">
        <v>43.188710302978471</v>
      </c>
      <c r="E39" s="239">
        <v>37.085469798350282</v>
      </c>
      <c r="F39" s="239">
        <v>1.9352632012924149</v>
      </c>
      <c r="G39" s="239">
        <v>4.1679773033357863</v>
      </c>
      <c r="H39" s="239">
        <v>6.103240504628201</v>
      </c>
      <c r="I39" s="239">
        <v>33.721587178461384</v>
      </c>
      <c r="J39" s="239"/>
      <c r="K39" s="239">
        <v>-1.3153302044399577</v>
      </c>
      <c r="L39" s="239">
        <v>1.0279463366814374</v>
      </c>
      <c r="M39" s="239">
        <v>3.0166638472362406</v>
      </c>
      <c r="N39" s="239">
        <v>0.61993299685245717</v>
      </c>
      <c r="O39" s="239">
        <v>2.6086505074072601</v>
      </c>
      <c r="P39" s="239"/>
      <c r="Q39" s="239">
        <v>0.67338730611484543</v>
      </c>
      <c r="R39" s="339" t="s">
        <v>116</v>
      </c>
      <c r="S39" s="239"/>
      <c r="T39" s="239">
        <v>3.9148081075220871</v>
      </c>
      <c r="U39" s="239">
        <v>2.7479088346582214</v>
      </c>
      <c r="V39" s="239">
        <v>3.6912618453560704</v>
      </c>
      <c r="W39" s="239"/>
      <c r="X39" s="239">
        <v>38.661072239307664</v>
      </c>
      <c r="Y39" s="339" t="s">
        <v>116</v>
      </c>
      <c r="Z39" s="339" t="s">
        <v>116</v>
      </c>
      <c r="AA39" s="239">
        <v>2.6584292515781085</v>
      </c>
      <c r="AB39" s="239">
        <v>0.66971174102330522</v>
      </c>
      <c r="AC39" s="458">
        <v>43.637024391584646</v>
      </c>
      <c r="AD39" s="464"/>
      <c r="AE39" s="336">
        <v>327.44900000000001</v>
      </c>
      <c r="AF39" s="336">
        <v>342.72199999999998</v>
      </c>
      <c r="AG39" s="240">
        <v>-2.7122309426549811</v>
      </c>
    </row>
    <row r="40" spans="2:33">
      <c r="B40" s="356" t="s">
        <v>27</v>
      </c>
      <c r="C40" s="239">
        <v>39.479475621540402</v>
      </c>
      <c r="D40" s="239">
        <v>42.775552837218136</v>
      </c>
      <c r="E40" s="239">
        <v>36.593383268819366</v>
      </c>
      <c r="F40" s="239">
        <v>2.1867721232635686</v>
      </c>
      <c r="G40" s="239">
        <v>3.9953974451351995</v>
      </c>
      <c r="H40" s="239">
        <v>6.1821695683987681</v>
      </c>
      <c r="I40" s="239">
        <v>33.041763716898195</v>
      </c>
      <c r="J40" s="239"/>
      <c r="K40" s="239">
        <v>-0.17726402995699198</v>
      </c>
      <c r="L40" s="239">
        <v>0.16226240148354193</v>
      </c>
      <c r="M40" s="239">
        <v>1.4488315238546967</v>
      </c>
      <c r="N40" s="239">
        <v>2.009508093306577</v>
      </c>
      <c r="O40" s="239">
        <v>3.2960772156777312</v>
      </c>
      <c r="P40" s="239"/>
      <c r="Q40" s="239">
        <v>1.1093050924141628</v>
      </c>
      <c r="R40" s="339" t="s">
        <v>116</v>
      </c>
      <c r="S40" s="239"/>
      <c r="T40" s="239">
        <v>3.4318078991906429</v>
      </c>
      <c r="U40" s="239">
        <v>2.7355597633929318</v>
      </c>
      <c r="V40" s="239">
        <v>3.6934944227536008</v>
      </c>
      <c r="W40" s="239"/>
      <c r="X40" s="239">
        <v>38.822562505407042</v>
      </c>
      <c r="Y40" s="339" t="s">
        <v>116</v>
      </c>
      <c r="Z40" s="339" t="s">
        <v>116</v>
      </c>
      <c r="AA40" s="239">
        <v>3.2843474035222946</v>
      </c>
      <c r="AB40" s="239">
        <v>1.9977782811511395</v>
      </c>
      <c r="AC40" s="458">
        <v>43.329926102183421</v>
      </c>
      <c r="AD40" s="464"/>
      <c r="AE40" s="336">
        <v>358.06200000000001</v>
      </c>
      <c r="AF40" s="336">
        <v>369.88799999999998</v>
      </c>
      <c r="AG40" s="240">
        <v>-1.4882458676803174</v>
      </c>
    </row>
    <row r="41" spans="2:33">
      <c r="B41" s="356" t="s">
        <v>28</v>
      </c>
      <c r="C41" s="239">
        <v>39.215864075506701</v>
      </c>
      <c r="D41" s="239">
        <v>42.463450084071937</v>
      </c>
      <c r="E41" s="239">
        <v>36.742672528816335</v>
      </c>
      <c r="F41" s="239">
        <v>1.9348202881503918</v>
      </c>
      <c r="G41" s="239">
        <v>3.7859572671052053</v>
      </c>
      <c r="H41" s="239">
        <v>5.7207775552555971</v>
      </c>
      <c r="I41" s="239">
        <v>33.615041232813184</v>
      </c>
      <c r="J41" s="239"/>
      <c r="K41" s="239">
        <v>0.82884612721501605</v>
      </c>
      <c r="L41" s="239">
        <v>0.36789566271740171</v>
      </c>
      <c r="M41" s="239">
        <v>0.85181525591722684</v>
      </c>
      <c r="N41" s="239">
        <v>2.763666415365408</v>
      </c>
      <c r="O41" s="239">
        <v>3.2475860085652326</v>
      </c>
      <c r="P41" s="239"/>
      <c r="Q41" s="239">
        <v>1.3127657204148413</v>
      </c>
      <c r="R41" s="339" t="s">
        <v>116</v>
      </c>
      <c r="S41" s="239"/>
      <c r="T41" s="239">
        <v>2.661802844196187</v>
      </c>
      <c r="U41" s="239">
        <v>2.6579166224069186</v>
      </c>
      <c r="V41" s="239">
        <v>3.8136789825353192</v>
      </c>
      <c r="W41" s="239"/>
      <c r="X41" s="239">
        <v>38.690153479156599</v>
      </c>
      <c r="Y41" s="339" t="s">
        <v>116</v>
      </c>
      <c r="Z41" s="339" t="s">
        <v>116</v>
      </c>
      <c r="AA41" s="239">
        <v>2.8646636215959935</v>
      </c>
      <c r="AB41" s="239">
        <v>2.3807440283961685</v>
      </c>
      <c r="AC41" s="458">
        <v>43.132398394731318</v>
      </c>
      <c r="AD41" s="464"/>
      <c r="AE41" s="336">
        <v>385.97899999999998</v>
      </c>
      <c r="AF41" s="336">
        <v>405.78800000000001</v>
      </c>
      <c r="AG41" s="240">
        <v>-0.37254083932752319</v>
      </c>
    </row>
    <row r="42" spans="2:33">
      <c r="B42" s="356" t="s">
        <v>29</v>
      </c>
      <c r="C42" s="239">
        <v>38.290254977296541</v>
      </c>
      <c r="D42" s="239">
        <v>40.422303197364322</v>
      </c>
      <c r="E42" s="239">
        <v>35.532799652604055</v>
      </c>
      <c r="F42" s="239">
        <v>1.4941329733505773</v>
      </c>
      <c r="G42" s="239">
        <v>3.3953705714096913</v>
      </c>
      <c r="H42" s="239">
        <v>4.8895035447602684</v>
      </c>
      <c r="I42" s="239">
        <v>32.704543523614426</v>
      </c>
      <c r="J42" s="239"/>
      <c r="K42" s="239">
        <v>0.62184296675381256</v>
      </c>
      <c r="L42" s="239">
        <v>1.3100508821780215</v>
      </c>
      <c r="M42" s="239">
        <v>1.3261231621414116</v>
      </c>
      <c r="N42" s="239">
        <v>2.1159759401043892</v>
      </c>
      <c r="O42" s="239">
        <v>2.1320482200677802</v>
      </c>
      <c r="P42" s="239"/>
      <c r="Q42" s="239">
        <v>0.63791524671720268</v>
      </c>
      <c r="R42" s="339" t="s">
        <v>116</v>
      </c>
      <c r="S42" s="239"/>
      <c r="T42" s="239">
        <v>2.6229337965279287</v>
      </c>
      <c r="U42" s="239">
        <v>1.3544193862042273</v>
      </c>
      <c r="V42" s="239">
        <v>3.9178805071225606</v>
      </c>
      <c r="W42" s="239"/>
      <c r="X42" s="239">
        <v>37.082084903141592</v>
      </c>
      <c r="Y42" s="339" t="s">
        <v>116</v>
      </c>
      <c r="Z42" s="339" t="s">
        <v>116</v>
      </c>
      <c r="AA42" s="239">
        <v>2.2771898688769103</v>
      </c>
      <c r="AB42" s="239">
        <v>2.2611175889135202</v>
      </c>
      <c r="AC42" s="458">
        <v>42.311268656011933</v>
      </c>
      <c r="AD42" s="464"/>
      <c r="AE42" s="336">
        <v>423.72399999999999</v>
      </c>
      <c r="AF42" s="336">
        <v>438.21699999999998</v>
      </c>
      <c r="AG42" s="240">
        <v>0.1168717758042289</v>
      </c>
    </row>
    <row r="43" spans="2:33">
      <c r="B43" s="356" t="s">
        <v>30</v>
      </c>
      <c r="C43" s="239">
        <v>37.404077041541534</v>
      </c>
      <c r="D43" s="239">
        <v>39.324183899662337</v>
      </c>
      <c r="E43" s="239">
        <v>34.90683966668351</v>
      </c>
      <c r="F43" s="239">
        <v>0.93303133025618257</v>
      </c>
      <c r="G43" s="239">
        <v>3.4843129027226407</v>
      </c>
      <c r="H43" s="239">
        <v>4.4173442329788237</v>
      </c>
      <c r="I43" s="239">
        <v>32.509781780075272</v>
      </c>
      <c r="J43" s="239"/>
      <c r="K43" s="239">
        <v>1.1402838717793904</v>
      </c>
      <c r="L43" s="239">
        <v>1.3574760041565701</v>
      </c>
      <c r="M43" s="239">
        <v>1.204267660241797</v>
      </c>
      <c r="N43" s="239">
        <v>2.0733152020355732</v>
      </c>
      <c r="O43" s="239">
        <v>1.9201068581208001</v>
      </c>
      <c r="P43" s="239"/>
      <c r="Q43" s="239">
        <v>0.98707552786461727</v>
      </c>
      <c r="R43" s="339" t="s">
        <v>116</v>
      </c>
      <c r="S43" s="239"/>
      <c r="T43" s="239">
        <v>2.2920451774341308</v>
      </c>
      <c r="U43" s="239">
        <v>0.81000388854592553</v>
      </c>
      <c r="V43" s="239">
        <v>3.8138506930179727</v>
      </c>
      <c r="W43" s="239"/>
      <c r="X43" s="239">
        <v>34.86376536976784</v>
      </c>
      <c r="Y43" s="339" t="s">
        <v>116</v>
      </c>
      <c r="Z43" s="339" t="s">
        <v>116</v>
      </c>
      <c r="AA43" s="239">
        <v>2.1340867299525685</v>
      </c>
      <c r="AB43" s="239">
        <v>2.2872950738673419</v>
      </c>
      <c r="AC43" s="458">
        <v>41.891722669783363</v>
      </c>
      <c r="AD43" s="464"/>
      <c r="AE43" s="336">
        <v>455.18299999999999</v>
      </c>
      <c r="AF43" s="336">
        <v>481.30200000000002</v>
      </c>
      <c r="AG43" s="240">
        <v>0.25966797750785497</v>
      </c>
    </row>
    <row r="44" spans="2:33">
      <c r="B44" s="356" t="s">
        <v>31</v>
      </c>
      <c r="C44" s="239">
        <v>36.18057836375295</v>
      </c>
      <c r="D44" s="239">
        <v>37.172539451664868</v>
      </c>
      <c r="E44" s="239">
        <v>33.265886235318035</v>
      </c>
      <c r="F44" s="239">
        <v>0.29266175573593584</v>
      </c>
      <c r="G44" s="239">
        <v>3.6139914606108952</v>
      </c>
      <c r="H44" s="239">
        <v>3.906653216346831</v>
      </c>
      <c r="I44" s="239">
        <v>31.670224745460519</v>
      </c>
      <c r="J44" s="239"/>
      <c r="K44" s="239">
        <v>1.8581423607060628</v>
      </c>
      <c r="L44" s="239">
        <v>1.9919376280517369</v>
      </c>
      <c r="M44" s="239">
        <v>0.83309459952165443</v>
      </c>
      <c r="N44" s="239">
        <v>2.1508041164419986</v>
      </c>
      <c r="O44" s="239">
        <v>0.99196108791191595</v>
      </c>
      <c r="P44" s="239"/>
      <c r="Q44" s="239">
        <v>0.69929933217598017</v>
      </c>
      <c r="R44" s="339" t="s">
        <v>116</v>
      </c>
      <c r="S44" s="239"/>
      <c r="T44" s="239">
        <v>0.23440310295750635</v>
      </c>
      <c r="U44" s="239">
        <v>-0.63165673532585742</v>
      </c>
      <c r="V44" s="239">
        <v>3.6372558219553013</v>
      </c>
      <c r="W44" s="239"/>
      <c r="X44" s="239">
        <v>30.974360113017557</v>
      </c>
      <c r="Y44" s="339" t="s">
        <v>116</v>
      </c>
      <c r="Z44" s="339" t="s">
        <v>116</v>
      </c>
      <c r="AA44" s="239">
        <v>1.2292966733918267</v>
      </c>
      <c r="AB44" s="239">
        <v>2.3881397019219084</v>
      </c>
      <c r="AC44" s="458">
        <v>39.278648399255538</v>
      </c>
      <c r="AD44" s="464"/>
      <c r="AE44" s="336">
        <v>511.512</v>
      </c>
      <c r="AF44" s="336">
        <v>540.447</v>
      </c>
      <c r="AG44" s="240">
        <v>2.2138188660570233</v>
      </c>
    </row>
    <row r="45" spans="2:33">
      <c r="B45" s="356" t="s">
        <v>32</v>
      </c>
      <c r="C45" s="239">
        <v>35.538197184086407</v>
      </c>
      <c r="D45" s="239">
        <v>34.56858310101169</v>
      </c>
      <c r="E45" s="239">
        <v>31.043606333175529</v>
      </c>
      <c r="F45" s="239">
        <v>5.5231181947293664E-2</v>
      </c>
      <c r="G45" s="239">
        <v>3.4697455858888713</v>
      </c>
      <c r="H45" s="239">
        <v>3.5249767678361645</v>
      </c>
      <c r="I45" s="239">
        <v>31.157575438781056</v>
      </c>
      <c r="J45" s="239"/>
      <c r="K45" s="239">
        <v>1.0534133974967206</v>
      </c>
      <c r="L45" s="239">
        <v>3.620184805288166</v>
      </c>
      <c r="M45" s="239">
        <v>1.5419261427694411</v>
      </c>
      <c r="N45" s="239">
        <v>1.1086445794440143</v>
      </c>
      <c r="O45" s="239">
        <v>-0.96961408307471109</v>
      </c>
      <c r="P45" s="239"/>
      <c r="Q45" s="239">
        <v>-1.0248452650220046</v>
      </c>
      <c r="R45" s="339" t="s">
        <v>116</v>
      </c>
      <c r="S45" s="239"/>
      <c r="T45" s="239">
        <v>-1.2201707783213227</v>
      </c>
      <c r="U45" s="239">
        <v>-2.5430890887731659</v>
      </c>
      <c r="V45" s="239">
        <v>3.3612119299353003</v>
      </c>
      <c r="W45" s="239"/>
      <c r="X45" s="239">
        <v>25.655406330225304</v>
      </c>
      <c r="Y45" s="339" t="s">
        <v>116</v>
      </c>
      <c r="Z45" s="339" t="s">
        <v>116</v>
      </c>
      <c r="AA45" s="239">
        <v>-0.5914119895499097</v>
      </c>
      <c r="AB45" s="239">
        <v>1.4868466729688157</v>
      </c>
      <c r="AC45" s="458">
        <v>34.233513930531444</v>
      </c>
      <c r="AD45" s="464"/>
      <c r="AE45" s="336">
        <v>570.33000000000004</v>
      </c>
      <c r="AF45" s="336">
        <v>599.09400000000005</v>
      </c>
      <c r="AG45" s="240">
        <v>3.2709897786146414</v>
      </c>
    </row>
    <row r="46" spans="2:33" ht="15" customHeight="1">
      <c r="B46" s="356" t="s">
        <v>33</v>
      </c>
      <c r="C46" s="239">
        <v>34.727483841863908</v>
      </c>
      <c r="D46" s="239">
        <v>34.747180168975426</v>
      </c>
      <c r="E46" s="239">
        <v>30.532960373849001</v>
      </c>
      <c r="F46" s="239">
        <v>0.77975217572935973</v>
      </c>
      <c r="G46" s="239">
        <v>3.4344676193970698</v>
      </c>
      <c r="H46" s="239">
        <v>4.2142197951264295</v>
      </c>
      <c r="I46" s="239">
        <v>30.694978548475998</v>
      </c>
      <c r="J46" s="239"/>
      <c r="K46" s="239">
        <v>0.60573200750787959</v>
      </c>
      <c r="L46" s="239">
        <v>2.2792144977674851</v>
      </c>
      <c r="M46" s="239">
        <v>0.91342664164176335</v>
      </c>
      <c r="N46" s="239">
        <v>1.3854841832372393</v>
      </c>
      <c r="O46" s="239">
        <v>1.9696327111517746E-2</v>
      </c>
      <c r="P46" s="239"/>
      <c r="Q46" s="239">
        <v>-0.76005584861784203</v>
      </c>
      <c r="R46" s="339" t="s">
        <v>116</v>
      </c>
      <c r="S46" s="239"/>
      <c r="T46" s="239">
        <v>-0.72669916560640069</v>
      </c>
      <c r="U46" s="239">
        <v>-1.1103010202379762</v>
      </c>
      <c r="V46" s="239">
        <v>3.180162621771748</v>
      </c>
      <c r="W46" s="239"/>
      <c r="X46" s="239">
        <v>23.075532491838494</v>
      </c>
      <c r="Y46" s="339" t="s">
        <v>116</v>
      </c>
      <c r="Z46" s="339" t="s">
        <v>116</v>
      </c>
      <c r="AA46" s="239">
        <v>0.46969386507062877</v>
      </c>
      <c r="AB46" s="239">
        <v>1.8354817211963508</v>
      </c>
      <c r="AC46" s="458">
        <v>29.649008274045801</v>
      </c>
      <c r="AD46" s="464"/>
      <c r="AE46" s="336">
        <v>629.55899999999997</v>
      </c>
      <c r="AF46" s="336">
        <v>658.27300000000002</v>
      </c>
      <c r="AG46" s="240">
        <v>1.4231798008055865</v>
      </c>
    </row>
    <row r="47" spans="2:33">
      <c r="B47" s="356" t="s">
        <v>34</v>
      </c>
      <c r="C47" s="239">
        <v>33.915379745903692</v>
      </c>
      <c r="D47" s="239">
        <v>34.992271114578891</v>
      </c>
      <c r="E47" s="239">
        <v>30.855035552872938</v>
      </c>
      <c r="F47" s="239">
        <v>0.9825253581050245</v>
      </c>
      <c r="G47" s="239">
        <v>3.1547102036009242</v>
      </c>
      <c r="H47" s="239">
        <v>4.1372355617059497</v>
      </c>
      <c r="I47" s="239">
        <v>30.40882123456063</v>
      </c>
      <c r="J47" s="239"/>
      <c r="K47" s="239">
        <v>-0.13052223381005132</v>
      </c>
      <c r="L47" s="239">
        <v>1.0072577914525889</v>
      </c>
      <c r="M47" s="239">
        <v>1.2321460358328111</v>
      </c>
      <c r="N47" s="239">
        <v>0.85200312429497294</v>
      </c>
      <c r="O47" s="239">
        <v>1.0768913686751955</v>
      </c>
      <c r="P47" s="239"/>
      <c r="Q47" s="239">
        <v>9.4366010570170925E-2</v>
      </c>
      <c r="R47" s="339" t="s">
        <v>116</v>
      </c>
      <c r="S47" s="239"/>
      <c r="T47" s="239">
        <v>-0.38791643970733286</v>
      </c>
      <c r="U47" s="239">
        <v>-0.12528155225462631</v>
      </c>
      <c r="V47" s="239">
        <v>2.9134217615970086</v>
      </c>
      <c r="W47" s="239"/>
      <c r="X47" s="239">
        <v>21.648991194262088</v>
      </c>
      <c r="Y47" s="339" t="s">
        <v>116</v>
      </c>
      <c r="Z47" s="339" t="s">
        <v>116</v>
      </c>
      <c r="AA47" s="239">
        <v>1.389432773418523</v>
      </c>
      <c r="AB47" s="239">
        <v>1.1645445290383007</v>
      </c>
      <c r="AC47" s="458">
        <v>27.723732830833097</v>
      </c>
      <c r="AD47" s="464"/>
      <c r="AE47" s="336">
        <v>679.27</v>
      </c>
      <c r="AF47" s="336">
        <v>697.95399999999995</v>
      </c>
      <c r="AG47" s="240">
        <v>-1.019048409082679</v>
      </c>
    </row>
    <row r="48" spans="2:33">
      <c r="B48" s="356" t="s">
        <v>35</v>
      </c>
      <c r="C48" s="239">
        <v>33.544990432035256</v>
      </c>
      <c r="D48" s="239">
        <v>36.871590493908556</v>
      </c>
      <c r="E48" s="239">
        <v>32.710960674055066</v>
      </c>
      <c r="F48" s="239">
        <v>1.2691026830896897</v>
      </c>
      <c r="G48" s="239">
        <v>2.8915271367638016</v>
      </c>
      <c r="H48" s="239">
        <v>4.1606298198534919</v>
      </c>
      <c r="I48" s="239">
        <v>30.341717026217761</v>
      </c>
      <c r="J48" s="239"/>
      <c r="K48" s="239">
        <v>0.6727387908278939</v>
      </c>
      <c r="L48" s="239">
        <v>-1.53969340517356</v>
      </c>
      <c r="M48" s="239">
        <v>-0.15493481721783861</v>
      </c>
      <c r="N48" s="239">
        <v>1.9418414739175838</v>
      </c>
      <c r="O48" s="239">
        <v>3.3266000618733047</v>
      </c>
      <c r="P48" s="239"/>
      <c r="Q48" s="239">
        <v>2.0574973787836153</v>
      </c>
      <c r="R48" s="339" t="s">
        <v>116</v>
      </c>
      <c r="S48" s="239"/>
      <c r="T48" s="239">
        <v>1.8226027943776484</v>
      </c>
      <c r="U48" s="239">
        <v>1.9252116920949154</v>
      </c>
      <c r="V48" s="239">
        <v>2.5132880622316662</v>
      </c>
      <c r="W48" s="239"/>
      <c r="X48" s="239">
        <v>22.859348825666448</v>
      </c>
      <c r="Y48" s="339" t="s">
        <v>116</v>
      </c>
      <c r="Z48" s="339" t="s">
        <v>116</v>
      </c>
      <c r="AA48" s="239">
        <v>3.3095219097293667</v>
      </c>
      <c r="AB48" s="239">
        <v>1.9247633217736457</v>
      </c>
      <c r="AC48" s="458">
        <v>28.652519797357922</v>
      </c>
      <c r="AD48" s="464"/>
      <c r="AE48" s="336">
        <v>714.36300000000006</v>
      </c>
      <c r="AF48" s="336">
        <v>725.30499999999995</v>
      </c>
      <c r="AG48" s="240">
        <v>-2.3618978122783716</v>
      </c>
    </row>
    <row r="49" spans="2:33">
      <c r="B49" s="356" t="s">
        <v>36</v>
      </c>
      <c r="C49" s="239">
        <v>32.065884595029551</v>
      </c>
      <c r="D49" s="239">
        <v>38.339106153569205</v>
      </c>
      <c r="E49" s="239">
        <v>34.458796410970663</v>
      </c>
      <c r="F49" s="239">
        <v>1.0583278176844562</v>
      </c>
      <c r="G49" s="239">
        <v>2.8219819249140845</v>
      </c>
      <c r="H49" s="239">
        <v>3.88030974259854</v>
      </c>
      <c r="I49" s="239">
        <v>29.073357453299707</v>
      </c>
      <c r="J49" s="239"/>
      <c r="K49" s="239">
        <v>3.5701398762869103</v>
      </c>
      <c r="L49" s="239">
        <v>-4.3082970247980867</v>
      </c>
      <c r="M49" s="239">
        <v>-2.6635431602298079</v>
      </c>
      <c r="N49" s="239">
        <v>4.6284676939713654</v>
      </c>
      <c r="O49" s="239">
        <v>6.273221558539646</v>
      </c>
      <c r="P49" s="239"/>
      <c r="Q49" s="239">
        <v>5.2148937408551896</v>
      </c>
      <c r="R49" s="339" t="s">
        <v>116</v>
      </c>
      <c r="S49" s="239"/>
      <c r="T49" s="239">
        <v>4.899926503132753</v>
      </c>
      <c r="U49" s="239">
        <v>4.8934295424921528</v>
      </c>
      <c r="V49" s="239">
        <v>2.5553358319561132</v>
      </c>
      <c r="W49" s="239"/>
      <c r="X49" s="239">
        <v>26.673113659963377</v>
      </c>
      <c r="Y49" s="339" t="s">
        <v>116</v>
      </c>
      <c r="Z49" s="339" t="s">
        <v>116</v>
      </c>
      <c r="AA49" s="239">
        <v>6.1968822710125915</v>
      </c>
      <c r="AB49" s="239">
        <v>4.5521284064443108</v>
      </c>
      <c r="AC49" s="458">
        <v>33.655068238389724</v>
      </c>
      <c r="AD49" s="464"/>
      <c r="AE49" s="336">
        <v>738.80700000000002</v>
      </c>
      <c r="AF49" s="336">
        <v>756.94200000000001</v>
      </c>
      <c r="AG49" s="240">
        <v>-2.3447486042252104</v>
      </c>
    </row>
    <row r="50" spans="2:33">
      <c r="B50" s="356" t="s">
        <v>37</v>
      </c>
      <c r="C50" s="239">
        <v>31.347099815535973</v>
      </c>
      <c r="D50" s="239">
        <v>37.924011067841775</v>
      </c>
      <c r="E50" s="239">
        <v>34.41535150645624</v>
      </c>
      <c r="F50" s="239">
        <v>0.78819942611190807</v>
      </c>
      <c r="G50" s="239">
        <v>2.7204601352736213</v>
      </c>
      <c r="H50" s="239">
        <v>3.5086595613855298</v>
      </c>
      <c r="I50" s="239">
        <v>28.411559745849562</v>
      </c>
      <c r="J50" s="239"/>
      <c r="K50" s="239">
        <v>4.4883960731171548</v>
      </c>
      <c r="L50" s="239">
        <v>-4.409074605451937</v>
      </c>
      <c r="M50" s="239">
        <v>-3.1087588523751988</v>
      </c>
      <c r="N50" s="239">
        <v>5.2765954992290629</v>
      </c>
      <c r="O50" s="239">
        <v>6.5769112523058002</v>
      </c>
      <c r="P50" s="239"/>
      <c r="Q50" s="239">
        <v>5.7887118261938921</v>
      </c>
      <c r="R50" s="339" t="s">
        <v>116</v>
      </c>
      <c r="S50" s="239"/>
      <c r="T50" s="239">
        <v>6.3563230170116825</v>
      </c>
      <c r="U50" s="239">
        <v>5.9064357450297189</v>
      </c>
      <c r="V50" s="239">
        <v>2.6339926214388196</v>
      </c>
      <c r="W50" s="239"/>
      <c r="X50" s="239">
        <v>31.148685719986034</v>
      </c>
      <c r="Y50" s="339" t="s">
        <v>116</v>
      </c>
      <c r="Z50" s="339" t="s">
        <v>116</v>
      </c>
      <c r="AA50" s="239">
        <v>6.567303750768601</v>
      </c>
      <c r="AB50" s="239">
        <v>5.2669879976918637</v>
      </c>
      <c r="AC50" s="458">
        <v>38.265397622463617</v>
      </c>
      <c r="AD50" s="464"/>
      <c r="AE50" s="336">
        <v>780.64</v>
      </c>
      <c r="AF50" s="336">
        <v>801.96</v>
      </c>
      <c r="AG50" s="240">
        <v>-1.6627320644633916</v>
      </c>
    </row>
    <row r="51" spans="2:33">
      <c r="B51" s="356" t="s">
        <v>38</v>
      </c>
      <c r="C51" s="239">
        <v>32.227896335892368</v>
      </c>
      <c r="D51" s="239">
        <v>37.57872629683682</v>
      </c>
      <c r="E51" s="239">
        <v>34.153020775214955</v>
      </c>
      <c r="F51" s="239">
        <v>0.81863166691436773</v>
      </c>
      <c r="G51" s="239">
        <v>2.6070738547074974</v>
      </c>
      <c r="H51" s="239">
        <v>3.4257055216218655</v>
      </c>
      <c r="I51" s="239">
        <v>29.35622903170005</v>
      </c>
      <c r="J51" s="239"/>
      <c r="K51" s="239">
        <v>3.9729616261556302</v>
      </c>
      <c r="L51" s="239">
        <v>-2.9408611712767483</v>
      </c>
      <c r="M51" s="239">
        <v>-2.381624503402298</v>
      </c>
      <c r="N51" s="239">
        <v>4.7915932930699974</v>
      </c>
      <c r="O51" s="239">
        <v>5.3508299609444476</v>
      </c>
      <c r="P51" s="239"/>
      <c r="Q51" s="239">
        <v>4.5321982940300796</v>
      </c>
      <c r="R51" s="339" t="s">
        <v>116</v>
      </c>
      <c r="S51" s="239"/>
      <c r="T51" s="239">
        <v>4.7541546775297796</v>
      </c>
      <c r="U51" s="239">
        <v>4.4760391871182463</v>
      </c>
      <c r="V51" s="239">
        <v>2.8234265095348663</v>
      </c>
      <c r="W51" s="239"/>
      <c r="X51" s="239">
        <v>34.549022083973185</v>
      </c>
      <c r="Y51" s="339" t="s">
        <v>116</v>
      </c>
      <c r="Z51" s="339" t="s">
        <v>116</v>
      </c>
      <c r="AA51" s="239">
        <v>5.5822883191494022</v>
      </c>
      <c r="AB51" s="239">
        <v>5.0230516512749519</v>
      </c>
      <c r="AC51" s="458">
        <v>41.410458506825584</v>
      </c>
      <c r="AD51" s="464"/>
      <c r="AE51" s="336">
        <v>820.88199999999995</v>
      </c>
      <c r="AF51" s="336">
        <v>839.38699999999994</v>
      </c>
      <c r="AG51" s="240">
        <v>-0.45338050996354412</v>
      </c>
    </row>
    <row r="52" spans="2:33">
      <c r="B52" s="356" t="s">
        <v>39</v>
      </c>
      <c r="C52" s="239">
        <v>33.288454363649429</v>
      </c>
      <c r="D52" s="239">
        <v>37.405771543643446</v>
      </c>
      <c r="E52" s="239">
        <v>34.098245548987208</v>
      </c>
      <c r="F52" s="239">
        <v>0.76587777007909053</v>
      </c>
      <c r="G52" s="239">
        <v>2.5416482245771448</v>
      </c>
      <c r="H52" s="239">
        <v>3.3075259946562352</v>
      </c>
      <c r="I52" s="239">
        <v>30.189951590963339</v>
      </c>
      <c r="J52" s="239"/>
      <c r="K52" s="239">
        <v>2.8998415481869939</v>
      </c>
      <c r="L52" s="239">
        <v>-1.4786886689484648</v>
      </c>
      <c r="M52" s="239">
        <v>-1.0270908072205276</v>
      </c>
      <c r="N52" s="239">
        <v>3.6657193182660843</v>
      </c>
      <c r="O52" s="239">
        <v>4.1173171799940205</v>
      </c>
      <c r="P52" s="239"/>
      <c r="Q52" s="239">
        <v>3.3514394099149309</v>
      </c>
      <c r="R52" s="339" t="s">
        <v>116</v>
      </c>
      <c r="S52" s="239"/>
      <c r="T52" s="239">
        <v>4.0944914733819813</v>
      </c>
      <c r="U52" s="239">
        <v>3.6541986554847741</v>
      </c>
      <c r="V52" s="239">
        <v>3.0740549346396895</v>
      </c>
      <c r="W52" s="239"/>
      <c r="X52" s="239">
        <v>36.051544418614284</v>
      </c>
      <c r="Y52" s="339" t="s">
        <v>116</v>
      </c>
      <c r="Z52" s="339" t="s">
        <v>116</v>
      </c>
      <c r="AA52" s="239">
        <v>4.3291211987087834</v>
      </c>
      <c r="AB52" s="239">
        <v>3.8775233369808459</v>
      </c>
      <c r="AC52" s="458">
        <v>43.722814815158124</v>
      </c>
      <c r="AD52" s="464"/>
      <c r="AE52" s="336">
        <v>863.06200000000001</v>
      </c>
      <c r="AF52" s="336">
        <v>893.44299999999998</v>
      </c>
      <c r="AG52" s="240">
        <v>-0.72184351947045644</v>
      </c>
    </row>
    <row r="53" spans="2:33">
      <c r="B53" s="356" t="s">
        <v>40</v>
      </c>
      <c r="C53" s="239">
        <v>32.449729144095343</v>
      </c>
      <c r="D53" s="239">
        <v>35.583423618634882</v>
      </c>
      <c r="E53" s="239">
        <v>32.878331527627303</v>
      </c>
      <c r="F53" s="239">
        <v>0.35742145178764895</v>
      </c>
      <c r="G53" s="239">
        <v>2.3476706392199351</v>
      </c>
      <c r="H53" s="239">
        <v>2.7050920910075842</v>
      </c>
      <c r="I53" s="239">
        <v>29.674214517876486</v>
      </c>
      <c r="J53" s="239"/>
      <c r="K53" s="239">
        <v>2.5380882887647149</v>
      </c>
      <c r="L53" s="239">
        <v>-0.51115926327193928</v>
      </c>
      <c r="M53" s="239">
        <v>-0.27297452928475824</v>
      </c>
      <c r="N53" s="239">
        <v>2.8955097405523649</v>
      </c>
      <c r="O53" s="239">
        <v>3.1336944745395452</v>
      </c>
      <c r="P53" s="239"/>
      <c r="Q53" s="239">
        <v>2.7762730227518961</v>
      </c>
      <c r="R53" s="339" t="s">
        <v>116</v>
      </c>
      <c r="S53" s="239"/>
      <c r="T53" s="239">
        <v>2.7199349945828821</v>
      </c>
      <c r="U53" s="239">
        <v>2.4508125677139758</v>
      </c>
      <c r="V53" s="239">
        <v>3.0326110509209103</v>
      </c>
      <c r="W53" s="239"/>
      <c r="X53" s="239">
        <v>36.569968783790337</v>
      </c>
      <c r="Y53" s="339" t="s">
        <v>116</v>
      </c>
      <c r="Z53" s="339" t="s">
        <v>116</v>
      </c>
      <c r="AA53" s="239">
        <v>3.3407367280606719</v>
      </c>
      <c r="AB53" s="239">
        <v>3.1025519940734902</v>
      </c>
      <c r="AC53" s="458">
        <v>44.269664138678223</v>
      </c>
      <c r="AD53" s="464"/>
      <c r="AE53" s="336">
        <v>923</v>
      </c>
      <c r="AF53" s="336">
        <v>948.86599999999999</v>
      </c>
      <c r="AG53" s="240">
        <v>-0.18763206018617951</v>
      </c>
    </row>
    <row r="54" spans="2:33">
      <c r="B54" s="356" t="s">
        <v>41</v>
      </c>
      <c r="C54" s="239">
        <v>34.629717741475694</v>
      </c>
      <c r="D54" s="239">
        <v>35.697322332828499</v>
      </c>
      <c r="E54" s="239">
        <v>32.882718986444253</v>
      </c>
      <c r="F54" s="239">
        <v>0.49809108277019493</v>
      </c>
      <c r="G54" s="239">
        <v>2.3165122636140576</v>
      </c>
      <c r="H54" s="239">
        <v>2.8146033463842528</v>
      </c>
      <c r="I54" s="239">
        <v>31.206002386276111</v>
      </c>
      <c r="J54" s="239"/>
      <c r="K54" s="239">
        <v>1.1374030140214713</v>
      </c>
      <c r="L54" s="239">
        <v>1.5748178417158798</v>
      </c>
      <c r="M54" s="239">
        <v>1.0069283362770203</v>
      </c>
      <c r="N54" s="239">
        <v>1.6354940967916665</v>
      </c>
      <c r="O54" s="239">
        <v>1.0676045913528072</v>
      </c>
      <c r="P54" s="239"/>
      <c r="Q54" s="239">
        <v>0.56951350858261207</v>
      </c>
      <c r="R54" s="339" t="s">
        <v>116</v>
      </c>
      <c r="S54" s="239"/>
      <c r="T54" s="239">
        <v>0.36727090660869943</v>
      </c>
      <c r="U54" s="239">
        <v>9.3398556831622404E-2</v>
      </c>
      <c r="V54" s="239">
        <v>3.0911708820410437</v>
      </c>
      <c r="W54" s="239"/>
      <c r="X54" s="239">
        <v>36.647170317825733</v>
      </c>
      <c r="Y54" s="339" t="s">
        <v>116</v>
      </c>
      <c r="Z54" s="339" t="s">
        <v>116</v>
      </c>
      <c r="AA54" s="239">
        <v>0.99473091160515947</v>
      </c>
      <c r="AB54" s="239">
        <v>1.5626204170440183</v>
      </c>
      <c r="AC54" s="458">
        <v>42.737147850641094</v>
      </c>
      <c r="AD54" s="464"/>
      <c r="AE54" s="336">
        <v>964.68299999999999</v>
      </c>
      <c r="AF54" s="336">
        <v>983.43200000000002</v>
      </c>
      <c r="AG54" s="240">
        <v>1.2108318349521903</v>
      </c>
    </row>
    <row r="55" spans="2:33">
      <c r="B55" s="356" t="s">
        <v>42</v>
      </c>
      <c r="C55" s="239">
        <v>35.157740496710545</v>
      </c>
      <c r="D55" s="239">
        <v>35.153582266136659</v>
      </c>
      <c r="E55" s="239">
        <v>32.363211540079895</v>
      </c>
      <c r="F55" s="239">
        <v>0.51215539901687557</v>
      </c>
      <c r="G55" s="239">
        <v>2.2782153270398844</v>
      </c>
      <c r="H55" s="239">
        <v>2.7903707260567603</v>
      </c>
      <c r="I55" s="239">
        <v>31.797197154582225</v>
      </c>
      <c r="J55" s="239"/>
      <c r="K55" s="239">
        <v>0.18703154011442408</v>
      </c>
      <c r="L55" s="239">
        <v>2.4822656416298283</v>
      </c>
      <c r="M55" s="239">
        <v>1.7789204719246436</v>
      </c>
      <c r="N55" s="239">
        <v>0.69918693913129959</v>
      </c>
      <c r="O55" s="239">
        <v>-4.1582305738853227E-3</v>
      </c>
      <c r="P55" s="239"/>
      <c r="Q55" s="239">
        <v>-0.51631362959076077</v>
      </c>
      <c r="R55" s="339" t="s">
        <v>116</v>
      </c>
      <c r="S55" s="239"/>
      <c r="T55" s="239">
        <v>-0.44997995138830449</v>
      </c>
      <c r="U55" s="239">
        <v>-0.7611542060007227</v>
      </c>
      <c r="V55" s="239">
        <v>2.9149196322936106</v>
      </c>
      <c r="W55" s="239"/>
      <c r="X55" s="239">
        <v>35.135864805785083</v>
      </c>
      <c r="Y55" s="339" t="s">
        <v>116</v>
      </c>
      <c r="Z55" s="339" t="s">
        <v>116</v>
      </c>
      <c r="AA55" s="239">
        <v>-0.12138073056150962</v>
      </c>
      <c r="AB55" s="239">
        <v>0.58196443914367524</v>
      </c>
      <c r="AC55" s="458">
        <v>41.099257953853538</v>
      </c>
      <c r="AD55" s="464"/>
      <c r="AE55" s="336">
        <v>1010.045</v>
      </c>
      <c r="AF55" s="336">
        <v>1033.4169999999999</v>
      </c>
      <c r="AG55" s="240">
        <v>0.92235760542949352</v>
      </c>
    </row>
    <row r="56" spans="2:33">
      <c r="B56" s="356" t="s">
        <v>43</v>
      </c>
      <c r="C56" s="239">
        <v>35.824532285840121</v>
      </c>
      <c r="D56" s="239">
        <v>34.75375655234599</v>
      </c>
      <c r="E56" s="239">
        <v>32.003047207136362</v>
      </c>
      <c r="F56" s="239">
        <v>0.46426431308352029</v>
      </c>
      <c r="G56" s="239">
        <v>2.2864450321261076</v>
      </c>
      <c r="H56" s="239">
        <v>2.7507093452096281</v>
      </c>
      <c r="I56" s="239">
        <v>32.544153313081623</v>
      </c>
      <c r="J56" s="239"/>
      <c r="K56" s="239">
        <v>-0.91332007276080374</v>
      </c>
      <c r="L56" s="239">
        <v>3.1604377241218957</v>
      </c>
      <c r="M56" s="239">
        <v>2.5387177503050422</v>
      </c>
      <c r="N56" s="239">
        <v>-0.44905575967728362</v>
      </c>
      <c r="O56" s="239">
        <v>-1.0707757334941372</v>
      </c>
      <c r="P56" s="239"/>
      <c r="Q56" s="239">
        <v>-1.5350400465776575</v>
      </c>
      <c r="R56" s="239">
        <v>27.558601078583568</v>
      </c>
      <c r="S56" s="239"/>
      <c r="T56" s="239">
        <v>-0.86359589345360843</v>
      </c>
      <c r="U56" s="239">
        <v>-0.82796322935904687</v>
      </c>
      <c r="V56" s="239">
        <v>2.447878958581045</v>
      </c>
      <c r="W56" s="239"/>
      <c r="X56" s="239">
        <v>32.491778191422831</v>
      </c>
      <c r="Y56" s="239">
        <v>32.592941384206767</v>
      </c>
      <c r="Z56" s="239">
        <v>32.862035477012043</v>
      </c>
      <c r="AA56" s="239">
        <v>-1.0620802292588594</v>
      </c>
      <c r="AB56" s="239">
        <v>-0.4403602554420058</v>
      </c>
      <c r="AC56" s="458">
        <v>38.593577803024139</v>
      </c>
      <c r="AD56" s="464"/>
      <c r="AE56" s="336">
        <v>1058.018</v>
      </c>
      <c r="AF56" s="336">
        <v>1087.3520000000001</v>
      </c>
      <c r="AG56" s="240">
        <v>0.87449690546190983</v>
      </c>
    </row>
    <row r="57" spans="2:33">
      <c r="B57" s="356" t="s">
        <v>44</v>
      </c>
      <c r="C57" s="239">
        <v>36.510664867658029</v>
      </c>
      <c r="D57" s="239">
        <v>35.055818309697415</v>
      </c>
      <c r="E57" s="239">
        <v>32.391664752827694</v>
      </c>
      <c r="F57" s="239">
        <v>0.40468723086639485</v>
      </c>
      <c r="G57" s="239">
        <v>2.2594663260033299</v>
      </c>
      <c r="H57" s="239">
        <v>2.6641535568697248</v>
      </c>
      <c r="I57" s="239">
        <v>33.057142447034508</v>
      </c>
      <c r="J57" s="239"/>
      <c r="K57" s="239">
        <v>-1.0494401939268894</v>
      </c>
      <c r="L57" s="239">
        <v>3.3630038181087443</v>
      </c>
      <c r="M57" s="239">
        <v>2.5529102232086256</v>
      </c>
      <c r="N57" s="239">
        <v>-0.64475296306049423</v>
      </c>
      <c r="O57" s="239">
        <v>-1.4548465579606129</v>
      </c>
      <c r="P57" s="239"/>
      <c r="Q57" s="239">
        <v>-1.8595337888270078</v>
      </c>
      <c r="R57" s="239">
        <v>26.931945907973308</v>
      </c>
      <c r="S57" s="239"/>
      <c r="T57" s="239">
        <v>-3.1909377332491244</v>
      </c>
      <c r="U57" s="239">
        <v>-3.4115375782281672</v>
      </c>
      <c r="V57" s="239">
        <v>2.4124239249009585</v>
      </c>
      <c r="W57" s="239"/>
      <c r="X57" s="239">
        <v>28.275377590446084</v>
      </c>
      <c r="Y57" s="239">
        <v>28.380751668422899</v>
      </c>
      <c r="Z57" s="239">
        <v>32.950649806814191</v>
      </c>
      <c r="AA57" s="239">
        <v>-1.3860380662571048</v>
      </c>
      <c r="AB57" s="239">
        <v>-0.57594447135698656</v>
      </c>
      <c r="AC57" s="458">
        <v>35.737802865016938</v>
      </c>
      <c r="AD57" s="464"/>
      <c r="AE57" s="336">
        <v>1114.6880000000001</v>
      </c>
      <c r="AF57" s="336">
        <v>1138.8</v>
      </c>
      <c r="AG57" s="240">
        <v>1.2703884276154733</v>
      </c>
    </row>
    <row r="58" spans="2:33">
      <c r="B58" s="356" t="s">
        <v>45</v>
      </c>
      <c r="C58" s="239">
        <v>35.83028958756919</v>
      </c>
      <c r="D58" s="239">
        <v>36.332822209668301</v>
      </c>
      <c r="E58" s="239">
        <v>32.950988533994931</v>
      </c>
      <c r="F58" s="239">
        <v>1.0969633700491945</v>
      </c>
      <c r="G58" s="239">
        <v>2.2848703056241826</v>
      </c>
      <c r="H58" s="239">
        <v>3.3818336756733771</v>
      </c>
      <c r="I58" s="239">
        <v>32.500783173357704</v>
      </c>
      <c r="J58" s="239"/>
      <c r="K58" s="239">
        <v>9.1812905102456877E-3</v>
      </c>
      <c r="L58" s="239">
        <v>1.1975393170381208</v>
      </c>
      <c r="M58" s="239">
        <v>0.59392727857779348</v>
      </c>
      <c r="N58" s="239">
        <v>1.1061446605594401</v>
      </c>
      <c r="O58" s="239">
        <v>0.50253262209911287</v>
      </c>
      <c r="P58" s="239"/>
      <c r="Q58" s="239">
        <v>-0.59443074795008155</v>
      </c>
      <c r="R58" s="239">
        <v>28.379166666666666</v>
      </c>
      <c r="S58" s="239"/>
      <c r="T58" s="239">
        <v>0.24046242373279947</v>
      </c>
      <c r="U58" s="239">
        <v>0.34667895446139796</v>
      </c>
      <c r="V58" s="239">
        <v>1.9972005349008948</v>
      </c>
      <c r="W58" s="239"/>
      <c r="X58" s="239">
        <v>28.112244897959187</v>
      </c>
      <c r="Y58" s="239">
        <v>28.214285714285715</v>
      </c>
      <c r="Z58" s="239">
        <v>34.662499999999994</v>
      </c>
      <c r="AA58" s="239">
        <v>0.43389105689786978</v>
      </c>
      <c r="AB58" s="239">
        <v>1.0375030953581972</v>
      </c>
      <c r="AC58" s="458">
        <v>34.507702867933105</v>
      </c>
      <c r="AD58" s="464"/>
      <c r="AE58" s="336">
        <v>1152.3630000000001</v>
      </c>
      <c r="AF58" s="336">
        <v>1176</v>
      </c>
      <c r="AG58" s="240">
        <v>0.69906870587446535</v>
      </c>
    </row>
    <row r="59" spans="2:33">
      <c r="B59" s="356" t="s">
        <v>46</v>
      </c>
      <c r="C59" s="239">
        <v>34.638250984602884</v>
      </c>
      <c r="D59" s="239">
        <v>37.556861282047677</v>
      </c>
      <c r="E59" s="239">
        <v>33.779923779617704</v>
      </c>
      <c r="F59" s="239">
        <v>1.4448287357624479</v>
      </c>
      <c r="G59" s="239">
        <v>2.3321087666675213</v>
      </c>
      <c r="H59" s="239">
        <v>3.7769375024299694</v>
      </c>
      <c r="I59" s="239">
        <v>31.448063180029497</v>
      </c>
      <c r="J59" s="239"/>
      <c r="K59" s="239">
        <v>1.6503753292451906</v>
      </c>
      <c r="L59" s="239">
        <v>-1.267802885852243</v>
      </c>
      <c r="M59" s="239">
        <v>-1.444396653415092</v>
      </c>
      <c r="N59" s="239">
        <v>3.0952040650076382</v>
      </c>
      <c r="O59" s="239">
        <v>2.9186102974447885</v>
      </c>
      <c r="P59" s="239"/>
      <c r="Q59" s="239">
        <v>1.4737815616823409</v>
      </c>
      <c r="R59" s="239">
        <v>31.346362438986596</v>
      </c>
      <c r="S59" s="239"/>
      <c r="T59" s="239">
        <v>1.7992940473817134</v>
      </c>
      <c r="U59" s="239">
        <v>1.9342142161684162</v>
      </c>
      <c r="V59" s="239">
        <v>1.7990458803023999</v>
      </c>
      <c r="W59" s="239"/>
      <c r="X59" s="239">
        <v>29.796492859172023</v>
      </c>
      <c r="Y59" s="239">
        <v>29.885268975491343</v>
      </c>
      <c r="Z59" s="239">
        <v>37.090257870406241</v>
      </c>
      <c r="AA59" s="239">
        <v>2.5228665282997329</v>
      </c>
      <c r="AB59" s="239">
        <v>2.6994602958625826</v>
      </c>
      <c r="AC59" s="458">
        <v>34.909249435213084</v>
      </c>
      <c r="AD59" s="464"/>
      <c r="AE59" s="336">
        <v>1208.8630000000001</v>
      </c>
      <c r="AF59" s="336">
        <v>1239.0719999999999</v>
      </c>
      <c r="AG59" s="240">
        <v>7.3560052775912529E-2</v>
      </c>
    </row>
    <row r="60" spans="2:33">
      <c r="B60" s="356" t="s">
        <v>47</v>
      </c>
      <c r="C60" s="239">
        <v>35.466155168701604</v>
      </c>
      <c r="D60" s="239">
        <v>38.91915932868249</v>
      </c>
      <c r="E60" s="239">
        <v>34.997273303043677</v>
      </c>
      <c r="F60" s="239">
        <v>1.6922022753382437</v>
      </c>
      <c r="G60" s="239">
        <v>2.2296837503005653</v>
      </c>
      <c r="H60" s="239">
        <v>3.9218860256388086</v>
      </c>
      <c r="I60" s="239">
        <v>32.351198567973334</v>
      </c>
      <c r="J60" s="239"/>
      <c r="K60" s="239">
        <v>1.9674332155392333</v>
      </c>
      <c r="L60" s="239">
        <v>-1.693066646131312</v>
      </c>
      <c r="M60" s="239">
        <v>-1.8996979770278994</v>
      </c>
      <c r="N60" s="239">
        <v>3.6596354908774766</v>
      </c>
      <c r="O60" s="239">
        <v>3.4530041599808894</v>
      </c>
      <c r="P60" s="239"/>
      <c r="Q60" s="239">
        <v>1.7608018846426456</v>
      </c>
      <c r="R60" s="239">
        <v>31.279773080279199</v>
      </c>
      <c r="S60" s="239"/>
      <c r="T60" s="239">
        <v>3.0953118099767245</v>
      </c>
      <c r="U60" s="239">
        <v>3.1419878328023993</v>
      </c>
      <c r="V60" s="239">
        <v>1.8246867441666759</v>
      </c>
      <c r="W60" s="239"/>
      <c r="X60" s="239">
        <v>30.93456021303167</v>
      </c>
      <c r="Y60" s="239">
        <v>31.041626676068123</v>
      </c>
      <c r="Z60" s="239">
        <v>37.801191343829423</v>
      </c>
      <c r="AA60" s="239">
        <v>2.9586626455089653</v>
      </c>
      <c r="AB60" s="239">
        <v>3.1652939764055525</v>
      </c>
      <c r="AC60" s="458">
        <v>36.749510058918652</v>
      </c>
      <c r="AD60" s="464"/>
      <c r="AE60" s="336">
        <v>1272.6020000000001</v>
      </c>
      <c r="AF60" s="336">
        <v>1307.5989999999999</v>
      </c>
      <c r="AG60" s="240">
        <v>0.38383864068281015</v>
      </c>
    </row>
    <row r="61" spans="2:33">
      <c r="B61" s="356" t="s">
        <v>48</v>
      </c>
      <c r="C61" s="239">
        <v>36.044027767326078</v>
      </c>
      <c r="D61" s="239">
        <v>39.930693445531176</v>
      </c>
      <c r="E61" s="239">
        <v>35.661135503925415</v>
      </c>
      <c r="F61" s="239">
        <v>2.0459664434680698</v>
      </c>
      <c r="G61" s="239">
        <v>2.2235914981376936</v>
      </c>
      <c r="H61" s="239">
        <v>4.2695579416057639</v>
      </c>
      <c r="I61" s="239">
        <v>32.944455661910375</v>
      </c>
      <c r="J61" s="239"/>
      <c r="K61" s="239">
        <v>2.1588876064032712</v>
      </c>
      <c r="L61" s="239">
        <v>-2.0838905847544953</v>
      </c>
      <c r="M61" s="239">
        <v>-2.402078956420743</v>
      </c>
      <c r="N61" s="239">
        <v>4.2048540498713409</v>
      </c>
      <c r="O61" s="239">
        <v>3.8866656782050932</v>
      </c>
      <c r="P61" s="239"/>
      <c r="Q61" s="239">
        <v>1.840699234737023</v>
      </c>
      <c r="R61" s="239">
        <v>33.375709885910027</v>
      </c>
      <c r="S61" s="239"/>
      <c r="T61" s="239">
        <v>3.0630636000515588</v>
      </c>
      <c r="U61" s="239">
        <v>3.1564210637684371</v>
      </c>
      <c r="V61" s="239">
        <v>1.9286176762261829</v>
      </c>
      <c r="W61" s="239"/>
      <c r="X61" s="239">
        <v>33.463197742885889</v>
      </c>
      <c r="Y61" s="239">
        <v>33.572103788913942</v>
      </c>
      <c r="Z61" s="239">
        <v>37.601337075829093</v>
      </c>
      <c r="AA61" s="239">
        <v>3.3292031534407776</v>
      </c>
      <c r="AB61" s="239">
        <v>3.6473915251070257</v>
      </c>
      <c r="AC61" s="458">
        <v>39.16230116834668</v>
      </c>
      <c r="AD61" s="464"/>
      <c r="AE61" s="336">
        <v>1342.153</v>
      </c>
      <c r="AF61" s="336">
        <v>1377.3340000000001</v>
      </c>
      <c r="AG61" s="240">
        <v>0.48284128705937113</v>
      </c>
    </row>
    <row r="62" spans="2:33">
      <c r="B62" s="356" t="s">
        <v>49</v>
      </c>
      <c r="C62" s="239">
        <v>36.698234722229081</v>
      </c>
      <c r="D62" s="239">
        <v>39.937620600993924</v>
      </c>
      <c r="E62" s="239">
        <v>35.815137579428338</v>
      </c>
      <c r="F62" s="239">
        <v>1.8521351619446187</v>
      </c>
      <c r="G62" s="239">
        <v>2.2703478596209723</v>
      </c>
      <c r="H62" s="239">
        <v>4.122483021565591</v>
      </c>
      <c r="I62" s="239">
        <v>33.359019244693208</v>
      </c>
      <c r="J62" s="239"/>
      <c r="K62" s="239">
        <v>1.6427902867692166</v>
      </c>
      <c r="L62" s="239">
        <v>-1.449362211535818</v>
      </c>
      <c r="M62" s="239">
        <v>-1.7049017814848046</v>
      </c>
      <c r="N62" s="239">
        <v>3.4949254487138357</v>
      </c>
      <c r="O62" s="239">
        <v>3.2393858787648484</v>
      </c>
      <c r="P62" s="239"/>
      <c r="Q62" s="239">
        <v>1.3872507168202299</v>
      </c>
      <c r="R62" s="239">
        <v>32.388938509103397</v>
      </c>
      <c r="S62" s="239"/>
      <c r="T62" s="239">
        <v>3.0343685954130559</v>
      </c>
      <c r="U62" s="239">
        <v>3.0343685954130559</v>
      </c>
      <c r="V62" s="239">
        <v>1.959719884913957</v>
      </c>
      <c r="W62" s="239"/>
      <c r="X62" s="239">
        <v>34.311233253177605</v>
      </c>
      <c r="Y62" s="239">
        <v>34.46238406046033</v>
      </c>
      <c r="Z62" s="239">
        <v>35.330264513912738</v>
      </c>
      <c r="AA62" s="239">
        <v>2.9675335250494035</v>
      </c>
      <c r="AB62" s="239">
        <v>3.2230730949983908</v>
      </c>
      <c r="AC62" s="458">
        <v>40.520100929416394</v>
      </c>
      <c r="AD62" s="464"/>
      <c r="AE62" s="336">
        <v>1418.4169999999999</v>
      </c>
      <c r="AF62" s="336">
        <v>1455.5</v>
      </c>
      <c r="AG62" s="240">
        <v>0.31794262507422538</v>
      </c>
    </row>
    <row r="63" spans="2:33">
      <c r="B63" s="356" t="s">
        <v>50</v>
      </c>
      <c r="C63" s="239">
        <v>37.168949587351825</v>
      </c>
      <c r="D63" s="239">
        <v>39.968067369372939</v>
      </c>
      <c r="E63" s="239">
        <v>35.849996030288231</v>
      </c>
      <c r="F63" s="239">
        <v>1.8163786270718196</v>
      </c>
      <c r="G63" s="239">
        <v>2.3016927120128865</v>
      </c>
      <c r="H63" s="239">
        <v>4.1180713390847057</v>
      </c>
      <c r="I63" s="239">
        <v>33.798058743660235</v>
      </c>
      <c r="J63" s="239"/>
      <c r="K63" s="239">
        <v>1.0502534731791839</v>
      </c>
      <c r="L63" s="239">
        <v>-0.91848365084299199</v>
      </c>
      <c r="M63" s="239">
        <v>-0.98599796907288695</v>
      </c>
      <c r="N63" s="239">
        <v>2.8666321002510031</v>
      </c>
      <c r="O63" s="239">
        <v>2.7991177820211082</v>
      </c>
      <c r="P63" s="239"/>
      <c r="Q63" s="239">
        <v>0.98273915494928865</v>
      </c>
      <c r="R63" s="239">
        <v>32.461314328463992</v>
      </c>
      <c r="S63" s="239"/>
      <c r="T63" s="239">
        <v>2.5192194604690723</v>
      </c>
      <c r="U63" s="239">
        <v>2.4057126170896765</v>
      </c>
      <c r="V63" s="239">
        <v>2.0698346312272333</v>
      </c>
      <c r="W63" s="239"/>
      <c r="X63" s="239">
        <v>35.122258534472579</v>
      </c>
      <c r="Y63" s="239">
        <v>35.253507632135033</v>
      </c>
      <c r="Z63" s="239">
        <v>35.386791090811251</v>
      </c>
      <c r="AA63" s="239">
        <v>2.6035253731865482</v>
      </c>
      <c r="AB63" s="239">
        <v>2.6710396914164427</v>
      </c>
      <c r="AC63" s="458">
        <v>41.58246167882475</v>
      </c>
      <c r="AD63" s="464"/>
      <c r="AE63" s="336">
        <v>1486.2539999999999</v>
      </c>
      <c r="AF63" s="336">
        <v>1523.82</v>
      </c>
      <c r="AG63" s="240">
        <v>7.8515864301000604E-3</v>
      </c>
    </row>
    <row r="64" spans="2:33">
      <c r="B64" s="356" t="s">
        <v>51</v>
      </c>
      <c r="C64" s="239">
        <v>37.398096719744181</v>
      </c>
      <c r="D64" s="239">
        <v>40.31611491209415</v>
      </c>
      <c r="E64" s="239">
        <v>36.192021703602514</v>
      </c>
      <c r="F64" s="239">
        <v>1.792475905641953</v>
      </c>
      <c r="G64" s="239">
        <v>2.3316173028496832</v>
      </c>
      <c r="H64" s="239">
        <v>4.1240932084916357</v>
      </c>
      <c r="I64" s="239">
        <v>33.774187759408314</v>
      </c>
      <c r="J64" s="239"/>
      <c r="K64" s="239">
        <v>1.469070401750824</v>
      </c>
      <c r="L64" s="239">
        <v>-1.1382512582839823</v>
      </c>
      <c r="M64" s="239">
        <v>-1.4817793733267939</v>
      </c>
      <c r="N64" s="239">
        <v>3.2615463073927771</v>
      </c>
      <c r="O64" s="239">
        <v>2.9180181923499653</v>
      </c>
      <c r="P64" s="239"/>
      <c r="Q64" s="239">
        <v>1.1255422867080123</v>
      </c>
      <c r="R64" s="239">
        <v>34.215532047840185</v>
      </c>
      <c r="S64" s="239"/>
      <c r="T64" s="239">
        <v>2.1243141785501933</v>
      </c>
      <c r="U64" s="239">
        <v>1.8599164784269997</v>
      </c>
      <c r="V64" s="239">
        <v>2.1521589604955347</v>
      </c>
      <c r="W64" s="239"/>
      <c r="X64" s="239">
        <v>35.619526684815547</v>
      </c>
      <c r="Y64" s="239">
        <v>35.751404340030831</v>
      </c>
      <c r="Z64" s="239">
        <v>37.930902388555531</v>
      </c>
      <c r="AA64" s="239">
        <v>2.8987312103603027</v>
      </c>
      <c r="AB64" s="239">
        <v>3.2422593254031145</v>
      </c>
      <c r="AC64" s="458">
        <v>42.273360398972301</v>
      </c>
      <c r="AD64" s="464"/>
      <c r="AE64" s="336">
        <v>1565.8230000000001</v>
      </c>
      <c r="AF64" s="336">
        <v>1592.385</v>
      </c>
      <c r="AG64" s="240">
        <v>0.68391559551358327</v>
      </c>
    </row>
    <row r="65" spans="1:71">
      <c r="B65" s="356" t="s">
        <v>52</v>
      </c>
      <c r="C65" s="239">
        <v>36.095993692904329</v>
      </c>
      <c r="D65" s="239">
        <v>43.485352616806665</v>
      </c>
      <c r="E65" s="239">
        <v>37.957483959041781</v>
      </c>
      <c r="F65" s="239">
        <v>3.0053462490658434</v>
      </c>
      <c r="G65" s="239">
        <v>2.5225224086990412</v>
      </c>
      <c r="H65" s="239">
        <v>5.527868657764885</v>
      </c>
      <c r="I65" s="239">
        <v>32.230181196339309</v>
      </c>
      <c r="J65" s="239"/>
      <c r="K65" s="239">
        <v>4.0385670485885932</v>
      </c>
      <c r="L65" s="239">
        <v>-5.4552208209963622</v>
      </c>
      <c r="M65" s="239">
        <v>-5.1097751947484626</v>
      </c>
      <c r="N65" s="239">
        <v>7.0439132976544379</v>
      </c>
      <c r="O65" s="239">
        <v>7.3893589239023383</v>
      </c>
      <c r="P65" s="239"/>
      <c r="Q65" s="239">
        <v>4.3840126748364945</v>
      </c>
      <c r="R65" s="239">
        <v>47.545706641845825</v>
      </c>
      <c r="S65" s="239"/>
      <c r="T65" s="239">
        <v>10.349410826043808</v>
      </c>
      <c r="U65" s="239">
        <v>10.986248080359879</v>
      </c>
      <c r="V65" s="239">
        <v>2.1174001676585732</v>
      </c>
      <c r="W65" s="239"/>
      <c r="X65" s="239">
        <v>50.601601098425</v>
      </c>
      <c r="Y65" s="239">
        <v>50.633741343025122</v>
      </c>
      <c r="Z65" s="239">
        <v>48.852336145819002</v>
      </c>
      <c r="AA65" s="239">
        <v>6.7666090327161648</v>
      </c>
      <c r="AB65" s="239">
        <v>6.4211634064682634</v>
      </c>
      <c r="AC65" s="458">
        <v>53.532422097829468</v>
      </c>
      <c r="AD65" s="464"/>
      <c r="AE65" s="336">
        <v>1582.979</v>
      </c>
      <c r="AF65" s="336">
        <v>1555.682</v>
      </c>
      <c r="AG65" s="240">
        <v>-0.96445749070123332</v>
      </c>
    </row>
    <row r="66" spans="1:71">
      <c r="B66" s="356" t="s">
        <v>53</v>
      </c>
      <c r="C66" s="239">
        <v>36.138183681871048</v>
      </c>
      <c r="D66" s="239">
        <v>46.440881961736096</v>
      </c>
      <c r="E66" s="239">
        <v>40.756209421918285</v>
      </c>
      <c r="F66" s="239">
        <v>3.0028984688146467</v>
      </c>
      <c r="G66" s="239">
        <v>2.6817740710031734</v>
      </c>
      <c r="H66" s="239">
        <v>5.6846725398178197</v>
      </c>
      <c r="I66" s="239">
        <v>32.360219366498633</v>
      </c>
      <c r="J66" s="239"/>
      <c r="K66" s="239">
        <v>5.5507065890878291</v>
      </c>
      <c r="L66" s="239">
        <v>-8.2908539275761726</v>
      </c>
      <c r="M66" s="239">
        <v>-6.541760705613596</v>
      </c>
      <c r="N66" s="239">
        <v>8.5536050579024749</v>
      </c>
      <c r="O66" s="239">
        <v>10.302698279865051</v>
      </c>
      <c r="P66" s="239"/>
      <c r="Q66" s="239">
        <v>7.2997998110504048</v>
      </c>
      <c r="R66" s="239">
        <v>54.614599513546835</v>
      </c>
      <c r="S66" s="239"/>
      <c r="T66" s="239">
        <v>12.754547282035212</v>
      </c>
      <c r="U66" s="239">
        <v>12.894878643878821</v>
      </c>
      <c r="V66" s="239">
        <v>1.8020858956384243</v>
      </c>
      <c r="W66" s="239"/>
      <c r="X66" s="239">
        <v>64.719804612805063</v>
      </c>
      <c r="Y66" s="239">
        <v>63.932765447847316</v>
      </c>
      <c r="Z66" s="239">
        <v>55.636365239061568</v>
      </c>
      <c r="AA66" s="239">
        <v>10.049010005593988</v>
      </c>
      <c r="AB66" s="239">
        <v>8.2999167836314136</v>
      </c>
      <c r="AC66" s="458">
        <v>70.796369239108586</v>
      </c>
      <c r="AD66" s="464"/>
      <c r="AE66" s="336">
        <v>1557.029</v>
      </c>
      <c r="AF66" s="336">
        <v>1588.231</v>
      </c>
      <c r="AG66" s="240">
        <v>-3.1124034476446587</v>
      </c>
      <c r="AH66" s="241"/>
    </row>
    <row r="67" spans="1:71">
      <c r="B67" s="356" t="s">
        <v>54</v>
      </c>
      <c r="C67" s="239">
        <v>37.025585705571181</v>
      </c>
      <c r="D67" s="239">
        <v>45.717501227099014</v>
      </c>
      <c r="E67" s="239">
        <v>40.682555781556104</v>
      </c>
      <c r="F67" s="239">
        <v>2.444614678622921</v>
      </c>
      <c r="G67" s="239">
        <v>2.5903307669199904</v>
      </c>
      <c r="H67" s="239">
        <v>5.0349454455429115</v>
      </c>
      <c r="I67" s="239">
        <v>33.220319408191187</v>
      </c>
      <c r="J67" s="239"/>
      <c r="K67" s="239">
        <v>4.4318157629383226</v>
      </c>
      <c r="L67" s="239">
        <v>-6.1156526231660324</v>
      </c>
      <c r="M67" s="239">
        <v>-4.3001675431994419</v>
      </c>
      <c r="N67" s="239">
        <v>6.8764304415612463</v>
      </c>
      <c r="O67" s="239">
        <v>8.6919155215278323</v>
      </c>
      <c r="P67" s="239"/>
      <c r="Q67" s="239">
        <v>6.2473008429049095</v>
      </c>
      <c r="R67" s="239">
        <v>58.923649665224801</v>
      </c>
      <c r="S67" s="239"/>
      <c r="T67" s="239">
        <v>8.2326518300822631</v>
      </c>
      <c r="U67" s="239">
        <v>7.7430408588648758</v>
      </c>
      <c r="V67" s="239">
        <v>2.5189470845417468</v>
      </c>
      <c r="W67" s="239"/>
      <c r="X67" s="239">
        <v>70.87252587450584</v>
      </c>
      <c r="Y67" s="239">
        <v>70.593571806718785</v>
      </c>
      <c r="Z67" s="239">
        <v>50.074135075623836</v>
      </c>
      <c r="AA67" s="239">
        <v>8.7347334446066913</v>
      </c>
      <c r="AB67" s="239">
        <v>6.9192483646401026</v>
      </c>
      <c r="AC67" s="458">
        <v>76.214551582082308</v>
      </c>
      <c r="AD67" s="464"/>
      <c r="AE67" s="336">
        <v>1627.8230000000001</v>
      </c>
      <c r="AF67" s="336">
        <v>1649.0170000000001</v>
      </c>
      <c r="AG67" s="240">
        <v>-2.3860087808753123</v>
      </c>
      <c r="AH67" s="241"/>
    </row>
    <row r="68" spans="1:71">
      <c r="B68" s="356" t="s">
        <v>55</v>
      </c>
      <c r="C68" s="239">
        <v>37.342095559341949</v>
      </c>
      <c r="D68" s="239">
        <v>44.553421110980295</v>
      </c>
      <c r="E68" s="239">
        <v>40.1113884833225</v>
      </c>
      <c r="F68" s="239">
        <v>1.8421113968503082</v>
      </c>
      <c r="G68" s="239">
        <v>2.5999212308074799</v>
      </c>
      <c r="H68" s="239">
        <v>4.4420326276577873</v>
      </c>
      <c r="I68" s="239">
        <v>33.459336151413751</v>
      </c>
      <c r="J68" s="239"/>
      <c r="K68" s="239">
        <v>3.6419298369801942</v>
      </c>
      <c r="L68" s="239">
        <v>-4.6160659270649873</v>
      </c>
      <c r="M68" s="239">
        <v>-2.8887816092571441</v>
      </c>
      <c r="N68" s="239">
        <v>5.4840412338305011</v>
      </c>
      <c r="O68" s="239">
        <v>7.2113255516383452</v>
      </c>
      <c r="P68" s="239"/>
      <c r="Q68" s="239">
        <v>5.3692141547880379</v>
      </c>
      <c r="R68" s="239">
        <v>64.98678035366234</v>
      </c>
      <c r="S68" s="239"/>
      <c r="T68" s="239">
        <v>7.0325708818145358</v>
      </c>
      <c r="U68" s="239">
        <v>6.4429374573806681</v>
      </c>
      <c r="V68" s="239">
        <v>2.5977697202378853</v>
      </c>
      <c r="W68" s="239"/>
      <c r="X68" s="239">
        <v>74.265558846563778</v>
      </c>
      <c r="Y68" s="239">
        <v>74.583536976734592</v>
      </c>
      <c r="Z68" s="239">
        <v>55.103136795369302</v>
      </c>
      <c r="AA68" s="239">
        <v>7.3423286396536556</v>
      </c>
      <c r="AB68" s="239">
        <v>5.6150443218458115</v>
      </c>
      <c r="AC68" s="458">
        <v>82.123277969786827</v>
      </c>
      <c r="AD68" s="464"/>
      <c r="AE68" s="336">
        <v>1673.2429999999999</v>
      </c>
      <c r="AF68" s="336">
        <v>1698.23</v>
      </c>
      <c r="AG68" s="240">
        <v>-2.5001651232655617</v>
      </c>
      <c r="AH68" s="241"/>
    </row>
    <row r="69" spans="1:71">
      <c r="A69" s="242"/>
      <c r="B69" s="362" t="s">
        <v>56</v>
      </c>
      <c r="C69" s="239">
        <v>36.870493276973392</v>
      </c>
      <c r="D69" s="239">
        <v>44.046416385417601</v>
      </c>
      <c r="E69" s="239">
        <v>39.575468936829225</v>
      </c>
      <c r="F69" s="239">
        <v>1.8798624502199279</v>
      </c>
      <c r="G69" s="239">
        <v>2.5910849983684368</v>
      </c>
      <c r="H69" s="239">
        <v>4.4709474485883645</v>
      </c>
      <c r="I69" s="239">
        <v>32.807813421014657</v>
      </c>
      <c r="J69" s="239"/>
      <c r="K69" s="239">
        <v>3.7179608266251121</v>
      </c>
      <c r="L69" s="239">
        <v>-4.9146863312079541</v>
      </c>
      <c r="M69" s="239">
        <v>-3.3365864996087979</v>
      </c>
      <c r="N69" s="239">
        <v>5.5978232768450393</v>
      </c>
      <c r="O69" s="239">
        <v>7.1759231084441959</v>
      </c>
      <c r="P69" s="239"/>
      <c r="Q69" s="239">
        <v>5.2960606582242677</v>
      </c>
      <c r="R69" s="239">
        <v>69.698767101071397</v>
      </c>
      <c r="S69" s="239"/>
      <c r="T69" s="239">
        <v>5.5561254918598602</v>
      </c>
      <c r="U69" s="239">
        <v>5.0357639860920091</v>
      </c>
      <c r="V69" s="239">
        <v>2.239385998925429</v>
      </c>
      <c r="W69" s="239"/>
      <c r="X69" s="239">
        <v>77.471553502551188</v>
      </c>
      <c r="Y69" s="239">
        <v>76.201342114425628</v>
      </c>
      <c r="Z69" s="239">
        <v>59.224683382799746</v>
      </c>
      <c r="AA69" s="239">
        <v>7.2014253430775055</v>
      </c>
      <c r="AB69" s="239">
        <v>5.6233255114783489</v>
      </c>
      <c r="AC69" s="458">
        <v>83.928259895591538</v>
      </c>
      <c r="AD69" s="464"/>
      <c r="AE69" s="336">
        <v>1725.3389999999999</v>
      </c>
      <c r="AF69" s="336">
        <v>1763.4860000000001</v>
      </c>
      <c r="AG69" s="240">
        <v>-2.156133613892087</v>
      </c>
      <c r="AH69" s="241"/>
    </row>
    <row r="70" spans="1:71">
      <c r="A70" s="242"/>
      <c r="B70" s="362" t="s">
        <v>57</v>
      </c>
      <c r="C70" s="239">
        <v>36.758795334877433</v>
      </c>
      <c r="D70" s="239">
        <v>42.495235201962025</v>
      </c>
      <c r="E70" s="239">
        <v>38.496297372182006</v>
      </c>
      <c r="F70" s="239">
        <v>1.452667455348382</v>
      </c>
      <c r="G70" s="239">
        <v>2.5462703744316335</v>
      </c>
      <c r="H70" s="239">
        <v>3.998937829780016</v>
      </c>
      <c r="I70" s="239">
        <v>32.704586956594042</v>
      </c>
      <c r="J70" s="239"/>
      <c r="K70" s="239">
        <v>3.0677906693570378</v>
      </c>
      <c r="L70" s="239">
        <v>-3.6398178566558048</v>
      </c>
      <c r="M70" s="239">
        <v>-2.423836114276638</v>
      </c>
      <c r="N70" s="239">
        <v>4.5204581247054207</v>
      </c>
      <c r="O70" s="239">
        <v>5.7364398670845871</v>
      </c>
      <c r="P70" s="239"/>
      <c r="Q70" s="239">
        <v>4.2837724117362042</v>
      </c>
      <c r="R70" s="239">
        <v>70.734218530587015</v>
      </c>
      <c r="S70" s="239"/>
      <c r="T70" s="239">
        <v>4.3480791682697157</v>
      </c>
      <c r="U70" s="239">
        <v>3.5814428440439192</v>
      </c>
      <c r="V70" s="239">
        <v>2.0962893892742982</v>
      </c>
      <c r="W70" s="239"/>
      <c r="X70" s="239">
        <v>79.217744427757381</v>
      </c>
      <c r="Y70" s="239">
        <v>76.956858832905922</v>
      </c>
      <c r="Z70" s="239">
        <v>56.762704604724533</v>
      </c>
      <c r="AA70" s="239">
        <v>5.562811624444107</v>
      </c>
      <c r="AB70" s="239">
        <v>4.3468298820649398</v>
      </c>
      <c r="AC70" s="458">
        <v>85.360954933159789</v>
      </c>
      <c r="AD70" s="464"/>
      <c r="AE70" s="336">
        <v>1803.854</v>
      </c>
      <c r="AF70" s="336">
        <v>1844.41</v>
      </c>
      <c r="AG70" s="240">
        <v>-1.5695100392014991</v>
      </c>
      <c r="AH70" s="241"/>
    </row>
    <row r="71" spans="1:71">
      <c r="A71" s="242"/>
      <c r="B71" s="362" t="s">
        <v>58</v>
      </c>
      <c r="C71" s="239">
        <v>36.783420301354056</v>
      </c>
      <c r="D71" s="239">
        <v>42.028909001909994</v>
      </c>
      <c r="E71" s="239">
        <v>37.590180665265365</v>
      </c>
      <c r="F71" s="239">
        <v>1.9291330605384873</v>
      </c>
      <c r="G71" s="239">
        <v>2.5095952761061362</v>
      </c>
      <c r="H71" s="239">
        <v>4.4387283366446235</v>
      </c>
      <c r="I71" s="239">
        <v>32.633536703064195</v>
      </c>
      <c r="J71" s="239"/>
      <c r="K71" s="239">
        <v>2.6797937267064413</v>
      </c>
      <c r="L71" s="239">
        <v>-3.4272651943423336</v>
      </c>
      <c r="M71" s="239">
        <v>-2.7907032810313281</v>
      </c>
      <c r="N71" s="239">
        <v>4.6089267872449291</v>
      </c>
      <c r="O71" s="239">
        <v>5.2454887005559332</v>
      </c>
      <c r="P71" s="239"/>
      <c r="Q71" s="239">
        <v>3.3163556400174468</v>
      </c>
      <c r="R71" s="239">
        <v>72.868642036566698</v>
      </c>
      <c r="S71" s="239"/>
      <c r="T71" s="239">
        <v>4.5078335204932065</v>
      </c>
      <c r="U71" s="239">
        <v>4.365357400706622</v>
      </c>
      <c r="V71" s="239">
        <v>1.8217427516873714</v>
      </c>
      <c r="W71" s="239"/>
      <c r="X71" s="239">
        <v>81.56653154592702</v>
      </c>
      <c r="Y71" s="239">
        <v>79.185449010142463</v>
      </c>
      <c r="Z71" s="239">
        <v>53.69377911964073</v>
      </c>
      <c r="AA71" s="239">
        <v>5.0166311009586204</v>
      </c>
      <c r="AB71" s="239">
        <v>4.3800691876476154</v>
      </c>
      <c r="AC71" s="458">
        <v>86.456610369403478</v>
      </c>
      <c r="AD71" s="464"/>
      <c r="AE71" s="465">
        <v>1875.402</v>
      </c>
      <c r="AF71" s="338">
        <v>1902.4960000000001</v>
      </c>
      <c r="AG71" s="240">
        <v>-0.64531981094141067</v>
      </c>
    </row>
    <row r="72" spans="1:71">
      <c r="A72" s="242"/>
      <c r="B72" s="362" t="s">
        <v>59</v>
      </c>
      <c r="C72" s="239">
        <v>36.971067750116454</v>
      </c>
      <c r="D72" s="239">
        <v>41.195486776046792</v>
      </c>
      <c r="E72" s="239">
        <v>37.037937994927802</v>
      </c>
      <c r="F72" s="239">
        <v>1.6692200196677189</v>
      </c>
      <c r="G72" s="239">
        <v>2.4883287614512706</v>
      </c>
      <c r="H72" s="239">
        <v>4.1575487811189902</v>
      </c>
      <c r="I72" s="239">
        <v>32.817763055742461</v>
      </c>
      <c r="J72" s="239"/>
      <c r="K72" s="239">
        <v>2.3781932479590546</v>
      </c>
      <c r="L72" s="239">
        <v>-2.4657626416852132</v>
      </c>
      <c r="M72" s="239">
        <v>-2.2887568833816525</v>
      </c>
      <c r="N72" s="239">
        <v>4.0474132676267747</v>
      </c>
      <c r="O72" s="239">
        <v>4.2244190259303354</v>
      </c>
      <c r="P72" s="239"/>
      <c r="Q72" s="239">
        <v>2.5551990062626158</v>
      </c>
      <c r="R72" s="239">
        <v>73.754890756165807</v>
      </c>
      <c r="S72" s="239"/>
      <c r="T72" s="239">
        <v>3.1441436778634646</v>
      </c>
      <c r="U72" s="239">
        <v>2.5959836447388853</v>
      </c>
      <c r="V72" s="239">
        <v>1.7841209047150766</v>
      </c>
      <c r="W72" s="239"/>
      <c r="X72" s="239">
        <v>81.088940586972086</v>
      </c>
      <c r="Y72" s="239">
        <v>78.897759809982432</v>
      </c>
      <c r="Z72" s="239">
        <v>51.873942539207384</v>
      </c>
      <c r="AA72" s="239">
        <v>4.3485844417990789</v>
      </c>
      <c r="AB72" s="239">
        <v>4.1715786834955182</v>
      </c>
      <c r="AC72" s="458">
        <v>86.446664251332763</v>
      </c>
      <c r="AD72" s="464"/>
      <c r="AE72" s="343">
        <v>1932.1</v>
      </c>
      <c r="AF72" s="336">
        <v>1966.9760000000001</v>
      </c>
      <c r="AG72" s="240">
        <v>-9.5883592230557452E-2</v>
      </c>
    </row>
    <row r="73" spans="1:71">
      <c r="A73" s="242"/>
      <c r="B73" s="466" t="s">
        <v>60</v>
      </c>
      <c r="C73" s="239">
        <v>37.522981159174137</v>
      </c>
      <c r="D73" s="239">
        <v>40.386550298320529</v>
      </c>
      <c r="E73" s="239">
        <v>36.113172090269899</v>
      </c>
      <c r="F73" s="239">
        <v>1.8101356471921519</v>
      </c>
      <c r="G73" s="239">
        <v>2.4632425608584798</v>
      </c>
      <c r="H73" s="239">
        <v>4.273378208050632</v>
      </c>
      <c r="I73" s="239">
        <v>33.611491026546403</v>
      </c>
      <c r="J73" s="239"/>
      <c r="K73" s="239">
        <v>0.94459636895012222</v>
      </c>
      <c r="L73" s="239">
        <v>-0.91949467770755555</v>
      </c>
      <c r="M73" s="239">
        <v>-0.81065755470344225</v>
      </c>
      <c r="N73" s="239">
        <v>2.7547320161422744</v>
      </c>
      <c r="O73" s="239">
        <v>2.8635691391463873</v>
      </c>
      <c r="P73" s="239"/>
      <c r="Q73" s="239">
        <v>1.0534334919542354</v>
      </c>
      <c r="R73" s="239">
        <v>73.98520631254361</v>
      </c>
      <c r="S73" s="239"/>
      <c r="T73" s="239">
        <v>3.3254271193073519</v>
      </c>
      <c r="U73" s="239">
        <v>5.0302293497337613</v>
      </c>
      <c r="V73" s="239">
        <v>1.8250342917134732</v>
      </c>
      <c r="W73" s="239"/>
      <c r="X73" s="239">
        <v>83.334791509912691</v>
      </c>
      <c r="Y73" s="239">
        <v>77.424315774943082</v>
      </c>
      <c r="Z73" s="239">
        <v>61.265580616750356</v>
      </c>
      <c r="AA73" s="239">
        <v>2.6987404685921672</v>
      </c>
      <c r="AB73" s="239">
        <v>2.5899033455880542</v>
      </c>
      <c r="AC73" s="458">
        <v>86.295928796398101</v>
      </c>
      <c r="AD73" s="464"/>
      <c r="AE73" s="343">
        <v>2013.606</v>
      </c>
      <c r="AF73" s="336">
        <v>2057.364</v>
      </c>
      <c r="AG73" s="240">
        <v>-0.17932080911600343</v>
      </c>
    </row>
    <row r="74" spans="1:71">
      <c r="A74" s="242"/>
      <c r="B74" s="362" t="s">
        <v>61</v>
      </c>
      <c r="C74" s="239">
        <v>37.188472128716803</v>
      </c>
      <c r="D74" s="239">
        <v>40.035563026459286</v>
      </c>
      <c r="E74" s="239">
        <v>35.426472823396502</v>
      </c>
      <c r="F74" s="239">
        <v>2.2089194395488105</v>
      </c>
      <c r="G74" s="239">
        <v>2.4001707635139735</v>
      </c>
      <c r="H74" s="239">
        <v>4.6090902030627845</v>
      </c>
      <c r="I74" s="239">
        <v>33.390270386681202</v>
      </c>
      <c r="J74" s="239"/>
      <c r="K74" s="239">
        <v>0.64060683480462766</v>
      </c>
      <c r="L74" s="239">
        <v>-0.89045739750496578</v>
      </c>
      <c r="M74" s="239">
        <v>-0.89289277411592272</v>
      </c>
      <c r="N74" s="239">
        <v>2.8495262743534382</v>
      </c>
      <c r="O74" s="239">
        <v>2.8470908977424814</v>
      </c>
      <c r="P74" s="239"/>
      <c r="Q74" s="239">
        <v>0.63817145819367072</v>
      </c>
      <c r="R74" s="239">
        <v>70.126650551506472</v>
      </c>
      <c r="S74" s="239"/>
      <c r="T74" s="239">
        <v>1.8398529832871879</v>
      </c>
      <c r="U74" s="239">
        <v>3.8602845709161713</v>
      </c>
      <c r="V74" s="239">
        <v>2.0417293808059709</v>
      </c>
      <c r="W74" s="239"/>
      <c r="X74" s="239">
        <v>82.294064686309184</v>
      </c>
      <c r="Y74" s="239">
        <v>73.735519414273398</v>
      </c>
      <c r="Z74" s="239">
        <v>62.7012229636819</v>
      </c>
      <c r="AA74" s="239">
        <v>2.8164544748950475</v>
      </c>
      <c r="AB74" s="239">
        <v>2.8188898515060044</v>
      </c>
      <c r="AC74" s="458">
        <v>85.005257743796591</v>
      </c>
      <c r="AD74" s="464"/>
      <c r="AE74" s="336">
        <v>2098.8090000000002</v>
      </c>
      <c r="AF74" s="336">
        <v>2135.877</v>
      </c>
      <c r="AG74" s="240">
        <v>7.6599076868315269E-2</v>
      </c>
    </row>
    <row r="75" spans="1:71">
      <c r="A75" s="242"/>
      <c r="B75" s="362" t="s">
        <v>174</v>
      </c>
      <c r="C75" s="239">
        <v>37.390013001077442</v>
      </c>
      <c r="D75" s="239">
        <v>39.455095677072741</v>
      </c>
      <c r="E75" s="239">
        <v>35.008690387575641</v>
      </c>
      <c r="F75" s="239">
        <v>2.1001386597572944</v>
      </c>
      <c r="G75" s="239">
        <v>2.3462666297398034</v>
      </c>
      <c r="H75" s="239">
        <v>4.4464052894970987</v>
      </c>
      <c r="I75" s="239">
        <v>33.81140432798783</v>
      </c>
      <c r="J75" s="239"/>
      <c r="K75" s="239">
        <v>0.16976426147065998</v>
      </c>
      <c r="L75" s="239">
        <v>-0.46060434307754733</v>
      </c>
      <c r="M75" s="239">
        <v>-0.6654245883102019</v>
      </c>
      <c r="N75" s="239">
        <v>2.2699029212279549</v>
      </c>
      <c r="O75" s="239">
        <v>2.0650826759952996</v>
      </c>
      <c r="P75" s="239"/>
      <c r="Q75" s="239">
        <v>-3.5055983761994709E-2</v>
      </c>
      <c r="R75" s="239">
        <v>66.928097073717581</v>
      </c>
      <c r="S75" s="239"/>
      <c r="T75" s="239">
        <v>1.6016260087796375</v>
      </c>
      <c r="U75" s="239">
        <v>0.7813067877033546</v>
      </c>
      <c r="V75" s="239">
        <v>1.7970102122405189</v>
      </c>
      <c r="W75" s="239"/>
      <c r="X75" s="239">
        <v>80.245594264285856</v>
      </c>
      <c r="Y75" s="239">
        <v>72.319991902691314</v>
      </c>
      <c r="Z75" s="239">
        <v>58.520406618646128</v>
      </c>
      <c r="AA75" s="239">
        <v>1.8620155994527214</v>
      </c>
      <c r="AB75" s="239">
        <v>2.0668358446853765</v>
      </c>
      <c r="AC75" s="458">
        <v>84.751475157636904</v>
      </c>
      <c r="AD75" s="464"/>
      <c r="AE75" s="336">
        <v>2173.6660000000002</v>
      </c>
      <c r="AF75" s="336">
        <v>2213.0810000000001</v>
      </c>
      <c r="AG75" s="240">
        <v>0.37900085971798331</v>
      </c>
    </row>
    <row r="76" spans="1:71">
      <c r="A76" s="242"/>
      <c r="B76" s="362" t="s">
        <v>186</v>
      </c>
      <c r="C76" s="239">
        <v>36.930704022296332</v>
      </c>
      <c r="D76" s="239">
        <v>39.641734959880523</v>
      </c>
      <c r="E76" s="239">
        <v>35.400775446916853</v>
      </c>
      <c r="F76" s="239">
        <v>1.8960176714824313</v>
      </c>
      <c r="G76" s="239">
        <v>2.3449418414812357</v>
      </c>
      <c r="H76" s="239">
        <v>4.2409595129636664</v>
      </c>
      <c r="I76" s="239">
        <v>33.178235028575202</v>
      </c>
      <c r="J76" s="239"/>
      <c r="K76" s="239">
        <v>1.166995893934375</v>
      </c>
      <c r="L76" s="239">
        <v>-1.3281714190892691</v>
      </c>
      <c r="M76" s="239">
        <v>-1.6801540469218799</v>
      </c>
      <c r="N76" s="239">
        <v>3.0630135654168065</v>
      </c>
      <c r="O76" s="239">
        <v>2.7110309375841957</v>
      </c>
      <c r="P76" s="239"/>
      <c r="Q76" s="239">
        <v>0.81501326610176439</v>
      </c>
      <c r="R76" s="239">
        <v>74.760213561634174</v>
      </c>
      <c r="S76" s="239"/>
      <c r="T76" s="239">
        <v>2.501378354218299</v>
      </c>
      <c r="U76" s="239">
        <v>1.205234712758118</v>
      </c>
      <c r="V76" s="239">
        <v>1.7479226551473726</v>
      </c>
      <c r="W76" s="239"/>
      <c r="X76" s="239">
        <v>85.410541665686665</v>
      </c>
      <c r="Y76" s="239">
        <v>77.300844368135103</v>
      </c>
      <c r="Z76" s="239">
        <v>66.873203659712587</v>
      </c>
      <c r="AA76" s="239">
        <v>2.9600268355306709</v>
      </c>
      <c r="AB76" s="239">
        <v>3.3120094633632817</v>
      </c>
      <c r="AC76" s="458">
        <v>84.703167627499994</v>
      </c>
      <c r="AD76" s="464"/>
      <c r="AE76" s="343">
        <v>2241.8040000000001</v>
      </c>
      <c r="AF76" s="336">
        <v>2125.85</v>
      </c>
      <c r="AG76" s="240">
        <v>0.55236491177802816</v>
      </c>
    </row>
    <row r="77" spans="1:71">
      <c r="A77" s="242"/>
      <c r="B77" s="362" t="s">
        <v>190</v>
      </c>
      <c r="C77" s="239">
        <v>37.970441697805882</v>
      </c>
      <c r="D77" s="239">
        <v>53.030660151384488</v>
      </c>
      <c r="E77" s="239">
        <v>47.024623934080672</v>
      </c>
      <c r="F77" s="239">
        <v>3.4361885599310145</v>
      </c>
      <c r="G77" s="239">
        <v>2.569847657372808</v>
      </c>
      <c r="H77" s="239">
        <v>6.0060362173038229</v>
      </c>
      <c r="I77" s="239">
        <v>34.059595669253618</v>
      </c>
      <c r="J77" s="239"/>
      <c r="K77" s="239">
        <v>11.583265271645333</v>
      </c>
      <c r="L77" s="239">
        <v>-14.04752323464597</v>
      </c>
      <c r="M77" s="239">
        <v>-14.006758612643699</v>
      </c>
      <c r="N77" s="239">
        <v>15.019453831576342</v>
      </c>
      <c r="O77" s="239">
        <v>15.060218453578614</v>
      </c>
      <c r="P77" s="239"/>
      <c r="Q77" s="239">
        <v>11.624029893647599</v>
      </c>
      <c r="R77" s="239">
        <v>83.110846972052059</v>
      </c>
      <c r="S77" s="239"/>
      <c r="T77" s="239">
        <v>16.19157803966657</v>
      </c>
      <c r="U77" s="239">
        <v>15.890629491233113</v>
      </c>
      <c r="V77" s="239">
        <v>1.207339273737664</v>
      </c>
      <c r="W77" s="239"/>
      <c r="X77" s="239">
        <v>96.582566463542534</v>
      </c>
      <c r="Y77" s="239">
        <v>86.50703583984567</v>
      </c>
      <c r="Z77" s="239">
        <v>73.268245764064062</v>
      </c>
      <c r="AA77" s="239">
        <v>15.301475519785379</v>
      </c>
      <c r="AB77" s="239">
        <v>15.260710897783108</v>
      </c>
      <c r="AC77" s="458">
        <v>107.51863562326338</v>
      </c>
      <c r="AD77" s="464"/>
      <c r="AE77" s="467">
        <v>2087.4</v>
      </c>
      <c r="AF77" s="336">
        <v>2231.1480000000001</v>
      </c>
      <c r="AG77" s="240">
        <v>-0.30247520871574807</v>
      </c>
      <c r="AH77" s="251"/>
      <c r="BS77" s="241">
        <v>60</v>
      </c>
    </row>
    <row r="78" spans="1:71" s="241" customFormat="1">
      <c r="B78" s="362" t="s">
        <v>250</v>
      </c>
      <c r="C78" s="239">
        <v>39.097273814610226</v>
      </c>
      <c r="D78" s="239">
        <v>44.282002967478654</v>
      </c>
      <c r="E78" s="239">
        <v>39.676258855445951</v>
      </c>
      <c r="F78" s="239">
        <v>2.2590429817687179</v>
      </c>
      <c r="G78" s="239">
        <v>2.3467011302639973</v>
      </c>
      <c r="H78" s="239">
        <v>4.6057441120327152</v>
      </c>
      <c r="I78" s="239">
        <v>35.310153282958893</v>
      </c>
      <c r="J78" s="239"/>
      <c r="K78" s="239">
        <v>3.7572819787961369</v>
      </c>
      <c r="L78" s="239">
        <v>-3.1167860262898075</v>
      </c>
      <c r="M78" s="239">
        <v>-3.9483818339862342</v>
      </c>
      <c r="N78" s="239">
        <v>6.0163249605648543</v>
      </c>
      <c r="O78" s="239">
        <v>5.1847291528684289</v>
      </c>
      <c r="P78" s="239"/>
      <c r="Q78" s="239">
        <v>2.9256861710997111</v>
      </c>
      <c r="R78" s="239">
        <v>80.423028189333962</v>
      </c>
      <c r="S78" s="239"/>
      <c r="T78" s="239">
        <v>5.4652691711892372</v>
      </c>
      <c r="U78" s="239">
        <v>3.6640766639667732</v>
      </c>
      <c r="V78" s="239">
        <v>2.3486952894988851</v>
      </c>
      <c r="W78" s="239"/>
      <c r="X78" s="239">
        <v>96.352104234612042</v>
      </c>
      <c r="Y78" s="239">
        <v>82.977174397349131</v>
      </c>
      <c r="Z78" s="239">
        <v>66.815969463881814</v>
      </c>
      <c r="AA78" s="239">
        <v>5.7886623986001844</v>
      </c>
      <c r="AB78" s="239">
        <v>6.6202582062966098</v>
      </c>
      <c r="AC78" s="458">
        <v>101.20663605278668</v>
      </c>
      <c r="AD78" s="464"/>
      <c r="AE78" s="467">
        <v>2356.8829999999998</v>
      </c>
      <c r="AF78" s="468">
        <v>2471.0410000000002</v>
      </c>
      <c r="AG78" s="240">
        <v>1.7841816988791521</v>
      </c>
      <c r="BS78" s="241">
        <v>60</v>
      </c>
    </row>
    <row r="79" spans="1:71">
      <c r="A79" s="242"/>
      <c r="B79" s="362" t="s">
        <v>284</v>
      </c>
      <c r="C79" s="469">
        <v>40.063895612921648</v>
      </c>
      <c r="D79" s="363">
        <v>44.832776948369357</v>
      </c>
      <c r="E79" s="363">
        <v>40.723665401469574</v>
      </c>
      <c r="F79" s="363">
        <v>1.7761247210176565</v>
      </c>
      <c r="G79" s="363">
        <v>2.3329868258821338</v>
      </c>
      <c r="H79" s="363">
        <v>4.1091115468997899</v>
      </c>
      <c r="I79" s="363">
        <v>35.931610493643518</v>
      </c>
      <c r="J79" s="363"/>
      <c r="K79" s="363">
        <v>3.8626290261223675</v>
      </c>
      <c r="L79" s="363">
        <v>-1.0318236208726186</v>
      </c>
      <c r="M79" s="363">
        <v>-1.9016960325649306</v>
      </c>
      <c r="N79" s="363">
        <v>5.6387537471400249</v>
      </c>
      <c r="O79" s="239">
        <v>4.7688813354477126</v>
      </c>
      <c r="P79" s="363"/>
      <c r="Q79" s="239">
        <v>2.9927566144300561</v>
      </c>
      <c r="R79" s="239">
        <v>80.464869268293398</v>
      </c>
      <c r="S79" s="363"/>
      <c r="T79" s="363">
        <v>4.3081179848199564</v>
      </c>
      <c r="U79" s="363">
        <v>1.9383784147651635</v>
      </c>
      <c r="V79" s="363">
        <v>4.338642106032828</v>
      </c>
      <c r="W79" s="363"/>
      <c r="X79" s="239">
        <v>94.600892381311283</v>
      </c>
      <c r="Y79" s="239">
        <v>83.719281189306585</v>
      </c>
      <c r="Z79" s="239">
        <v>68.984026181275453</v>
      </c>
      <c r="AA79" s="363">
        <v>5.1761791150790319</v>
      </c>
      <c r="AB79" s="363">
        <v>6.0460515267713442</v>
      </c>
      <c r="AC79" s="470">
        <v>98.204106171327382</v>
      </c>
      <c r="AD79" s="464"/>
      <c r="AE79" s="343">
        <v>2584.8409999999999</v>
      </c>
      <c r="AF79" s="336">
        <v>2690.7779999999998</v>
      </c>
      <c r="AG79" s="240">
        <v>1.0260721438329625</v>
      </c>
      <c r="BS79" s="241">
        <v>60</v>
      </c>
    </row>
    <row r="80" spans="1:71">
      <c r="A80" s="242"/>
      <c r="B80" s="471" t="s">
        <v>286</v>
      </c>
      <c r="C80" s="472">
        <v>39.926774939060891</v>
      </c>
      <c r="D80" s="473">
        <v>44.700287150688148</v>
      </c>
      <c r="E80" s="473">
        <v>39.774386274916708</v>
      </c>
      <c r="F80" s="473">
        <v>2.5524101795482279</v>
      </c>
      <c r="G80" s="473">
        <v>2.373490696223211</v>
      </c>
      <c r="H80" s="473">
        <v>4.925900875771438</v>
      </c>
      <c r="I80" s="473">
        <v>35.480245987940471</v>
      </c>
      <c r="J80" s="473"/>
      <c r="K80" s="473">
        <v>2.434184152585293</v>
      </c>
      <c r="L80" s="473">
        <v>-1.7733853725054218</v>
      </c>
      <c r="M80" s="473">
        <v>-1.9864674930116832</v>
      </c>
      <c r="N80" s="473">
        <v>4.9865943321335209</v>
      </c>
      <c r="O80" s="474">
        <v>4.773512211627259</v>
      </c>
      <c r="P80" s="473"/>
      <c r="Q80" s="239">
        <v>2.2211020320790311</v>
      </c>
      <c r="R80" s="239">
        <v>80.996320196256193</v>
      </c>
      <c r="S80" s="475"/>
      <c r="T80" s="475">
        <v>5.7204443948556376</v>
      </c>
      <c r="U80" s="475">
        <v>2.2672947323240233</v>
      </c>
      <c r="V80" s="475">
        <v>3.8782606104196344</v>
      </c>
      <c r="W80" s="475"/>
      <c r="X80" s="239">
        <v>95.482907578262484</v>
      </c>
      <c r="Y80" s="239">
        <v>86.964250795513124</v>
      </c>
      <c r="Z80" s="239">
        <v>70.641992427070548</v>
      </c>
      <c r="AA80" s="476">
        <v>5.7108496876450339</v>
      </c>
      <c r="AB80" s="475">
        <v>5.9239318081512966</v>
      </c>
      <c r="AC80" s="477">
        <v>99.443252576669522</v>
      </c>
      <c r="AD80" s="464"/>
      <c r="AE80" s="478">
        <v>2751.5169999999998</v>
      </c>
      <c r="AF80" s="479">
        <v>2812.65</v>
      </c>
      <c r="AG80" s="240">
        <v>1.5735383479338338E-2</v>
      </c>
      <c r="BS80" s="241">
        <v>60</v>
      </c>
    </row>
    <row r="81" spans="1:71">
      <c r="B81" s="480" t="s">
        <v>288</v>
      </c>
      <c r="C81" s="481">
        <v>39.674182300428996</v>
      </c>
      <c r="D81" s="482">
        <v>44.44834977447001</v>
      </c>
      <c r="E81" s="482">
        <v>39.37060845802641</v>
      </c>
      <c r="F81" s="482">
        <v>2.6646788882132939</v>
      </c>
      <c r="G81" s="482">
        <v>2.4130624282303121</v>
      </c>
      <c r="H81" s="482">
        <v>5.077741316443606</v>
      </c>
      <c r="I81" s="482">
        <v>35.310456347700267</v>
      </c>
      <c r="J81" s="482"/>
      <c r="K81" s="482">
        <v>1.9163838988087409</v>
      </c>
      <c r="L81" s="482">
        <v>-1.9470013533942621</v>
      </c>
      <c r="M81" s="482">
        <v>-1.7538966663752888</v>
      </c>
      <c r="N81" s="482">
        <v>4.5810627870220344</v>
      </c>
      <c r="O81" s="482">
        <v>4.7741674740410076</v>
      </c>
      <c r="P81" s="482"/>
      <c r="Q81" s="483">
        <v>2.1094885858277141</v>
      </c>
      <c r="R81" s="483">
        <v>81.933130679312043</v>
      </c>
      <c r="S81" s="482"/>
      <c r="T81" s="482">
        <v>5.9998312467323149</v>
      </c>
      <c r="U81" s="482">
        <v>4.4763360858026413</v>
      </c>
      <c r="V81" s="482">
        <v>3.6574464230258994</v>
      </c>
      <c r="W81" s="482"/>
      <c r="X81" s="484">
        <v>95.860993726726406</v>
      </c>
      <c r="Y81" s="484">
        <v>89.863454608904505</v>
      </c>
      <c r="Z81" s="484">
        <v>68.925341464254615</v>
      </c>
      <c r="AA81" s="484">
        <v>5.4809023018236376</v>
      </c>
      <c r="AB81" s="482">
        <v>5.2877976148046653</v>
      </c>
      <c r="AC81" s="485">
        <v>101.9937170794143</v>
      </c>
      <c r="AD81" s="464"/>
      <c r="AE81" s="486">
        <v>2876.5040130000002</v>
      </c>
      <c r="AF81" s="487">
        <v>2934.070483</v>
      </c>
      <c r="AG81" s="488">
        <v>-0.39250352742968175</v>
      </c>
      <c r="BS81" s="241">
        <v>60</v>
      </c>
    </row>
    <row r="82" spans="1:71">
      <c r="B82" s="480" t="s">
        <v>314</v>
      </c>
      <c r="C82" s="481">
        <v>41.067447936937896</v>
      </c>
      <c r="D82" s="482">
        <v>44.998420923426444</v>
      </c>
      <c r="E82" s="482">
        <v>39.799125199348687</v>
      </c>
      <c r="F82" s="482">
        <v>2.723804364609816</v>
      </c>
      <c r="G82" s="482">
        <v>2.475491359467938</v>
      </c>
      <c r="H82" s="482">
        <v>5.1992957240777544</v>
      </c>
      <c r="I82" s="482">
        <v>36.793961568058727</v>
      </c>
      <c r="J82" s="482"/>
      <c r="K82" s="482">
        <v>0.87689985823932382</v>
      </c>
      <c r="L82" s="482">
        <v>-0.90450281394744125</v>
      </c>
      <c r="M82" s="482">
        <v>-0.57423405030803165</v>
      </c>
      <c r="N82" s="482">
        <v>3.6007042228491408</v>
      </c>
      <c r="O82" s="482">
        <v>3.930972986488551</v>
      </c>
      <c r="P82" s="482"/>
      <c r="Q82" s="482">
        <v>1.2071686218787336</v>
      </c>
      <c r="R82" s="482">
        <v>82.9164585176988</v>
      </c>
      <c r="S82" s="482"/>
      <c r="T82" s="482">
        <v>4.7763547930505412</v>
      </c>
      <c r="U82" s="482">
        <v>2.3904097771391357</v>
      </c>
      <c r="V82" s="482">
        <v>3.7147453649698834</v>
      </c>
      <c r="W82" s="482"/>
      <c r="X82" s="482">
        <v>95.118116788774984</v>
      </c>
      <c r="Y82" s="482">
        <v>91.961246680928426</v>
      </c>
      <c r="Z82" s="482">
        <v>69.696046000112787</v>
      </c>
      <c r="AA82" s="482">
        <v>4.3048148660047687</v>
      </c>
      <c r="AB82" s="482">
        <v>3.974546102365359</v>
      </c>
      <c r="AC82" s="485">
        <v>103.67514306714408</v>
      </c>
      <c r="AD82" s="489"/>
      <c r="AE82" s="486">
        <v>2993.8517429999997</v>
      </c>
      <c r="AF82" s="487">
        <v>3045.8936869999998</v>
      </c>
      <c r="AG82" s="490">
        <v>-0.50353611630694672</v>
      </c>
      <c r="BS82" s="241">
        <v>60</v>
      </c>
    </row>
    <row r="83" spans="1:71">
      <c r="B83" s="480" t="s">
        <v>322</v>
      </c>
      <c r="C83" s="481">
        <v>41.669876704561418</v>
      </c>
      <c r="D83" s="482">
        <v>44.802800066288391</v>
      </c>
      <c r="E83" s="482">
        <v>39.639199090406372</v>
      </c>
      <c r="F83" s="482">
        <v>2.700232173276627</v>
      </c>
      <c r="G83" s="482">
        <v>2.4633688026053795</v>
      </c>
      <c r="H83" s="482">
        <v>5.1636009758820069</v>
      </c>
      <c r="I83" s="482">
        <v>37.437998212868777</v>
      </c>
      <c r="J83" s="482"/>
      <c r="K83" s="482">
        <v>0.27138729491250946</v>
      </c>
      <c r="L83" s="482">
        <v>-0.20675090848983352</v>
      </c>
      <c r="M83" s="482">
        <v>-4.544701495200501E-2</v>
      </c>
      <c r="N83" s="482">
        <v>2.9716194681891368</v>
      </c>
      <c r="O83" s="482">
        <v>3.1329233617269652</v>
      </c>
      <c r="P83" s="482"/>
      <c r="Q83" s="482">
        <v>0.43269118845033794</v>
      </c>
      <c r="R83" s="482">
        <v>83.493895894241859</v>
      </c>
      <c r="S83" s="482"/>
      <c r="T83" s="482">
        <v>4.1872493177439374</v>
      </c>
      <c r="U83" s="482">
        <v>3.7773446917076727</v>
      </c>
      <c r="V83" s="482">
        <v>3.5912068653749185</v>
      </c>
      <c r="W83" s="482"/>
      <c r="X83" s="482">
        <v>95.765322710508741</v>
      </c>
      <c r="Y83" s="482">
        <v>93.405878075719315</v>
      </c>
      <c r="Z83" s="482">
        <v>70.027664645486723</v>
      </c>
      <c r="AA83" s="482">
        <v>3.7422648301482662</v>
      </c>
      <c r="AB83" s="482">
        <v>3.5809609366104382</v>
      </c>
      <c r="AC83" s="485">
        <v>105.016010723992</v>
      </c>
      <c r="AD83" s="489"/>
      <c r="AE83" s="486">
        <v>3101.2963059999997</v>
      </c>
      <c r="AF83" s="487">
        <v>3160.1124519999998</v>
      </c>
      <c r="AG83" s="490">
        <v>-0.12119334055287823</v>
      </c>
      <c r="BS83" s="241"/>
    </row>
    <row r="84" spans="1:71" s="241" customFormat="1">
      <c r="A84" s="214"/>
      <c r="B84" s="480" t="s">
        <v>330</v>
      </c>
      <c r="C84" s="481">
        <v>41.949114720405319</v>
      </c>
      <c r="D84" s="482">
        <v>44.438891902709287</v>
      </c>
      <c r="E84" s="482">
        <v>39.305362659186649</v>
      </c>
      <c r="F84" s="482">
        <v>2.6761998958976916</v>
      </c>
      <c r="G84" s="482">
        <v>2.4573293476249449</v>
      </c>
      <c r="H84" s="482">
        <v>5.133529243522637</v>
      </c>
      <c r="I84" s="482">
        <v>37.73208735834038</v>
      </c>
      <c r="J84" s="482"/>
      <c r="K84" s="482">
        <v>-0.21066555944901375</v>
      </c>
      <c r="L84" s="482">
        <v>0.52016359743481422</v>
      </c>
      <c r="M84" s="482">
        <v>0.54440644329009646</v>
      </c>
      <c r="N84" s="482">
        <v>2.4655343364486773</v>
      </c>
      <c r="O84" s="482">
        <v>2.4897771823039596</v>
      </c>
      <c r="P84" s="482"/>
      <c r="Q84" s="482">
        <v>-0.1864227135937315</v>
      </c>
      <c r="R84" s="482">
        <v>83.383325440394955</v>
      </c>
      <c r="S84" s="482"/>
      <c r="T84" s="482">
        <v>4.0906416655939539</v>
      </c>
      <c r="U84" s="482">
        <v>4.0705622965749235</v>
      </c>
      <c r="V84" s="482">
        <v>3.6605944075092358</v>
      </c>
      <c r="W84" s="482"/>
      <c r="X84" s="482">
        <v>96.138698229473533</v>
      </c>
      <c r="Y84" s="482">
        <v>94.183081479454955</v>
      </c>
      <c r="Z84" s="482">
        <v>69.744932982417936</v>
      </c>
      <c r="AA84" s="482">
        <v>3.1201123668705257</v>
      </c>
      <c r="AB84" s="482">
        <v>3.0958695210152429</v>
      </c>
      <c r="AC84" s="485">
        <v>105.48750945081756</v>
      </c>
      <c r="AD84" s="489"/>
      <c r="AE84" s="486">
        <v>3219.746666</v>
      </c>
      <c r="AF84" s="487">
        <v>3278.739086</v>
      </c>
      <c r="AG84" s="490">
        <v>-8.3554894132475965E-6</v>
      </c>
    </row>
    <row r="85" spans="1:71" s="241" customFormat="1">
      <c r="A85" s="214"/>
      <c r="B85" s="480" t="s">
        <v>334</v>
      </c>
      <c r="C85" s="481">
        <v>41.743448031412804</v>
      </c>
      <c r="D85" s="482">
        <v>44.061903438702132</v>
      </c>
      <c r="E85" s="482">
        <v>39.085630077938553</v>
      </c>
      <c r="F85" s="482">
        <v>2.5316441893549344</v>
      </c>
      <c r="G85" s="482">
        <v>2.4446291714086419</v>
      </c>
      <c r="H85" s="482">
        <v>4.9762733607635763</v>
      </c>
      <c r="I85" s="482">
        <v>37.54702445051263</v>
      </c>
      <c r="J85" s="482"/>
      <c r="K85" s="482">
        <v>-0.21319463090820637</v>
      </c>
      <c r="L85" s="482">
        <v>0.76503160673313542</v>
      </c>
      <c r="M85" s="482">
        <v>0.76503745557573177</v>
      </c>
      <c r="N85" s="482">
        <v>2.3184495584467282</v>
      </c>
      <c r="O85" s="482">
        <v>2.3184554072893246</v>
      </c>
      <c r="P85" s="482"/>
      <c r="Q85" s="482">
        <v>-0.21318878206560998</v>
      </c>
      <c r="R85" s="482">
        <v>83.151761036210843</v>
      </c>
      <c r="S85" s="482"/>
      <c r="T85" s="482">
        <v>4.1437784673844975</v>
      </c>
      <c r="U85" s="482">
        <v>4.0975469555739128</v>
      </c>
      <c r="V85" s="482">
        <v>3.7203485860925678</v>
      </c>
      <c r="W85" s="482"/>
      <c r="X85" s="482">
        <v>96.261882575581083</v>
      </c>
      <c r="Y85" s="482">
        <v>94.771691320066594</v>
      </c>
      <c r="Z85" s="482">
        <v>69.61629757792582</v>
      </c>
      <c r="AA85" s="482">
        <v>3.0321028969956623</v>
      </c>
      <c r="AB85" s="482">
        <v>3.0320970481530662</v>
      </c>
      <c r="AC85" s="485">
        <v>105.8618708276835</v>
      </c>
      <c r="AD85" s="489"/>
      <c r="AE85" s="486">
        <v>3339.494087</v>
      </c>
      <c r="AF85" s="487">
        <v>3400.785758</v>
      </c>
      <c r="AG85" s="490">
        <v>-8.3554894274584512E-6</v>
      </c>
    </row>
    <row r="86" spans="1:71" s="241" customFormat="1">
      <c r="A86" s="214"/>
      <c r="B86" s="491" t="s">
        <v>341</v>
      </c>
      <c r="C86" s="492">
        <v>41.714841219438206</v>
      </c>
      <c r="D86" s="493">
        <v>43.852317084645854</v>
      </c>
      <c r="E86" s="493">
        <v>39.005789864169664</v>
      </c>
      <c r="F86" s="493">
        <v>2.4241846481942124</v>
      </c>
      <c r="G86" s="493">
        <v>2.4223425722819729</v>
      </c>
      <c r="H86" s="493">
        <v>4.8465272204761849</v>
      </c>
      <c r="I86" s="493">
        <v>37.539168415443456</v>
      </c>
      <c r="J86" s="493"/>
      <c r="K86" s="493">
        <v>-0.28671463182917373</v>
      </c>
      <c r="L86" s="493">
        <v>1.0251720020246855</v>
      </c>
      <c r="M86" s="493">
        <v>1.0251778508672917</v>
      </c>
      <c r="N86" s="493">
        <v>2.1374700163650386</v>
      </c>
      <c r="O86" s="493">
        <v>2.1374758652076453</v>
      </c>
      <c r="P86" s="493"/>
      <c r="Q86" s="493">
        <v>-0.28670878298656738</v>
      </c>
      <c r="R86" s="493">
        <v>82.723703187554023</v>
      </c>
      <c r="S86" s="493"/>
      <c r="T86" s="493">
        <v>3.1791533879164287</v>
      </c>
      <c r="U86" s="493">
        <v>3.1015140522941711</v>
      </c>
      <c r="V86" s="493">
        <v>3.7984016879017828</v>
      </c>
      <c r="W86" s="493"/>
      <c r="X86" s="493">
        <v>96.114047049736158</v>
      </c>
      <c r="Y86" s="493">
        <v>94.978331956318868</v>
      </c>
      <c r="Z86" s="493">
        <v>69.148716601115041</v>
      </c>
      <c r="AA86" s="493">
        <v>2.7671164906928118</v>
      </c>
      <c r="AB86" s="493">
        <v>2.7671106418502056</v>
      </c>
      <c r="AC86" s="494">
        <v>105.89124263799812</v>
      </c>
      <c r="AD86" s="489"/>
      <c r="AE86" s="495">
        <v>3464.0105589999998</v>
      </c>
      <c r="AF86" s="496">
        <v>3528.4196103777158</v>
      </c>
      <c r="AG86" s="497">
        <v>-8.355489441669306E-6</v>
      </c>
    </row>
    <row r="87" spans="1:71" s="446" customFormat="1">
      <c r="A87" s="220"/>
      <c r="B87" s="498" t="s">
        <v>117</v>
      </c>
      <c r="C87" s="499" t="s">
        <v>356</v>
      </c>
      <c r="D87" s="499"/>
      <c r="E87" s="499"/>
      <c r="F87" s="499"/>
      <c r="G87" s="499"/>
      <c r="H87" s="499"/>
      <c r="I87" s="499"/>
      <c r="J87" s="499"/>
      <c r="K87" s="499"/>
      <c r="L87" s="499"/>
      <c r="M87" s="499"/>
      <c r="N87" s="499"/>
      <c r="O87" s="499"/>
      <c r="P87" s="499"/>
      <c r="Q87" s="499"/>
      <c r="R87" s="499"/>
      <c r="S87" s="499"/>
      <c r="T87" s="499"/>
      <c r="U87" s="499"/>
      <c r="V87" s="499"/>
      <c r="W87" s="499"/>
      <c r="X87" s="499"/>
      <c r="Y87" s="499"/>
      <c r="Z87" s="499"/>
      <c r="AA87" s="499"/>
      <c r="AB87" s="499"/>
      <c r="AC87" s="500"/>
      <c r="AD87" s="470"/>
      <c r="AE87" s="501"/>
      <c r="AF87" s="501"/>
      <c r="AG87" s="502"/>
    </row>
    <row r="88" spans="1:71" s="446" customFormat="1">
      <c r="A88" s="220"/>
      <c r="B88" s="498"/>
      <c r="C88" s="503" t="s">
        <v>357</v>
      </c>
      <c r="D88" s="501"/>
      <c r="E88" s="501"/>
      <c r="F88" s="501"/>
      <c r="G88" s="501"/>
      <c r="H88" s="501"/>
      <c r="I88" s="501"/>
      <c r="J88" s="501"/>
      <c r="K88" s="501"/>
      <c r="L88" s="501"/>
      <c r="M88" s="501"/>
      <c r="N88" s="501"/>
      <c r="O88" s="501"/>
      <c r="P88" s="501"/>
      <c r="Q88" s="501"/>
      <c r="R88" s="501"/>
      <c r="S88" s="501"/>
      <c r="T88" s="501"/>
      <c r="U88" s="501"/>
      <c r="V88" s="501"/>
      <c r="W88" s="501"/>
      <c r="X88" s="501"/>
      <c r="Y88" s="501"/>
      <c r="Z88" s="501"/>
      <c r="AA88" s="501"/>
      <c r="AB88" s="501"/>
      <c r="AC88" s="504"/>
      <c r="AD88" s="505"/>
      <c r="AE88" s="501"/>
      <c r="AF88" s="501"/>
      <c r="AG88" s="504"/>
    </row>
    <row r="89" spans="1:71" s="446" customFormat="1">
      <c r="A89" s="220"/>
      <c r="B89" s="498"/>
      <c r="C89" s="270" t="s">
        <v>343</v>
      </c>
      <c r="D89" s="270"/>
      <c r="E89" s="270"/>
      <c r="F89" s="270"/>
      <c r="G89" s="270"/>
      <c r="H89" s="270"/>
      <c r="I89" s="270"/>
      <c r="J89" s="270"/>
      <c r="K89" s="270"/>
      <c r="L89" s="270"/>
      <c r="M89" s="270"/>
      <c r="N89" s="270"/>
      <c r="O89" s="270"/>
      <c r="P89" s="270"/>
      <c r="Q89" s="270"/>
      <c r="R89" s="270"/>
      <c r="S89" s="270"/>
      <c r="T89" s="270"/>
      <c r="U89" s="270"/>
      <c r="V89" s="270"/>
      <c r="W89" s="270"/>
      <c r="X89" s="270"/>
      <c r="Y89" s="270"/>
      <c r="Z89" s="270"/>
      <c r="AA89" s="270"/>
      <c r="AB89" s="270"/>
      <c r="AC89" s="506"/>
      <c r="AD89" s="470"/>
      <c r="AE89" s="501"/>
      <c r="AF89" s="501"/>
      <c r="AG89" s="504"/>
    </row>
    <row r="90" spans="1:71" s="446" customFormat="1">
      <c r="A90" s="220"/>
      <c r="B90" s="498"/>
      <c r="C90" s="428" t="s">
        <v>352</v>
      </c>
      <c r="D90" s="428"/>
      <c r="E90" s="428"/>
      <c r="F90" s="428"/>
      <c r="G90" s="428"/>
      <c r="H90" s="428"/>
      <c r="I90" s="428"/>
      <c r="J90" s="428"/>
      <c r="K90" s="428"/>
      <c r="L90" s="428"/>
      <c r="M90" s="428"/>
      <c r="N90" s="428"/>
      <c r="O90" s="428"/>
      <c r="P90" s="428"/>
      <c r="Q90" s="428"/>
      <c r="R90" s="428"/>
      <c r="S90" s="428"/>
      <c r="T90" s="428"/>
      <c r="U90" s="428"/>
      <c r="V90" s="428"/>
      <c r="W90" s="428"/>
      <c r="X90" s="428"/>
      <c r="Y90" s="428"/>
      <c r="Z90" s="428"/>
      <c r="AA90" s="428"/>
      <c r="AB90" s="428"/>
      <c r="AC90" s="507"/>
      <c r="AD90" s="470"/>
      <c r="AE90" s="501"/>
      <c r="AF90" s="501"/>
      <c r="AG90" s="504"/>
    </row>
    <row r="91" spans="1:71" s="446" customFormat="1">
      <c r="A91" s="220"/>
      <c r="B91" s="498"/>
      <c r="C91" s="430" t="s">
        <v>176</v>
      </c>
      <c r="D91" s="501"/>
      <c r="E91" s="501"/>
      <c r="F91" s="501"/>
      <c r="G91" s="501"/>
      <c r="H91" s="501"/>
      <c r="I91" s="501"/>
      <c r="J91" s="501"/>
      <c r="K91" s="501"/>
      <c r="L91" s="501"/>
      <c r="M91" s="501"/>
      <c r="N91" s="501"/>
      <c r="O91" s="501"/>
      <c r="P91" s="501"/>
      <c r="Q91" s="501"/>
      <c r="R91" s="501"/>
      <c r="S91" s="501"/>
      <c r="T91" s="501"/>
      <c r="U91" s="501"/>
      <c r="V91" s="501"/>
      <c r="W91" s="501"/>
      <c r="X91" s="501"/>
      <c r="Y91" s="501"/>
      <c r="Z91" s="501"/>
      <c r="AA91" s="501"/>
      <c r="AB91" s="501"/>
      <c r="AC91" s="504"/>
      <c r="AD91" s="464"/>
      <c r="AE91" s="501"/>
      <c r="AF91" s="501"/>
      <c r="AG91" s="504"/>
    </row>
    <row r="92" spans="1:71" s="446" customFormat="1" ht="16.5" thickBot="1">
      <c r="A92" s="220"/>
      <c r="B92" s="508"/>
      <c r="C92" s="433" t="s">
        <v>320</v>
      </c>
      <c r="D92" s="509"/>
      <c r="E92" s="509"/>
      <c r="F92" s="509"/>
      <c r="G92" s="509"/>
      <c r="H92" s="509"/>
      <c r="I92" s="509"/>
      <c r="J92" s="509"/>
      <c r="K92" s="509"/>
      <c r="L92" s="509"/>
      <c r="M92" s="509"/>
      <c r="N92" s="509"/>
      <c r="O92" s="509"/>
      <c r="P92" s="509"/>
      <c r="Q92" s="509"/>
      <c r="R92" s="509"/>
      <c r="S92" s="509"/>
      <c r="T92" s="509"/>
      <c r="U92" s="509"/>
      <c r="V92" s="509"/>
      <c r="W92" s="509"/>
      <c r="X92" s="509"/>
      <c r="Y92" s="509"/>
      <c r="Z92" s="509"/>
      <c r="AA92" s="509"/>
      <c r="AB92" s="509"/>
      <c r="AC92" s="510"/>
      <c r="AD92" s="464"/>
      <c r="AE92" s="509"/>
      <c r="AF92" s="509"/>
      <c r="AG92" s="510"/>
    </row>
    <row r="93" spans="1:71">
      <c r="AD93" s="357"/>
    </row>
    <row r="94" spans="1:71">
      <c r="AF94" s="215"/>
      <c r="AG94" s="215"/>
      <c r="AH94" s="215"/>
      <c r="AI94" s="215"/>
    </row>
    <row r="95" spans="1:71">
      <c r="AF95" s="215"/>
      <c r="AG95" s="215"/>
      <c r="AH95" s="284"/>
      <c r="AI95" s="284"/>
    </row>
    <row r="96" spans="1:71">
      <c r="AF96" s="215"/>
      <c r="AG96" s="215"/>
      <c r="AH96" s="215"/>
      <c r="AI96" s="215"/>
      <c r="AJ96" s="215"/>
      <c r="AK96" s="215"/>
      <c r="AL96" s="215"/>
      <c r="AM96" s="215"/>
      <c r="AN96" s="215"/>
      <c r="AO96" s="215"/>
      <c r="AP96" s="215"/>
      <c r="AQ96" s="215"/>
      <c r="AR96" s="215"/>
      <c r="AS96" s="215"/>
    </row>
    <row r="97" spans="2:2">
      <c r="B97" s="284"/>
    </row>
    <row r="98" spans="2:2">
      <c r="B98" s="284"/>
    </row>
    <row r="99" spans="2:2">
      <c r="B99" s="284"/>
    </row>
    <row r="100" spans="2:2">
      <c r="B100" s="284"/>
    </row>
    <row r="101" spans="2:2">
      <c r="B101" s="284"/>
    </row>
    <row r="102" spans="2:2">
      <c r="B102" s="284"/>
    </row>
  </sheetData>
  <mergeCells count="10">
    <mergeCell ref="C1:AC1"/>
    <mergeCell ref="C90:AB90"/>
    <mergeCell ref="AE3:AG3"/>
    <mergeCell ref="C89:AB89"/>
    <mergeCell ref="K3:N3"/>
    <mergeCell ref="T3:V3"/>
    <mergeCell ref="C3:I3"/>
    <mergeCell ref="C87:AB87"/>
    <mergeCell ref="X3:AC3"/>
    <mergeCell ref="Q3:R3"/>
  </mergeCells>
  <phoneticPr fontId="144"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Z107"/>
  <sheetViews>
    <sheetView workbookViewId="0">
      <pane xSplit="2" ySplit="4" topLeftCell="C5" activePane="bottomRight" state="frozen"/>
      <selection pane="topRight"/>
      <selection pane="bottomLeft"/>
      <selection pane="bottomRight"/>
    </sheetView>
  </sheetViews>
  <sheetFormatPr defaultColWidth="9.140625" defaultRowHeight="15.75"/>
  <cols>
    <col min="1" max="1" width="9.140625" style="215"/>
    <col min="2" max="2" width="8.5703125" style="215" bestFit="1" customWidth="1"/>
    <col min="3" max="3" width="12.85546875" style="215" customWidth="1"/>
    <col min="4" max="4" width="13.42578125" style="215" customWidth="1"/>
    <col min="5" max="5" width="13.5703125" style="215" customWidth="1"/>
    <col min="6" max="6" width="12.85546875" style="215" customWidth="1"/>
    <col min="7" max="7" width="13.5703125" style="215" bestFit="1" customWidth="1"/>
    <col min="8" max="9" width="12.85546875" style="215" customWidth="1"/>
    <col min="10" max="10" width="2.42578125" style="215" customWidth="1"/>
    <col min="11" max="15" width="12.85546875" style="215" customWidth="1"/>
    <col min="16" max="16" width="2.140625" style="215" customWidth="1"/>
    <col min="17" max="18" width="12.85546875" style="215" customWidth="1"/>
    <col min="19" max="19" width="2.140625" style="215" customWidth="1"/>
    <col min="20" max="20" width="15.85546875" style="215" customWidth="1"/>
    <col min="21" max="21" width="15.85546875" style="215" bestFit="1" customWidth="1"/>
    <col min="22" max="22" width="15.85546875" style="215" customWidth="1"/>
    <col min="23" max="23" width="2.5703125" style="215" customWidth="1"/>
    <col min="24" max="24" width="15.85546875" style="215" bestFit="1" customWidth="1"/>
    <col min="25" max="26" width="15.85546875" style="215" customWidth="1"/>
    <col min="27" max="27" width="15.85546875" style="215" bestFit="1" customWidth="1"/>
    <col min="28" max="29" width="15.85546875" style="215" customWidth="1"/>
    <col min="30" max="30" width="2.42578125" style="242" customWidth="1"/>
    <col min="31" max="31" width="26.5703125" style="215" customWidth="1"/>
    <col min="32" max="32" width="9.140625" style="242"/>
    <col min="33" max="33" width="9.42578125" style="242" customWidth="1"/>
    <col min="34" max="34" width="13.42578125" style="242" customWidth="1"/>
    <col min="35" max="36" width="12.85546875" style="242" customWidth="1"/>
    <col min="37" max="37" width="13.42578125" style="242" customWidth="1"/>
    <col min="38" max="40" width="9.140625" style="242"/>
    <col min="41" max="41" width="2.85546875" style="242" customWidth="1"/>
    <col min="42" max="42" width="2.42578125" style="242" customWidth="1"/>
    <col min="43" max="46" width="12.85546875" style="242" customWidth="1"/>
    <col min="47" max="16384" width="9.140625" style="242"/>
  </cols>
  <sheetData>
    <row r="1" spans="1:47" ht="29.25" customHeight="1" thickBot="1">
      <c r="B1" s="285"/>
      <c r="C1" s="511" t="s">
        <v>338</v>
      </c>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2"/>
      <c r="AD1" s="513"/>
      <c r="AE1" s="290"/>
      <c r="AG1" s="514"/>
      <c r="AH1" s="514"/>
      <c r="AI1" s="514"/>
      <c r="AJ1" s="514"/>
      <c r="AK1" s="514"/>
      <c r="AL1" s="241"/>
      <c r="AM1" s="241"/>
      <c r="AN1" s="241"/>
      <c r="AO1" s="241"/>
      <c r="AP1" s="241"/>
      <c r="AQ1" s="241"/>
      <c r="AR1" s="241"/>
      <c r="AS1" s="241"/>
      <c r="AT1" s="241"/>
      <c r="AU1" s="241"/>
    </row>
    <row r="2" spans="1:47" s="446" customFormat="1" ht="15.75" customHeight="1">
      <c r="A2" s="220"/>
      <c r="B2" s="292"/>
      <c r="C2" s="217"/>
      <c r="D2" s="217"/>
      <c r="E2" s="217"/>
      <c r="F2" s="217"/>
      <c r="G2" s="217"/>
      <c r="H2" s="217"/>
      <c r="I2" s="217"/>
      <c r="J2" s="293"/>
      <c r="K2" s="217"/>
      <c r="L2" s="515"/>
      <c r="M2" s="217"/>
      <c r="N2" s="217"/>
      <c r="O2" s="217"/>
      <c r="P2" s="293"/>
      <c r="Q2" s="217"/>
      <c r="R2" s="217"/>
      <c r="S2" s="293"/>
      <c r="T2" s="295"/>
      <c r="U2" s="295"/>
      <c r="V2" s="443"/>
      <c r="W2" s="293"/>
      <c r="X2" s="217"/>
      <c r="Y2" s="217"/>
      <c r="Z2" s="217"/>
      <c r="AA2" s="217"/>
      <c r="AB2" s="217"/>
      <c r="AC2" s="217"/>
      <c r="AD2" s="513"/>
      <c r="AE2" s="297"/>
      <c r="AG2" s="516"/>
      <c r="AH2" s="517"/>
      <c r="AI2" s="517"/>
      <c r="AJ2" s="517"/>
      <c r="AK2" s="517"/>
      <c r="AL2" s="518"/>
      <c r="AM2" s="518"/>
      <c r="AN2" s="518"/>
      <c r="AO2" s="518"/>
      <c r="AP2" s="518"/>
      <c r="AQ2" s="299"/>
      <c r="AR2" s="299"/>
      <c r="AS2" s="299"/>
      <c r="AT2" s="299"/>
      <c r="AU2" s="518"/>
    </row>
    <row r="3" spans="1:47" s="446" customFormat="1" ht="15.6" customHeight="1">
      <c r="A3" s="220"/>
      <c r="B3" s="292"/>
      <c r="C3" s="519" t="s">
        <v>71</v>
      </c>
      <c r="D3" s="519"/>
      <c r="E3" s="519"/>
      <c r="F3" s="519"/>
      <c r="G3" s="519"/>
      <c r="H3" s="519"/>
      <c r="I3" s="519"/>
      <c r="J3" s="293"/>
      <c r="K3" s="520" t="s">
        <v>68</v>
      </c>
      <c r="L3" s="520"/>
      <c r="M3" s="520"/>
      <c r="N3" s="520"/>
      <c r="O3" s="521"/>
      <c r="P3" s="293"/>
      <c r="Q3" s="300" t="s">
        <v>112</v>
      </c>
      <c r="R3" s="300"/>
      <c r="S3" s="293"/>
      <c r="T3" s="522" t="s">
        <v>74</v>
      </c>
      <c r="U3" s="522"/>
      <c r="V3" s="522"/>
      <c r="W3" s="293"/>
      <c r="X3" s="303" t="s">
        <v>317</v>
      </c>
      <c r="Y3" s="303"/>
      <c r="Z3" s="303"/>
      <c r="AA3" s="303"/>
      <c r="AB3" s="303"/>
      <c r="AC3" s="304"/>
      <c r="AD3" s="523"/>
      <c r="AE3" s="524" t="s">
        <v>85</v>
      </c>
      <c r="AG3" s="516"/>
      <c r="AH3" s="516"/>
      <c r="AI3" s="516"/>
      <c r="AJ3" s="516"/>
      <c r="AK3" s="516"/>
      <c r="AL3" s="518"/>
      <c r="AM3" s="518"/>
      <c r="AN3" s="518"/>
      <c r="AO3" s="518"/>
      <c r="AP3" s="518"/>
      <c r="AQ3" s="525"/>
      <c r="AR3" s="525"/>
      <c r="AS3" s="525"/>
      <c r="AT3" s="525"/>
      <c r="AU3" s="518"/>
    </row>
    <row r="4" spans="1:47" s="456" customFormat="1" ht="57.75" customHeight="1">
      <c r="A4" s="526"/>
      <c r="B4" s="449"/>
      <c r="C4" s="222" t="s">
        <v>3</v>
      </c>
      <c r="D4" s="222" t="s">
        <v>8</v>
      </c>
      <c r="E4" s="222" t="s">
        <v>5</v>
      </c>
      <c r="F4" s="222" t="s">
        <v>6</v>
      </c>
      <c r="G4" s="222" t="s">
        <v>62</v>
      </c>
      <c r="H4" s="222" t="s">
        <v>7</v>
      </c>
      <c r="I4" s="223" t="s">
        <v>189</v>
      </c>
      <c r="J4" s="223"/>
      <c r="K4" s="223" t="s">
        <v>178</v>
      </c>
      <c r="L4" s="223" t="s">
        <v>70</v>
      </c>
      <c r="M4" s="223" t="s">
        <v>76</v>
      </c>
      <c r="N4" s="223" t="s">
        <v>1</v>
      </c>
      <c r="O4" s="223" t="s">
        <v>0</v>
      </c>
      <c r="P4" s="223"/>
      <c r="Q4" s="223" t="s">
        <v>177</v>
      </c>
      <c r="R4" s="450" t="s">
        <v>339</v>
      </c>
      <c r="S4" s="223"/>
      <c r="T4" s="527" t="s">
        <v>72</v>
      </c>
      <c r="U4" s="527" t="s">
        <v>2</v>
      </c>
      <c r="V4" s="527" t="s">
        <v>187</v>
      </c>
      <c r="W4" s="312"/>
      <c r="X4" s="223" t="s">
        <v>4</v>
      </c>
      <c r="Y4" s="223" t="s">
        <v>355</v>
      </c>
      <c r="Z4" s="223" t="s">
        <v>340</v>
      </c>
      <c r="AA4" s="311" t="s">
        <v>324</v>
      </c>
      <c r="AB4" s="313" t="s">
        <v>325</v>
      </c>
      <c r="AC4" s="313" t="s">
        <v>326</v>
      </c>
      <c r="AD4" s="513"/>
      <c r="AE4" s="528" t="s">
        <v>337</v>
      </c>
      <c r="AF4" s="529"/>
      <c r="AH4" s="530"/>
      <c r="AI4" s="531"/>
      <c r="AJ4" s="530"/>
      <c r="AK4" s="531"/>
      <c r="AL4" s="532"/>
      <c r="AM4" s="533"/>
      <c r="AN4" s="533"/>
      <c r="AO4" s="533"/>
      <c r="AP4" s="533"/>
      <c r="AQ4" s="530"/>
      <c r="AR4" s="531"/>
      <c r="AS4" s="530"/>
      <c r="AT4" s="531"/>
      <c r="AU4" s="532"/>
    </row>
    <row r="5" spans="1:47" s="462" customFormat="1">
      <c r="A5" s="235"/>
      <c r="B5" s="335" t="s">
        <v>101</v>
      </c>
      <c r="C5" s="534">
        <v>213.16923076923078</v>
      </c>
      <c r="D5" s="535">
        <v>212.01860139860139</v>
      </c>
      <c r="E5" s="535">
        <v>169.89951048951048</v>
      </c>
      <c r="F5" s="535">
        <v>25.556083916083917</v>
      </c>
      <c r="G5" s="535">
        <v>16.563006993006997</v>
      </c>
      <c r="H5" s="535">
        <v>42.119090909090914</v>
      </c>
      <c r="I5" s="535">
        <v>175.71321678321678</v>
      </c>
      <c r="J5" s="535"/>
      <c r="K5" s="535" t="s">
        <v>116</v>
      </c>
      <c r="L5" s="535">
        <v>16.320769230769233</v>
      </c>
      <c r="M5" s="535" t="s">
        <v>116</v>
      </c>
      <c r="N5" s="535" t="s">
        <v>116</v>
      </c>
      <c r="O5" s="536">
        <v>-1.1506293706293707</v>
      </c>
      <c r="P5" s="536"/>
      <c r="Q5" s="536">
        <v>-26.706713286713292</v>
      </c>
      <c r="R5" s="339" t="s">
        <v>116</v>
      </c>
      <c r="S5" s="535"/>
      <c r="T5" s="535">
        <v>-16.835524475524476</v>
      </c>
      <c r="U5" s="535">
        <v>-1.1506293706293707</v>
      </c>
      <c r="V5" s="535">
        <v>22.46755244755245</v>
      </c>
      <c r="W5" s="535"/>
      <c r="X5" s="239" t="s">
        <v>116</v>
      </c>
      <c r="Y5" s="239" t="s">
        <v>116</v>
      </c>
      <c r="Z5" s="239" t="s">
        <v>116</v>
      </c>
      <c r="AA5" s="535">
        <v>-3.2702097902097904</v>
      </c>
      <c r="AB5" s="535" t="s">
        <v>116</v>
      </c>
      <c r="AC5" s="537" t="s">
        <v>116</v>
      </c>
      <c r="AD5" s="538"/>
      <c r="AE5" s="539">
        <v>3.3025404157043878</v>
      </c>
      <c r="AH5" s="540"/>
      <c r="AI5" s="540"/>
      <c r="AJ5" s="540"/>
      <c r="AK5" s="540"/>
      <c r="AL5" s="541"/>
      <c r="AM5" s="541"/>
      <c r="AN5" s="541"/>
      <c r="AO5" s="541"/>
      <c r="AP5" s="541"/>
      <c r="AQ5" s="542"/>
      <c r="AR5" s="542"/>
      <c r="AS5" s="542"/>
      <c r="AT5" s="542"/>
      <c r="AU5" s="541"/>
    </row>
    <row r="6" spans="1:47" s="462" customFormat="1">
      <c r="A6" s="235"/>
      <c r="B6" s="345" t="s">
        <v>102</v>
      </c>
      <c r="C6" s="239">
        <v>214.44894736842107</v>
      </c>
      <c r="D6" s="239">
        <v>216.78486842105266</v>
      </c>
      <c r="E6" s="239">
        <v>174.14006578947371</v>
      </c>
      <c r="F6" s="239">
        <v>25.609671052631583</v>
      </c>
      <c r="G6" s="239">
        <v>17.035131578947368</v>
      </c>
      <c r="H6" s="239">
        <v>42.644802631578955</v>
      </c>
      <c r="I6" s="239">
        <v>176.33355263157898</v>
      </c>
      <c r="J6" s="239"/>
      <c r="K6" s="239" t="s">
        <v>116</v>
      </c>
      <c r="L6" s="239">
        <v>11.138355263157894</v>
      </c>
      <c r="M6" s="239" t="s">
        <v>116</v>
      </c>
      <c r="N6" s="239" t="s">
        <v>116</v>
      </c>
      <c r="O6" s="239">
        <v>2.335921052631579</v>
      </c>
      <c r="P6" s="239"/>
      <c r="Q6" s="239">
        <v>-23.27375</v>
      </c>
      <c r="R6" s="339" t="s">
        <v>116</v>
      </c>
      <c r="S6" s="239"/>
      <c r="T6" s="239">
        <v>-10.825000000000001</v>
      </c>
      <c r="U6" s="239">
        <v>2.335921052631579</v>
      </c>
      <c r="V6" s="239">
        <v>20.823881578947372</v>
      </c>
      <c r="W6" s="239"/>
      <c r="X6" s="239" t="s">
        <v>116</v>
      </c>
      <c r="Y6" s="239" t="s">
        <v>116</v>
      </c>
      <c r="Z6" s="239" t="s">
        <v>116</v>
      </c>
      <c r="AA6" s="239">
        <v>0.91157894736842104</v>
      </c>
      <c r="AB6" s="239" t="s">
        <v>116</v>
      </c>
      <c r="AC6" s="458" t="s">
        <v>116</v>
      </c>
      <c r="AD6" s="538"/>
      <c r="AE6" s="539">
        <v>3.5103926096997689</v>
      </c>
      <c r="AH6" s="540"/>
      <c r="AI6" s="540"/>
      <c r="AJ6" s="540"/>
      <c r="AK6" s="540"/>
      <c r="AL6" s="541"/>
      <c r="AM6" s="541"/>
      <c r="AN6" s="541"/>
      <c r="AO6" s="541"/>
      <c r="AP6" s="541"/>
      <c r="AQ6" s="542"/>
      <c r="AR6" s="542"/>
      <c r="AS6" s="542"/>
      <c r="AT6" s="542"/>
      <c r="AU6" s="541"/>
    </row>
    <row r="7" spans="1:47" s="462" customFormat="1">
      <c r="A7" s="235"/>
      <c r="B7" s="345" t="s">
        <v>103</v>
      </c>
      <c r="C7" s="239">
        <v>215.57408805031443</v>
      </c>
      <c r="D7" s="239">
        <v>215.73748427672953</v>
      </c>
      <c r="E7" s="239">
        <v>173.96251572327043</v>
      </c>
      <c r="F7" s="239">
        <v>24.291572327044022</v>
      </c>
      <c r="G7" s="239">
        <v>17.483396226415092</v>
      </c>
      <c r="H7" s="239">
        <v>41.774968553459111</v>
      </c>
      <c r="I7" s="239">
        <v>177.25767295597484</v>
      </c>
      <c r="J7" s="239"/>
      <c r="K7" s="239" t="s">
        <v>116</v>
      </c>
      <c r="L7" s="239">
        <v>13.643584905660374</v>
      </c>
      <c r="M7" s="239" t="s">
        <v>116</v>
      </c>
      <c r="N7" s="239" t="s">
        <v>116</v>
      </c>
      <c r="O7" s="239">
        <v>0.16339622641509433</v>
      </c>
      <c r="P7" s="239"/>
      <c r="Q7" s="239">
        <v>-24.128176100628927</v>
      </c>
      <c r="R7" s="339" t="s">
        <v>116</v>
      </c>
      <c r="S7" s="239"/>
      <c r="T7" s="239">
        <v>-12.744905660377359</v>
      </c>
      <c r="U7" s="239">
        <v>0.16339622641509433</v>
      </c>
      <c r="V7" s="239">
        <v>20.941949685534588</v>
      </c>
      <c r="W7" s="239"/>
      <c r="X7" s="239" t="s">
        <v>116</v>
      </c>
      <c r="Y7" s="239" t="s">
        <v>116</v>
      </c>
      <c r="Z7" s="239" t="s">
        <v>116</v>
      </c>
      <c r="AA7" s="239">
        <v>-2.6688050314465408</v>
      </c>
      <c r="AB7" s="239" t="s">
        <v>116</v>
      </c>
      <c r="AC7" s="458" t="s">
        <v>116</v>
      </c>
      <c r="AD7" s="538"/>
      <c r="AE7" s="539">
        <v>3.6720554272517325</v>
      </c>
      <c r="AH7" s="540"/>
      <c r="AI7" s="540"/>
      <c r="AJ7" s="540"/>
      <c r="AK7" s="540"/>
      <c r="AL7" s="541"/>
      <c r="AM7" s="541"/>
      <c r="AN7" s="541"/>
      <c r="AO7" s="541"/>
      <c r="AP7" s="541"/>
      <c r="AQ7" s="542"/>
      <c r="AR7" s="542"/>
      <c r="AS7" s="542"/>
      <c r="AT7" s="542"/>
      <c r="AU7" s="541"/>
    </row>
    <row r="8" spans="1:47" s="462" customFormat="1">
      <c r="A8" s="235"/>
      <c r="B8" s="345" t="s">
        <v>104</v>
      </c>
      <c r="C8" s="239">
        <v>219.64189024390248</v>
      </c>
      <c r="D8" s="239">
        <v>221.51646341463419</v>
      </c>
      <c r="E8" s="239">
        <v>178.63890243902443</v>
      </c>
      <c r="F8" s="239">
        <v>25.108719512195126</v>
      </c>
      <c r="G8" s="239">
        <v>17.768841463414638</v>
      </c>
      <c r="H8" s="239">
        <v>42.877560975609761</v>
      </c>
      <c r="I8" s="239">
        <v>181.96560975609759</v>
      </c>
      <c r="J8" s="239"/>
      <c r="K8" s="239" t="s">
        <v>116</v>
      </c>
      <c r="L8" s="239">
        <v>14.415731707317075</v>
      </c>
      <c r="M8" s="239" t="s">
        <v>116</v>
      </c>
      <c r="N8" s="239" t="s">
        <v>116</v>
      </c>
      <c r="O8" s="239">
        <v>1.8745731707317075</v>
      </c>
      <c r="P8" s="239"/>
      <c r="Q8" s="239">
        <v>-23.234146341463418</v>
      </c>
      <c r="R8" s="339" t="s">
        <v>116</v>
      </c>
      <c r="S8" s="239"/>
      <c r="T8" s="239">
        <v>-13.729268292682931</v>
      </c>
      <c r="U8" s="239">
        <v>1.8745731707317075</v>
      </c>
      <c r="V8" s="239">
        <v>20.937134146341467</v>
      </c>
      <c r="W8" s="239"/>
      <c r="X8" s="239" t="s">
        <v>116</v>
      </c>
      <c r="Y8" s="239" t="s">
        <v>116</v>
      </c>
      <c r="Z8" s="239" t="s">
        <v>116</v>
      </c>
      <c r="AA8" s="239">
        <v>-4.4884146341463431</v>
      </c>
      <c r="AB8" s="239" t="s">
        <v>116</v>
      </c>
      <c r="AC8" s="458" t="s">
        <v>116</v>
      </c>
      <c r="AD8" s="538"/>
      <c r="AE8" s="539">
        <v>3.7875288683602766</v>
      </c>
      <c r="AH8" s="540"/>
      <c r="AI8" s="540"/>
      <c r="AJ8" s="540"/>
      <c r="AK8" s="540"/>
      <c r="AL8" s="541"/>
      <c r="AM8" s="541"/>
      <c r="AN8" s="541"/>
      <c r="AO8" s="541"/>
      <c r="AP8" s="541"/>
      <c r="AQ8" s="542"/>
      <c r="AR8" s="542"/>
      <c r="AS8" s="542"/>
      <c r="AT8" s="542"/>
      <c r="AU8" s="541"/>
    </row>
    <row r="9" spans="1:47" s="462" customFormat="1">
      <c r="A9" s="235"/>
      <c r="B9" s="345" t="s">
        <v>105</v>
      </c>
      <c r="C9" s="239">
        <v>221.04121951219514</v>
      </c>
      <c r="D9" s="239">
        <v>236.0642073170732</v>
      </c>
      <c r="E9" s="239">
        <v>190.94243902439027</v>
      </c>
      <c r="F9" s="239">
        <v>27.036097560975612</v>
      </c>
      <c r="G9" s="239">
        <v>18.085670731707321</v>
      </c>
      <c r="H9" s="239">
        <v>45.121768292682937</v>
      </c>
      <c r="I9" s="239">
        <v>186.71804878048783</v>
      </c>
      <c r="J9" s="239"/>
      <c r="K9" s="239" t="s">
        <v>116</v>
      </c>
      <c r="L9" s="239">
        <v>9.5840853658536584</v>
      </c>
      <c r="M9" s="239" t="s">
        <v>116</v>
      </c>
      <c r="N9" s="239" t="s">
        <v>116</v>
      </c>
      <c r="O9" s="239">
        <v>15.022987804878049</v>
      </c>
      <c r="P9" s="239"/>
      <c r="Q9" s="239">
        <v>-12.013109756097563</v>
      </c>
      <c r="R9" s="339" t="s">
        <v>116</v>
      </c>
      <c r="S9" s="239"/>
      <c r="T9" s="239">
        <v>-7.4454878048780495</v>
      </c>
      <c r="U9" s="239">
        <v>15.022987804878049</v>
      </c>
      <c r="V9" s="239">
        <v>21.623597560975611</v>
      </c>
      <c r="W9" s="239"/>
      <c r="X9" s="239" t="s">
        <v>116</v>
      </c>
      <c r="Y9" s="239" t="s">
        <v>116</v>
      </c>
      <c r="Z9" s="239" t="s">
        <v>116</v>
      </c>
      <c r="AA9" s="239">
        <v>1.5049390243902441</v>
      </c>
      <c r="AB9" s="239" t="s">
        <v>116</v>
      </c>
      <c r="AC9" s="458" t="s">
        <v>116</v>
      </c>
      <c r="AD9" s="538"/>
      <c r="AE9" s="539">
        <v>3.7875288683602766</v>
      </c>
      <c r="AH9" s="540"/>
      <c r="AI9" s="540"/>
      <c r="AJ9" s="540"/>
      <c r="AK9" s="540"/>
      <c r="AL9" s="541"/>
      <c r="AM9" s="541"/>
      <c r="AN9" s="541"/>
      <c r="AO9" s="541"/>
      <c r="AP9" s="541"/>
      <c r="AQ9" s="542"/>
      <c r="AR9" s="542"/>
      <c r="AS9" s="542"/>
      <c r="AT9" s="542"/>
      <c r="AU9" s="541"/>
    </row>
    <row r="10" spans="1:47" s="462" customFormat="1">
      <c r="A10" s="235"/>
      <c r="B10" s="345" t="s">
        <v>106</v>
      </c>
      <c r="C10" s="239">
        <v>232.48969879518077</v>
      </c>
      <c r="D10" s="239">
        <v>249.75753012048196</v>
      </c>
      <c r="E10" s="239">
        <v>202.59704819277113</v>
      </c>
      <c r="F10" s="239">
        <v>27.80590361445784</v>
      </c>
      <c r="G10" s="239">
        <v>19.354578313253015</v>
      </c>
      <c r="H10" s="239">
        <v>47.160481927710855</v>
      </c>
      <c r="I10" s="239">
        <v>193.78054216867474</v>
      </c>
      <c r="J10" s="239"/>
      <c r="K10" s="239" t="s">
        <v>116</v>
      </c>
      <c r="L10" s="239">
        <v>9.5729518072289181</v>
      </c>
      <c r="M10" s="239" t="s">
        <v>116</v>
      </c>
      <c r="N10" s="239" t="s">
        <v>116</v>
      </c>
      <c r="O10" s="239">
        <v>17.267831325301209</v>
      </c>
      <c r="P10" s="239"/>
      <c r="Q10" s="239">
        <v>-10.538072289156629</v>
      </c>
      <c r="R10" s="339" t="s">
        <v>116</v>
      </c>
      <c r="S10" s="239"/>
      <c r="T10" s="239">
        <v>-5.5037951807228929</v>
      </c>
      <c r="U10" s="239">
        <v>17.267831325301209</v>
      </c>
      <c r="V10" s="239">
        <v>23.136807228915668</v>
      </c>
      <c r="W10" s="239"/>
      <c r="X10" s="239" t="s">
        <v>116</v>
      </c>
      <c r="Y10" s="239" t="s">
        <v>116</v>
      </c>
      <c r="Z10" s="239" t="s">
        <v>116</v>
      </c>
      <c r="AA10" s="239">
        <v>4.3821686746987965</v>
      </c>
      <c r="AB10" s="239" t="s">
        <v>116</v>
      </c>
      <c r="AC10" s="458" t="s">
        <v>116</v>
      </c>
      <c r="AD10" s="538"/>
      <c r="AE10" s="539">
        <v>3.8337182448036944</v>
      </c>
      <c r="AH10" s="540"/>
      <c r="AI10" s="540"/>
      <c r="AJ10" s="540"/>
      <c r="AK10" s="540"/>
      <c r="AL10" s="541"/>
      <c r="AM10" s="541"/>
      <c r="AN10" s="541"/>
      <c r="AO10" s="541"/>
      <c r="AP10" s="541"/>
      <c r="AQ10" s="542"/>
      <c r="AR10" s="542"/>
      <c r="AS10" s="542"/>
      <c r="AT10" s="542"/>
      <c r="AU10" s="541"/>
    </row>
    <row r="11" spans="1:47" s="462" customFormat="1">
      <c r="A11" s="235"/>
      <c r="B11" s="345" t="s">
        <v>107</v>
      </c>
      <c r="C11" s="239">
        <v>249.7884393063583</v>
      </c>
      <c r="D11" s="239">
        <v>265.05606936416177</v>
      </c>
      <c r="E11" s="239">
        <v>212.3952601156069</v>
      </c>
      <c r="F11" s="239">
        <v>31.010809248554907</v>
      </c>
      <c r="G11" s="239">
        <v>21.649999999999995</v>
      </c>
      <c r="H11" s="239">
        <v>52.660809248554898</v>
      </c>
      <c r="I11" s="239">
        <v>210.24277456647394</v>
      </c>
      <c r="J11" s="239"/>
      <c r="K11" s="239" t="s">
        <v>116</v>
      </c>
      <c r="L11" s="239">
        <v>12.714682080924852</v>
      </c>
      <c r="M11" s="239" t="s">
        <v>116</v>
      </c>
      <c r="N11" s="239" t="s">
        <v>116</v>
      </c>
      <c r="O11" s="239">
        <v>15.267630057803464</v>
      </c>
      <c r="P11" s="239"/>
      <c r="Q11" s="239">
        <v>-15.743179190751441</v>
      </c>
      <c r="R11" s="339" t="s">
        <v>116</v>
      </c>
      <c r="S11" s="239"/>
      <c r="T11" s="239">
        <v>-11.763583815028898</v>
      </c>
      <c r="U11" s="239">
        <v>15.267630057803464</v>
      </c>
      <c r="V11" s="239">
        <v>23.752427745664733</v>
      </c>
      <c r="W11" s="239"/>
      <c r="X11" s="239" t="s">
        <v>116</v>
      </c>
      <c r="Y11" s="239" t="s">
        <v>116</v>
      </c>
      <c r="Z11" s="239" t="s">
        <v>116</v>
      </c>
      <c r="AA11" s="239">
        <v>1.1763583815028897</v>
      </c>
      <c r="AB11" s="239" t="s">
        <v>116</v>
      </c>
      <c r="AC11" s="458" t="s">
        <v>116</v>
      </c>
      <c r="AD11" s="538"/>
      <c r="AE11" s="539">
        <v>3.9953810623556594</v>
      </c>
      <c r="AH11" s="540"/>
      <c r="AI11" s="540"/>
      <c r="AJ11" s="540"/>
      <c r="AK11" s="540"/>
      <c r="AL11" s="541"/>
      <c r="AM11" s="541"/>
      <c r="AN11" s="541"/>
      <c r="AO11" s="541"/>
      <c r="AP11" s="541"/>
      <c r="AQ11" s="542"/>
      <c r="AR11" s="542"/>
      <c r="AS11" s="542"/>
      <c r="AT11" s="542"/>
      <c r="AU11" s="541"/>
    </row>
    <row r="12" spans="1:47" s="462" customFormat="1">
      <c r="A12" s="235"/>
      <c r="B12" s="345" t="s">
        <v>108</v>
      </c>
      <c r="C12" s="239">
        <v>254.18073033707861</v>
      </c>
      <c r="D12" s="239">
        <v>267.26803370786513</v>
      </c>
      <c r="E12" s="239">
        <v>214.26202247191011</v>
      </c>
      <c r="F12" s="239">
        <v>30.601910112359548</v>
      </c>
      <c r="G12" s="239">
        <v>22.404101123595506</v>
      </c>
      <c r="H12" s="239">
        <v>53.00601123595505</v>
      </c>
      <c r="I12" s="239">
        <v>212.38893258426964</v>
      </c>
      <c r="J12" s="239"/>
      <c r="K12" s="239" t="s">
        <v>116</v>
      </c>
      <c r="L12" s="239">
        <v>13.379213483146069</v>
      </c>
      <c r="M12" s="239" t="s">
        <v>116</v>
      </c>
      <c r="N12" s="239" t="s">
        <v>116</v>
      </c>
      <c r="O12" s="239">
        <v>13.087303370786518</v>
      </c>
      <c r="P12" s="239"/>
      <c r="Q12" s="239">
        <v>-17.514606741573033</v>
      </c>
      <c r="R12" s="339" t="s">
        <v>116</v>
      </c>
      <c r="S12" s="239"/>
      <c r="T12" s="239">
        <v>-9.3411235955056178</v>
      </c>
      <c r="U12" s="239">
        <v>15.714494382022471</v>
      </c>
      <c r="V12" s="239">
        <v>22.744662921348315</v>
      </c>
      <c r="W12" s="239"/>
      <c r="X12" s="239" t="s">
        <v>116</v>
      </c>
      <c r="Y12" s="239" t="s">
        <v>116</v>
      </c>
      <c r="Z12" s="239" t="s">
        <v>116</v>
      </c>
      <c r="AA12" s="239">
        <v>1.6298314606741575</v>
      </c>
      <c r="AB12" s="239" t="s">
        <v>116</v>
      </c>
      <c r="AC12" s="458" t="s">
        <v>116</v>
      </c>
      <c r="AD12" s="538"/>
      <c r="AE12" s="539">
        <v>4.1108545034642034</v>
      </c>
      <c r="AH12" s="540"/>
      <c r="AI12" s="540"/>
      <c r="AJ12" s="540"/>
      <c r="AK12" s="540"/>
      <c r="AL12" s="541"/>
      <c r="AM12" s="541"/>
      <c r="AN12" s="541"/>
      <c r="AO12" s="541"/>
      <c r="AP12" s="541"/>
      <c r="AQ12" s="542"/>
      <c r="AR12" s="542"/>
      <c r="AS12" s="542"/>
      <c r="AT12" s="542"/>
      <c r="AU12" s="541"/>
    </row>
    <row r="13" spans="1:47" s="462" customFormat="1">
      <c r="A13" s="235"/>
      <c r="B13" s="345" t="s">
        <v>109</v>
      </c>
      <c r="C13" s="239">
        <v>263.03560439560442</v>
      </c>
      <c r="D13" s="239">
        <v>283.56741758241759</v>
      </c>
      <c r="E13" s="239">
        <v>217.68956043956047</v>
      </c>
      <c r="F13" s="239">
        <v>42.039065934065931</v>
      </c>
      <c r="G13" s="239">
        <v>23.838791208791211</v>
      </c>
      <c r="H13" s="239">
        <v>65.877857142857138</v>
      </c>
      <c r="I13" s="239">
        <v>217.92747252747256</v>
      </c>
      <c r="J13" s="239"/>
      <c r="K13" s="239" t="s">
        <v>116</v>
      </c>
      <c r="L13" s="239">
        <v>6.8756593406593405</v>
      </c>
      <c r="M13" s="239" t="s">
        <v>116</v>
      </c>
      <c r="N13" s="239" t="s">
        <v>116</v>
      </c>
      <c r="O13" s="239">
        <v>20.531813186813189</v>
      </c>
      <c r="P13" s="239"/>
      <c r="Q13" s="239">
        <v>-21.50725274725275</v>
      </c>
      <c r="R13" s="339" t="s">
        <v>116</v>
      </c>
      <c r="S13" s="239"/>
      <c r="T13" s="239">
        <v>7.208736263736264</v>
      </c>
      <c r="U13" s="239">
        <v>23.529505494505496</v>
      </c>
      <c r="V13" s="239">
        <v>23.41054945054945</v>
      </c>
      <c r="W13" s="239"/>
      <c r="X13" s="239" t="s">
        <v>116</v>
      </c>
      <c r="Y13" s="239" t="s">
        <v>116</v>
      </c>
      <c r="Z13" s="239" t="s">
        <v>116</v>
      </c>
      <c r="AA13" s="239">
        <v>18.390604395604395</v>
      </c>
      <c r="AB13" s="239" t="s">
        <v>116</v>
      </c>
      <c r="AC13" s="458" t="s">
        <v>116</v>
      </c>
      <c r="AD13" s="538"/>
      <c r="AE13" s="539">
        <v>4.2032332563510391</v>
      </c>
      <c r="AH13" s="540"/>
      <c r="AI13" s="540"/>
      <c r="AJ13" s="540"/>
      <c r="AK13" s="540"/>
      <c r="AL13" s="541"/>
      <c r="AM13" s="541"/>
      <c r="AN13" s="541"/>
      <c r="AO13" s="541"/>
      <c r="AP13" s="541"/>
      <c r="AQ13" s="542"/>
      <c r="AR13" s="542"/>
      <c r="AS13" s="542"/>
      <c r="AT13" s="542"/>
      <c r="AU13" s="541"/>
    </row>
    <row r="14" spans="1:47" s="462" customFormat="1">
      <c r="A14" s="235"/>
      <c r="B14" s="345" t="s">
        <v>110</v>
      </c>
      <c r="C14" s="239">
        <v>279.33057894736845</v>
      </c>
      <c r="D14" s="239">
        <v>294.16652631578944</v>
      </c>
      <c r="E14" s="239">
        <v>221.60484210526317</v>
      </c>
      <c r="F14" s="239">
        <v>47.766736842105267</v>
      </c>
      <c r="G14" s="239">
        <v>24.794947368421056</v>
      </c>
      <c r="H14" s="239">
        <v>72.561684210526323</v>
      </c>
      <c r="I14" s="239">
        <v>231.01689473684212</v>
      </c>
      <c r="J14" s="239"/>
      <c r="K14" s="239" t="s">
        <v>116</v>
      </c>
      <c r="L14" s="239">
        <v>12.283526315789475</v>
      </c>
      <c r="M14" s="239" t="s">
        <v>116</v>
      </c>
      <c r="N14" s="239" t="s">
        <v>116</v>
      </c>
      <c r="O14" s="239">
        <v>14.835947368421055</v>
      </c>
      <c r="P14" s="239"/>
      <c r="Q14" s="239">
        <v>-32.930789473684214</v>
      </c>
      <c r="R14" s="339" t="s">
        <v>116</v>
      </c>
      <c r="S14" s="239"/>
      <c r="T14" s="239">
        <v>7.4293684210526321</v>
      </c>
      <c r="U14" s="239">
        <v>20.829578947368422</v>
      </c>
      <c r="V14" s="239">
        <v>22.470421052631579</v>
      </c>
      <c r="W14" s="239"/>
      <c r="X14" s="239" t="s">
        <v>116</v>
      </c>
      <c r="Y14" s="239" t="s">
        <v>116</v>
      </c>
      <c r="Z14" s="239" t="s">
        <v>116</v>
      </c>
      <c r="AA14" s="239">
        <v>0.70647368421052636</v>
      </c>
      <c r="AB14" s="239" t="s">
        <v>116</v>
      </c>
      <c r="AC14" s="458" t="s">
        <v>116</v>
      </c>
      <c r="AD14" s="538"/>
      <c r="AE14" s="539">
        <v>4.3879907621247112</v>
      </c>
      <c r="AH14" s="540"/>
      <c r="AI14" s="540"/>
      <c r="AJ14" s="540"/>
      <c r="AK14" s="540"/>
      <c r="AL14" s="541"/>
      <c r="AM14" s="541"/>
      <c r="AN14" s="541"/>
      <c r="AO14" s="541"/>
      <c r="AP14" s="541"/>
      <c r="AQ14" s="542"/>
      <c r="AR14" s="542"/>
      <c r="AS14" s="542"/>
      <c r="AT14" s="542"/>
      <c r="AU14" s="541"/>
    </row>
    <row r="15" spans="1:47" s="462" customFormat="1" ht="15.75" customHeight="1">
      <c r="A15" s="347"/>
      <c r="B15" s="348" t="s">
        <v>9</v>
      </c>
      <c r="C15" s="239">
        <v>299.76589999999999</v>
      </c>
      <c r="D15" s="239">
        <v>312.12805000000003</v>
      </c>
      <c r="E15" s="239">
        <v>237.41390000000001</v>
      </c>
      <c r="F15" s="239">
        <v>48.73415</v>
      </c>
      <c r="G15" s="239">
        <v>25.980000000000004</v>
      </c>
      <c r="H15" s="239">
        <v>74.714150000000004</v>
      </c>
      <c r="I15" s="239">
        <v>248.93170000000003</v>
      </c>
      <c r="J15" s="239"/>
      <c r="K15" s="239" t="s">
        <v>116</v>
      </c>
      <c r="L15" s="239">
        <v>14.3323</v>
      </c>
      <c r="M15" s="239" t="s">
        <v>116</v>
      </c>
      <c r="N15" s="239" t="s">
        <v>116</v>
      </c>
      <c r="O15" s="239">
        <v>12.36215</v>
      </c>
      <c r="P15" s="239"/>
      <c r="Q15" s="239">
        <v>-36.372</v>
      </c>
      <c r="R15" s="339" t="s">
        <v>116</v>
      </c>
      <c r="S15" s="239"/>
      <c r="T15" s="239">
        <v>10.15385</v>
      </c>
      <c r="U15" s="239">
        <v>19.961300000000001</v>
      </c>
      <c r="V15" s="239">
        <v>21.953099999999999</v>
      </c>
      <c r="W15" s="239"/>
      <c r="X15" s="239" t="s">
        <v>116</v>
      </c>
      <c r="Y15" s="239" t="s">
        <v>116</v>
      </c>
      <c r="Z15" s="239" t="s">
        <v>116</v>
      </c>
      <c r="AA15" s="239">
        <v>9.8940500000000018</v>
      </c>
      <c r="AB15" s="239" t="s">
        <v>116</v>
      </c>
      <c r="AC15" s="458" t="s">
        <v>116</v>
      </c>
      <c r="AD15" s="538"/>
      <c r="AE15" s="539">
        <v>4.6189376443418011</v>
      </c>
      <c r="AH15" s="367"/>
      <c r="AI15" s="367"/>
      <c r="AJ15" s="367"/>
      <c r="AK15" s="367"/>
      <c r="AL15" s="541"/>
      <c r="AM15" s="541"/>
      <c r="AN15" s="368"/>
      <c r="AO15" s="368"/>
      <c r="AP15" s="368"/>
      <c r="AQ15" s="543"/>
      <c r="AR15" s="543"/>
      <c r="AS15" s="543"/>
      <c r="AT15" s="543"/>
      <c r="AU15" s="370"/>
    </row>
    <row r="16" spans="1:47" s="462" customFormat="1" ht="15.75" customHeight="1">
      <c r="A16" s="347"/>
      <c r="B16" s="348" t="s">
        <v>10</v>
      </c>
      <c r="C16" s="239">
        <v>310.04861904761907</v>
      </c>
      <c r="D16" s="239">
        <v>329.78104761904757</v>
      </c>
      <c r="E16" s="239">
        <v>246.56257142857143</v>
      </c>
      <c r="F16" s="239">
        <v>55.609571428571428</v>
      </c>
      <c r="G16" s="239">
        <v>27.608904761904757</v>
      </c>
      <c r="H16" s="239">
        <v>83.218476190476181</v>
      </c>
      <c r="I16" s="239">
        <v>258.58347619047618</v>
      </c>
      <c r="J16" s="239"/>
      <c r="K16" s="239" t="s">
        <v>116</v>
      </c>
      <c r="L16" s="239">
        <v>7.8352380952380951</v>
      </c>
      <c r="M16" s="239" t="s">
        <v>116</v>
      </c>
      <c r="N16" s="239" t="s">
        <v>116</v>
      </c>
      <c r="O16" s="239">
        <v>19.732428571428567</v>
      </c>
      <c r="P16" s="239"/>
      <c r="Q16" s="239">
        <v>-35.87714285714285</v>
      </c>
      <c r="R16" s="339" t="s">
        <v>116</v>
      </c>
      <c r="S16" s="239"/>
      <c r="T16" s="239">
        <v>15.319952380952378</v>
      </c>
      <c r="U16" s="239">
        <v>24.041809523809519</v>
      </c>
      <c r="V16" s="239">
        <v>22.990238095238094</v>
      </c>
      <c r="W16" s="239"/>
      <c r="X16" s="239" t="s">
        <v>116</v>
      </c>
      <c r="Y16" s="239" t="s">
        <v>116</v>
      </c>
      <c r="Z16" s="239" t="s">
        <v>116</v>
      </c>
      <c r="AA16" s="239">
        <v>0.65980952380952385</v>
      </c>
      <c r="AB16" s="239" t="s">
        <v>116</v>
      </c>
      <c r="AC16" s="458" t="s">
        <v>116</v>
      </c>
      <c r="AD16" s="538"/>
      <c r="AE16" s="539">
        <v>4.8498845265588919</v>
      </c>
      <c r="AH16" s="367"/>
      <c r="AI16" s="367"/>
      <c r="AJ16" s="367"/>
      <c r="AK16" s="367"/>
      <c r="AL16" s="541"/>
      <c r="AM16" s="541"/>
      <c r="AN16" s="368"/>
      <c r="AO16" s="368"/>
      <c r="AP16" s="368"/>
      <c r="AQ16" s="369"/>
      <c r="AR16" s="369"/>
      <c r="AS16" s="369"/>
      <c r="AT16" s="369"/>
      <c r="AU16" s="370"/>
    </row>
    <row r="17" spans="1:47" s="462" customFormat="1" ht="15.75" customHeight="1">
      <c r="A17" s="347"/>
      <c r="B17" s="348" t="s">
        <v>11</v>
      </c>
      <c r="C17" s="239">
        <v>331.53433179723493</v>
      </c>
      <c r="D17" s="239">
        <v>364.19889400921647</v>
      </c>
      <c r="E17" s="239">
        <v>267.7616129032258</v>
      </c>
      <c r="F17" s="239">
        <v>67.563963133640542</v>
      </c>
      <c r="G17" s="239">
        <v>28.873317972350225</v>
      </c>
      <c r="H17" s="239">
        <v>96.437281105990763</v>
      </c>
      <c r="I17" s="239">
        <v>276.5812442396313</v>
      </c>
      <c r="J17" s="239"/>
      <c r="K17" s="239" t="s">
        <v>116</v>
      </c>
      <c r="L17" s="239">
        <v>-1.5564055299539168</v>
      </c>
      <c r="M17" s="239" t="s">
        <v>116</v>
      </c>
      <c r="N17" s="239" t="s">
        <v>116</v>
      </c>
      <c r="O17" s="239">
        <v>32.664562211981561</v>
      </c>
      <c r="P17" s="239"/>
      <c r="Q17" s="239">
        <v>-34.89940092165898</v>
      </c>
      <c r="R17" s="339" t="s">
        <v>116</v>
      </c>
      <c r="S17" s="239"/>
      <c r="T17" s="239">
        <v>27.416682027649763</v>
      </c>
      <c r="U17" s="239">
        <v>40.326866359446996</v>
      </c>
      <c r="V17" s="239">
        <v>24.42359447004608</v>
      </c>
      <c r="W17" s="239"/>
      <c r="X17" s="239" t="s">
        <v>116</v>
      </c>
      <c r="Y17" s="239" t="s">
        <v>116</v>
      </c>
      <c r="Z17" s="239" t="s">
        <v>116</v>
      </c>
      <c r="AA17" s="239">
        <v>12.590921658986174</v>
      </c>
      <c r="AB17" s="239" t="s">
        <v>116</v>
      </c>
      <c r="AC17" s="458" t="s">
        <v>116</v>
      </c>
      <c r="AD17" s="538"/>
      <c r="AE17" s="539">
        <v>5.0115473441108556</v>
      </c>
      <c r="AH17" s="367"/>
      <c r="AI17" s="367"/>
      <c r="AJ17" s="367"/>
      <c r="AK17" s="367"/>
      <c r="AL17" s="541"/>
      <c r="AM17" s="541"/>
      <c r="AN17" s="368"/>
      <c r="AO17" s="368"/>
      <c r="AP17" s="368"/>
      <c r="AQ17" s="369"/>
      <c r="AR17" s="369"/>
      <c r="AS17" s="369"/>
      <c r="AT17" s="369"/>
      <c r="AU17" s="370"/>
    </row>
    <row r="18" spans="1:47" s="462" customFormat="1" ht="15.75" customHeight="1">
      <c r="A18" s="347"/>
      <c r="B18" s="348" t="s">
        <v>12</v>
      </c>
      <c r="C18" s="239">
        <v>365.61676991150438</v>
      </c>
      <c r="D18" s="239">
        <v>370.78977876106194</v>
      </c>
      <c r="E18" s="239">
        <v>277.13915929203534</v>
      </c>
      <c r="F18" s="239">
        <v>61.922831858407079</v>
      </c>
      <c r="G18" s="239">
        <v>31.727787610619462</v>
      </c>
      <c r="H18" s="239">
        <v>93.650619469026537</v>
      </c>
      <c r="I18" s="239">
        <v>302.98504424778758</v>
      </c>
      <c r="J18" s="239"/>
      <c r="K18" s="239" t="s">
        <v>116</v>
      </c>
      <c r="L18" s="239">
        <v>26.593097345132737</v>
      </c>
      <c r="M18" s="239" t="s">
        <v>116</v>
      </c>
      <c r="N18" s="239" t="s">
        <v>116</v>
      </c>
      <c r="O18" s="239">
        <v>5.1730088495575224</v>
      </c>
      <c r="P18" s="239"/>
      <c r="Q18" s="239">
        <v>-56.749823008849553</v>
      </c>
      <c r="R18" s="339" t="s">
        <v>116</v>
      </c>
      <c r="S18" s="239"/>
      <c r="T18" s="239">
        <v>-5.5945132743362826</v>
      </c>
      <c r="U18" s="239">
        <v>7.2038938053097343</v>
      </c>
      <c r="V18" s="239">
        <v>24.945398230088493</v>
      </c>
      <c r="W18" s="239"/>
      <c r="X18" s="239" t="s">
        <v>116</v>
      </c>
      <c r="Y18" s="239" t="s">
        <v>116</v>
      </c>
      <c r="Z18" s="239" t="s">
        <v>116</v>
      </c>
      <c r="AA18" s="239">
        <v>-5.9968584070796451</v>
      </c>
      <c r="AB18" s="239" t="s">
        <v>116</v>
      </c>
      <c r="AC18" s="458" t="s">
        <v>116</v>
      </c>
      <c r="AD18" s="538"/>
      <c r="AE18" s="539">
        <v>5.2193995381062361</v>
      </c>
      <c r="AH18" s="367"/>
      <c r="AI18" s="367"/>
      <c r="AJ18" s="367"/>
      <c r="AK18" s="367"/>
      <c r="AL18" s="541"/>
      <c r="AM18" s="541"/>
      <c r="AN18" s="368"/>
      <c r="AO18" s="368"/>
      <c r="AP18" s="368"/>
      <c r="AQ18" s="369"/>
      <c r="AR18" s="369"/>
      <c r="AS18" s="369"/>
      <c r="AT18" s="369"/>
      <c r="AU18" s="370"/>
    </row>
    <row r="19" spans="1:47" s="462" customFormat="1" ht="15.75" customHeight="1">
      <c r="A19" s="347"/>
      <c r="B19" s="348" t="s">
        <v>13</v>
      </c>
      <c r="C19" s="239">
        <v>379.16901234567899</v>
      </c>
      <c r="D19" s="239">
        <v>363.6309053497942</v>
      </c>
      <c r="E19" s="239">
        <v>274.50061728395059</v>
      </c>
      <c r="F19" s="239">
        <v>55.897983539094653</v>
      </c>
      <c r="G19" s="239">
        <v>33.232304526748969</v>
      </c>
      <c r="H19" s="239">
        <v>89.130288065843615</v>
      </c>
      <c r="I19" s="239">
        <v>318.29954732510288</v>
      </c>
      <c r="J19" s="239"/>
      <c r="K19" s="239" t="s">
        <v>116</v>
      </c>
      <c r="L19" s="239">
        <v>46.578683127572013</v>
      </c>
      <c r="M19" s="239" t="s">
        <v>116</v>
      </c>
      <c r="N19" s="239" t="s">
        <v>116</v>
      </c>
      <c r="O19" s="239">
        <v>-15.538106995884773</v>
      </c>
      <c r="P19" s="239"/>
      <c r="Q19" s="239">
        <v>-71.436090534979428</v>
      </c>
      <c r="R19" s="339" t="s">
        <v>116</v>
      </c>
      <c r="S19" s="239"/>
      <c r="T19" s="239">
        <v>-19.262263374485595</v>
      </c>
      <c r="U19" s="239">
        <v>-13.684938271604938</v>
      </c>
      <c r="V19" s="239">
        <v>23.414074074074072</v>
      </c>
      <c r="W19" s="239"/>
      <c r="X19" s="239" t="s">
        <v>116</v>
      </c>
      <c r="Y19" s="239" t="s">
        <v>116</v>
      </c>
      <c r="Z19" s="239" t="s">
        <v>116</v>
      </c>
      <c r="AA19" s="239">
        <v>-3.367777777777778</v>
      </c>
      <c r="AB19" s="239" t="s">
        <v>116</v>
      </c>
      <c r="AC19" s="458" t="s">
        <v>116</v>
      </c>
      <c r="AD19" s="538"/>
      <c r="AE19" s="539">
        <v>5.6120092378752888</v>
      </c>
      <c r="AH19" s="367"/>
      <c r="AI19" s="367"/>
      <c r="AJ19" s="367"/>
      <c r="AK19" s="367"/>
      <c r="AL19" s="541"/>
      <c r="AM19" s="541"/>
      <c r="AN19" s="368"/>
      <c r="AO19" s="368"/>
      <c r="AP19" s="368"/>
      <c r="AQ19" s="369"/>
      <c r="AR19" s="369"/>
      <c r="AS19" s="369"/>
      <c r="AT19" s="369"/>
      <c r="AU19" s="370"/>
    </row>
    <row r="20" spans="1:47">
      <c r="A20" s="355"/>
      <c r="B20" s="356" t="s">
        <v>14</v>
      </c>
      <c r="C20" s="239">
        <v>374.893670411985</v>
      </c>
      <c r="D20" s="239">
        <v>369.6555056179775</v>
      </c>
      <c r="E20" s="239">
        <v>276.50374531835206</v>
      </c>
      <c r="F20" s="239">
        <v>58.771235955056177</v>
      </c>
      <c r="G20" s="239">
        <v>34.380524344569288</v>
      </c>
      <c r="H20" s="239">
        <v>93.151760299625465</v>
      </c>
      <c r="I20" s="239">
        <v>315.53861423220974</v>
      </c>
      <c r="J20" s="239"/>
      <c r="K20" s="239" t="s">
        <v>116</v>
      </c>
      <c r="L20" s="239">
        <v>34.185917602996255</v>
      </c>
      <c r="M20" s="239" t="s">
        <v>116</v>
      </c>
      <c r="N20" s="239" t="s">
        <v>116</v>
      </c>
      <c r="O20" s="239">
        <v>-5.2381647940074902</v>
      </c>
      <c r="P20" s="239"/>
      <c r="Q20" s="239">
        <v>-64.009400749063673</v>
      </c>
      <c r="R20" s="339" t="s">
        <v>116</v>
      </c>
      <c r="S20" s="239"/>
      <c r="T20" s="239">
        <v>-2.1568913857677905</v>
      </c>
      <c r="U20" s="239">
        <v>10.622284644194755</v>
      </c>
      <c r="V20" s="239">
        <v>21.795955056179775</v>
      </c>
      <c r="W20" s="239"/>
      <c r="X20" s="239" t="s">
        <v>116</v>
      </c>
      <c r="Y20" s="239" t="s">
        <v>116</v>
      </c>
      <c r="Z20" s="239" t="s">
        <v>116</v>
      </c>
      <c r="AA20" s="239">
        <v>-17.968689138576778</v>
      </c>
      <c r="AB20" s="239" t="s">
        <v>116</v>
      </c>
      <c r="AC20" s="458" t="s">
        <v>116</v>
      </c>
      <c r="AD20" s="538"/>
      <c r="AE20" s="539">
        <v>6.1662817551963052</v>
      </c>
      <c r="AH20" s="367"/>
      <c r="AI20" s="367"/>
      <c r="AJ20" s="367"/>
      <c r="AK20" s="367"/>
      <c r="AL20" s="241"/>
      <c r="AM20" s="241"/>
      <c r="AN20" s="368"/>
      <c r="AO20" s="368"/>
      <c r="AP20" s="368"/>
      <c r="AQ20" s="369"/>
      <c r="AR20" s="369"/>
      <c r="AS20" s="369"/>
      <c r="AT20" s="369"/>
      <c r="AU20" s="370"/>
    </row>
    <row r="21" spans="1:47">
      <c r="A21" s="355"/>
      <c r="B21" s="356" t="s">
        <v>15</v>
      </c>
      <c r="C21" s="239">
        <v>373.85853658536593</v>
      </c>
      <c r="D21" s="239">
        <v>383.42376306620218</v>
      </c>
      <c r="E21" s="239">
        <v>294.12317073170738</v>
      </c>
      <c r="F21" s="239">
        <v>52.352264808362378</v>
      </c>
      <c r="G21" s="239">
        <v>36.94832752613241</v>
      </c>
      <c r="H21" s="239">
        <v>89.30059233449478</v>
      </c>
      <c r="I21" s="239">
        <v>312.42383275261324</v>
      </c>
      <c r="J21" s="239"/>
      <c r="K21" s="239" t="s">
        <v>116</v>
      </c>
      <c r="L21" s="239">
        <v>19.251149825783976</v>
      </c>
      <c r="M21" s="239" t="s">
        <v>116</v>
      </c>
      <c r="N21" s="239" t="s">
        <v>116</v>
      </c>
      <c r="O21" s="239">
        <v>9.5652264808362375</v>
      </c>
      <c r="P21" s="239"/>
      <c r="Q21" s="239">
        <v>-42.787038327526133</v>
      </c>
      <c r="R21" s="339" t="s">
        <v>116</v>
      </c>
      <c r="S21" s="239"/>
      <c r="T21" s="239">
        <v>7.3625087108013947</v>
      </c>
      <c r="U21" s="239">
        <v>12.824041811846692</v>
      </c>
      <c r="V21" s="239">
        <v>23.294494773519165</v>
      </c>
      <c r="W21" s="239"/>
      <c r="X21" s="239" t="s">
        <v>116</v>
      </c>
      <c r="Y21" s="239" t="s">
        <v>116</v>
      </c>
      <c r="Z21" s="239" t="s">
        <v>116</v>
      </c>
      <c r="AA21" s="239">
        <v>-6.1404529616724739</v>
      </c>
      <c r="AB21" s="239" t="s">
        <v>116</v>
      </c>
      <c r="AC21" s="458" t="s">
        <v>116</v>
      </c>
      <c r="AD21" s="538"/>
      <c r="AE21" s="539">
        <v>6.6281755196304841</v>
      </c>
      <c r="AH21" s="367"/>
      <c r="AI21" s="367"/>
      <c r="AJ21" s="367"/>
      <c r="AK21" s="367"/>
      <c r="AL21" s="241"/>
      <c r="AM21" s="241"/>
      <c r="AN21" s="368"/>
      <c r="AO21" s="368"/>
      <c r="AP21" s="368"/>
      <c r="AQ21" s="369"/>
      <c r="AR21" s="369"/>
      <c r="AS21" s="369"/>
      <c r="AT21" s="369"/>
      <c r="AU21" s="370"/>
    </row>
    <row r="22" spans="1:47">
      <c r="A22" s="355"/>
      <c r="B22" s="356" t="s">
        <v>16</v>
      </c>
      <c r="C22" s="239">
        <v>368.10551282051279</v>
      </c>
      <c r="D22" s="239">
        <v>394.65451923076915</v>
      </c>
      <c r="E22" s="239">
        <v>305.82012820512819</v>
      </c>
      <c r="F22" s="239">
        <v>50.433397435897419</v>
      </c>
      <c r="G22" s="239">
        <v>38.400993589743578</v>
      </c>
      <c r="H22" s="239">
        <v>88.834391025640997</v>
      </c>
      <c r="I22" s="239">
        <v>306.05605769230766</v>
      </c>
      <c r="J22" s="239"/>
      <c r="K22" s="239" t="s">
        <v>116</v>
      </c>
      <c r="L22" s="239">
        <v>1.5266025641025638</v>
      </c>
      <c r="M22" s="239" t="s">
        <v>116</v>
      </c>
      <c r="N22" s="239" t="s">
        <v>116</v>
      </c>
      <c r="O22" s="239">
        <v>26.549006410256403</v>
      </c>
      <c r="P22" s="239"/>
      <c r="Q22" s="239">
        <v>-23.884391025641023</v>
      </c>
      <c r="R22" s="339" t="s">
        <v>116</v>
      </c>
      <c r="S22" s="239"/>
      <c r="T22" s="239">
        <v>26.479615384615379</v>
      </c>
      <c r="U22" s="239">
        <v>33.987724358974354</v>
      </c>
      <c r="V22" s="239">
        <v>23.953782051282047</v>
      </c>
      <c r="W22" s="239"/>
      <c r="X22" s="239" t="s">
        <v>116</v>
      </c>
      <c r="Y22" s="239" t="s">
        <v>116</v>
      </c>
      <c r="Z22" s="239" t="s">
        <v>116</v>
      </c>
      <c r="AA22" s="239">
        <v>20.165032051282047</v>
      </c>
      <c r="AB22" s="239" t="s">
        <v>116</v>
      </c>
      <c r="AC22" s="458" t="s">
        <v>116</v>
      </c>
      <c r="AD22" s="538"/>
      <c r="AE22" s="539">
        <v>7.2055427251732116</v>
      </c>
      <c r="AH22" s="367"/>
      <c r="AI22" s="367"/>
      <c r="AJ22" s="367"/>
      <c r="AK22" s="367"/>
      <c r="AL22" s="241"/>
      <c r="AM22" s="241"/>
      <c r="AN22" s="368"/>
      <c r="AO22" s="368"/>
      <c r="AP22" s="368"/>
      <c r="AQ22" s="369"/>
      <c r="AR22" s="369"/>
      <c r="AS22" s="369"/>
      <c r="AT22" s="369"/>
      <c r="AU22" s="370"/>
    </row>
    <row r="23" spans="1:47">
      <c r="A23" s="355"/>
      <c r="B23" s="356" t="s">
        <v>17</v>
      </c>
      <c r="C23" s="239">
        <v>381.72770588235295</v>
      </c>
      <c r="D23" s="239">
        <v>424.81120588235291</v>
      </c>
      <c r="E23" s="239">
        <v>327.09329411764708</v>
      </c>
      <c r="F23" s="239">
        <v>55.334852941176457</v>
      </c>
      <c r="G23" s="239">
        <v>42.38305882352941</v>
      </c>
      <c r="H23" s="239">
        <v>97.717911764705875</v>
      </c>
      <c r="I23" s="239">
        <v>314.40894117647053</v>
      </c>
      <c r="J23" s="239"/>
      <c r="K23" s="239" t="s">
        <v>116</v>
      </c>
      <c r="L23" s="239">
        <v>-11.092441176470588</v>
      </c>
      <c r="M23" s="239" t="s">
        <v>116</v>
      </c>
      <c r="N23" s="239" t="s">
        <v>116</v>
      </c>
      <c r="O23" s="239">
        <v>43.083499999999994</v>
      </c>
      <c r="P23" s="239"/>
      <c r="Q23" s="239">
        <v>-12.251352941176471</v>
      </c>
      <c r="R23" s="339" t="s">
        <v>116</v>
      </c>
      <c r="S23" s="239"/>
      <c r="T23" s="239">
        <v>27.189852941176468</v>
      </c>
      <c r="U23" s="239">
        <v>55.665970588235304</v>
      </c>
      <c r="V23" s="239">
        <v>25.687088235294116</v>
      </c>
      <c r="W23" s="239"/>
      <c r="X23" s="239" t="s">
        <v>116</v>
      </c>
      <c r="Y23" s="239" t="s">
        <v>116</v>
      </c>
      <c r="Z23" s="239" t="s">
        <v>116</v>
      </c>
      <c r="AA23" s="239">
        <v>38.638882352941174</v>
      </c>
      <c r="AB23" s="239" t="s">
        <v>116</v>
      </c>
      <c r="AC23" s="458" t="s">
        <v>116</v>
      </c>
      <c r="AD23" s="538"/>
      <c r="AE23" s="539">
        <v>7.8521939953810627</v>
      </c>
      <c r="AH23" s="367"/>
      <c r="AI23" s="367"/>
      <c r="AJ23" s="367"/>
      <c r="AK23" s="367"/>
      <c r="AL23" s="241"/>
      <c r="AM23" s="241"/>
      <c r="AN23" s="368"/>
      <c r="AO23" s="368"/>
      <c r="AP23" s="368"/>
      <c r="AQ23" s="369"/>
      <c r="AR23" s="369"/>
      <c r="AS23" s="369"/>
      <c r="AT23" s="369"/>
      <c r="AU23" s="370"/>
    </row>
    <row r="24" spans="1:47">
      <c r="B24" s="356" t="s">
        <v>18</v>
      </c>
      <c r="C24" s="239">
        <v>406.49997549019605</v>
      </c>
      <c r="D24" s="239">
        <v>465.84644607843148</v>
      </c>
      <c r="E24" s="239">
        <v>362.30850490196087</v>
      </c>
      <c r="F24" s="239">
        <v>57.5847549019608</v>
      </c>
      <c r="G24" s="239">
        <v>45.953186274509811</v>
      </c>
      <c r="H24" s="239">
        <v>103.53794117647061</v>
      </c>
      <c r="I24" s="239">
        <v>338.56779411764711</v>
      </c>
      <c r="J24" s="239"/>
      <c r="K24" s="239" t="s">
        <v>116</v>
      </c>
      <c r="L24" s="239">
        <v>-23.931740196078433</v>
      </c>
      <c r="M24" s="239" t="s">
        <v>116</v>
      </c>
      <c r="N24" s="239" t="s">
        <v>116</v>
      </c>
      <c r="O24" s="239">
        <v>59.346470588235299</v>
      </c>
      <c r="P24" s="239"/>
      <c r="Q24" s="239">
        <v>1.7617156862745103</v>
      </c>
      <c r="R24" s="339" t="s">
        <v>116</v>
      </c>
      <c r="S24" s="239"/>
      <c r="T24" s="239">
        <v>54.061323529411773</v>
      </c>
      <c r="U24" s="239">
        <v>84.763995098039231</v>
      </c>
      <c r="V24" s="239">
        <v>25.173431372549022</v>
      </c>
      <c r="W24" s="239"/>
      <c r="X24" s="239">
        <v>552.92401960784321</v>
      </c>
      <c r="Y24" s="239" t="s">
        <v>116</v>
      </c>
      <c r="Z24" s="239" t="s">
        <v>116</v>
      </c>
      <c r="AA24" s="239">
        <v>35.775563725490201</v>
      </c>
      <c r="AB24" s="239" t="s">
        <v>116</v>
      </c>
      <c r="AC24" s="458">
        <v>569.5860294117648</v>
      </c>
      <c r="AD24" s="538"/>
      <c r="AE24" s="539">
        <v>9.4226327944572734</v>
      </c>
      <c r="AH24" s="367"/>
      <c r="AI24" s="367"/>
      <c r="AJ24" s="367"/>
      <c r="AK24" s="367"/>
      <c r="AL24" s="241"/>
      <c r="AM24" s="241"/>
      <c r="AN24" s="368"/>
      <c r="AO24" s="368"/>
      <c r="AP24" s="368"/>
      <c r="AQ24" s="369"/>
      <c r="AR24" s="369"/>
      <c r="AS24" s="369"/>
      <c r="AT24" s="369"/>
      <c r="AU24" s="370"/>
    </row>
    <row r="25" spans="1:47">
      <c r="B25" s="356" t="s">
        <v>19</v>
      </c>
      <c r="C25" s="239">
        <v>414.05731755424074</v>
      </c>
      <c r="D25" s="239">
        <v>479.40017751479297</v>
      </c>
      <c r="E25" s="239">
        <v>375.09585798816573</v>
      </c>
      <c r="F25" s="239">
        <v>57.391715976331369</v>
      </c>
      <c r="G25" s="239">
        <v>46.91260355029587</v>
      </c>
      <c r="H25" s="239">
        <v>104.30431952662722</v>
      </c>
      <c r="I25" s="239">
        <v>344.23072978303753</v>
      </c>
      <c r="J25" s="239"/>
      <c r="K25" s="239">
        <v>5.396013880560214</v>
      </c>
      <c r="L25" s="239">
        <v>-30.933451676528602</v>
      </c>
      <c r="M25" s="239">
        <v>-28.378321572867911</v>
      </c>
      <c r="N25" s="239">
        <v>62.78772985689158</v>
      </c>
      <c r="O25" s="239">
        <v>65.342859960552275</v>
      </c>
      <c r="P25" s="239"/>
      <c r="Q25" s="239">
        <v>7.9511439842209084</v>
      </c>
      <c r="R25" s="339" t="s">
        <v>116</v>
      </c>
      <c r="S25" s="239"/>
      <c r="T25" s="239">
        <v>74.75441814595662</v>
      </c>
      <c r="U25" s="239">
        <v>87.804201183431971</v>
      </c>
      <c r="V25" s="239">
        <v>26.552209072978307</v>
      </c>
      <c r="W25" s="239"/>
      <c r="X25" s="239">
        <v>552.56607495069034</v>
      </c>
      <c r="Y25" s="239" t="s">
        <v>116</v>
      </c>
      <c r="Z25" s="239" t="s">
        <v>116</v>
      </c>
      <c r="AA25" s="239">
        <v>43.470808678500987</v>
      </c>
      <c r="AB25" s="239">
        <v>40.9156785748403</v>
      </c>
      <c r="AC25" s="458">
        <v>560.57700197238671</v>
      </c>
      <c r="AD25" s="538"/>
      <c r="AE25" s="539">
        <v>11.709006928406465</v>
      </c>
      <c r="AH25" s="367"/>
      <c r="AI25" s="367"/>
      <c r="AJ25" s="367"/>
      <c r="AK25" s="367"/>
      <c r="AL25" s="241"/>
      <c r="AM25" s="241"/>
      <c r="AN25" s="368"/>
      <c r="AO25" s="368"/>
      <c r="AP25" s="368"/>
      <c r="AQ25" s="369"/>
      <c r="AR25" s="369"/>
      <c r="AS25" s="369"/>
      <c r="AT25" s="369"/>
      <c r="AU25" s="370"/>
    </row>
    <row r="26" spans="1:47">
      <c r="B26" s="356" t="s">
        <v>20</v>
      </c>
      <c r="C26" s="239">
        <v>427.96581314878887</v>
      </c>
      <c r="D26" s="239">
        <v>480.43522491349478</v>
      </c>
      <c r="E26" s="239">
        <v>384.05152249134943</v>
      </c>
      <c r="F26" s="239">
        <v>47.937145328719716</v>
      </c>
      <c r="G26" s="239">
        <v>48.446557093425596</v>
      </c>
      <c r="H26" s="239">
        <v>96.383702422145319</v>
      </c>
      <c r="I26" s="239">
        <v>348.66987889273349</v>
      </c>
      <c r="J26" s="239"/>
      <c r="K26" s="239">
        <v>-2.5694257517932613</v>
      </c>
      <c r="L26" s="239">
        <v>-13.911435986159168</v>
      </c>
      <c r="M26" s="239">
        <v>-6.8097437983797482</v>
      </c>
      <c r="N26" s="239">
        <v>45.367719576926447</v>
      </c>
      <c r="O26" s="239">
        <v>52.469411764705875</v>
      </c>
      <c r="P26" s="239"/>
      <c r="Q26" s="239">
        <v>4.5322664359861582</v>
      </c>
      <c r="R26" s="339" t="s">
        <v>116</v>
      </c>
      <c r="S26" s="239"/>
      <c r="T26" s="239">
        <v>43.741989619377158</v>
      </c>
      <c r="U26" s="239">
        <v>61.7736678200692</v>
      </c>
      <c r="V26" s="239">
        <v>30.557214532871967</v>
      </c>
      <c r="W26" s="239"/>
      <c r="X26" s="239">
        <v>551.36332179930787</v>
      </c>
      <c r="Y26" s="239" t="s">
        <v>116</v>
      </c>
      <c r="Z26" s="239" t="s">
        <v>116</v>
      </c>
      <c r="AA26" s="239">
        <v>38.505536332179922</v>
      </c>
      <c r="AB26" s="239">
        <v>31.403844144400512</v>
      </c>
      <c r="AC26" s="458">
        <v>569.27513840830443</v>
      </c>
      <c r="AD26" s="538"/>
      <c r="AE26" s="539">
        <v>13.348729792147807</v>
      </c>
      <c r="AH26" s="367"/>
      <c r="AI26" s="367"/>
      <c r="AJ26" s="367"/>
      <c r="AK26" s="367"/>
      <c r="AL26" s="241"/>
      <c r="AM26" s="241"/>
      <c r="AN26" s="368"/>
      <c r="AO26" s="368"/>
      <c r="AP26" s="368"/>
      <c r="AQ26" s="369"/>
      <c r="AR26" s="369"/>
      <c r="AS26" s="369"/>
      <c r="AT26" s="369"/>
      <c r="AU26" s="370"/>
    </row>
    <row r="27" spans="1:47">
      <c r="B27" s="356" t="s">
        <v>21</v>
      </c>
      <c r="C27" s="239">
        <v>419.56910334346509</v>
      </c>
      <c r="D27" s="239">
        <v>461.84253799392098</v>
      </c>
      <c r="E27" s="239">
        <v>378.74338905775073</v>
      </c>
      <c r="F27" s="239">
        <v>34.436003039513672</v>
      </c>
      <c r="G27" s="239">
        <v>48.66314589665653</v>
      </c>
      <c r="H27" s="239">
        <v>83.099148936170209</v>
      </c>
      <c r="I27" s="239">
        <v>345.58401215805469</v>
      </c>
      <c r="J27" s="239"/>
      <c r="K27" s="239">
        <v>3.8755955049283233</v>
      </c>
      <c r="L27" s="239">
        <v>-3.5271732522796353</v>
      </c>
      <c r="M27" s="239">
        <v>0.4346628537342907</v>
      </c>
      <c r="N27" s="239">
        <v>38.311598544441999</v>
      </c>
      <c r="O27" s="239">
        <v>42.273434650455926</v>
      </c>
      <c r="P27" s="239"/>
      <c r="Q27" s="239">
        <v>7.8374316109422502</v>
      </c>
      <c r="R27" s="339" t="s">
        <v>116</v>
      </c>
      <c r="S27" s="239"/>
      <c r="T27" s="239">
        <v>30.783799392097261</v>
      </c>
      <c r="U27" s="239">
        <v>36.640486322188451</v>
      </c>
      <c r="V27" s="239">
        <v>32.290744680851063</v>
      </c>
      <c r="W27" s="239"/>
      <c r="X27" s="239">
        <v>523.15349544072944</v>
      </c>
      <c r="Y27" s="239" t="s">
        <v>116</v>
      </c>
      <c r="Z27" s="239" t="s">
        <v>116</v>
      </c>
      <c r="AA27" s="239">
        <v>35.199346504559273</v>
      </c>
      <c r="AB27" s="239">
        <v>31.237510398545343</v>
      </c>
      <c r="AC27" s="458">
        <v>568.27630699088138</v>
      </c>
      <c r="AD27" s="538"/>
      <c r="AE27" s="539">
        <v>15.196304849884527</v>
      </c>
      <c r="AH27" s="367"/>
      <c r="AI27" s="367"/>
      <c r="AJ27" s="367"/>
      <c r="AK27" s="367"/>
      <c r="AL27" s="241"/>
      <c r="AM27" s="241"/>
      <c r="AN27" s="368"/>
      <c r="AO27" s="368"/>
      <c r="AP27" s="368"/>
      <c r="AQ27" s="369"/>
      <c r="AR27" s="369"/>
      <c r="AS27" s="369"/>
      <c r="AT27" s="369"/>
      <c r="AU27" s="370"/>
    </row>
    <row r="28" spans="1:47">
      <c r="B28" s="356" t="s">
        <v>22</v>
      </c>
      <c r="C28" s="239">
        <v>419.31885402455646</v>
      </c>
      <c r="D28" s="239">
        <v>470.62315143246917</v>
      </c>
      <c r="E28" s="239">
        <v>390.29663028649378</v>
      </c>
      <c r="F28" s="239">
        <v>30.971609822646656</v>
      </c>
      <c r="G28" s="239">
        <v>49.354911323328778</v>
      </c>
      <c r="H28" s="239">
        <v>80.326521145975434</v>
      </c>
      <c r="I28" s="239">
        <v>345.17129604365613</v>
      </c>
      <c r="J28" s="239"/>
      <c r="K28" s="239">
        <v>28.137378697612426</v>
      </c>
      <c r="L28" s="239">
        <v>-11.973956343792631</v>
      </c>
      <c r="M28" s="239">
        <v>-19.778647456139023</v>
      </c>
      <c r="N28" s="239">
        <v>59.108988520259068</v>
      </c>
      <c r="O28" s="239">
        <v>51.304297407912678</v>
      </c>
      <c r="P28" s="239"/>
      <c r="Q28" s="239">
        <v>20.332687585266026</v>
      </c>
      <c r="R28" s="339" t="s">
        <v>116</v>
      </c>
      <c r="S28" s="239"/>
      <c r="T28" s="239">
        <v>45.810572987721685</v>
      </c>
      <c r="U28" s="239">
        <v>53.336384720327409</v>
      </c>
      <c r="V28" s="239">
        <v>34.592742155525229</v>
      </c>
      <c r="W28" s="239"/>
      <c r="X28" s="239">
        <v>523.3806275579808</v>
      </c>
      <c r="Y28" s="239" t="s">
        <v>116</v>
      </c>
      <c r="Z28" s="239" t="s">
        <v>116</v>
      </c>
      <c r="AA28" s="239">
        <v>42.768349249658932</v>
      </c>
      <c r="AB28" s="239">
        <v>50.573040362005329</v>
      </c>
      <c r="AC28" s="458">
        <v>571.41231923601617</v>
      </c>
      <c r="AD28" s="538"/>
      <c r="AE28" s="539">
        <v>16.928406466512705</v>
      </c>
      <c r="AH28" s="367"/>
      <c r="AI28" s="367"/>
      <c r="AJ28" s="367"/>
      <c r="AK28" s="367"/>
      <c r="AL28" s="241"/>
      <c r="AM28" s="241"/>
      <c r="AN28" s="368"/>
      <c r="AO28" s="368"/>
      <c r="AP28" s="368"/>
      <c r="AQ28" s="369"/>
      <c r="AR28" s="369"/>
      <c r="AS28" s="369"/>
      <c r="AT28" s="369"/>
      <c r="AU28" s="370"/>
    </row>
    <row r="29" spans="1:47">
      <c r="B29" s="356" t="s">
        <v>23</v>
      </c>
      <c r="C29" s="239">
        <v>437.93630105017502</v>
      </c>
      <c r="D29" s="239">
        <v>481.11504084013995</v>
      </c>
      <c r="E29" s="239">
        <v>401.62897316219369</v>
      </c>
      <c r="F29" s="239">
        <v>29.688541423570591</v>
      </c>
      <c r="G29" s="239">
        <v>49.797526254375725</v>
      </c>
      <c r="H29" s="239">
        <v>79.486067677946309</v>
      </c>
      <c r="I29" s="239">
        <v>366.52414235705947</v>
      </c>
      <c r="J29" s="239"/>
      <c r="K29" s="239">
        <v>16.584231349373198</v>
      </c>
      <c r="L29" s="239">
        <v>-0.81850641773628918</v>
      </c>
      <c r="M29" s="239">
        <v>-3.9125394007150898</v>
      </c>
      <c r="N29" s="239">
        <v>46.272772772943796</v>
      </c>
      <c r="O29" s="239">
        <v>43.178739789964986</v>
      </c>
      <c r="P29" s="239"/>
      <c r="Q29" s="239">
        <v>13.490198366394395</v>
      </c>
      <c r="R29" s="339" t="s">
        <v>116</v>
      </c>
      <c r="S29" s="239"/>
      <c r="T29" s="239">
        <v>40.743430571761955</v>
      </c>
      <c r="U29" s="239">
        <v>49.125542590431735</v>
      </c>
      <c r="V29" s="239">
        <v>38.333383897316217</v>
      </c>
      <c r="W29" s="239"/>
      <c r="X29" s="239">
        <v>496.15635939323221</v>
      </c>
      <c r="Y29" s="239" t="s">
        <v>116</v>
      </c>
      <c r="Z29" s="239" t="s">
        <v>116</v>
      </c>
      <c r="AA29" s="239">
        <v>30.678833138856472</v>
      </c>
      <c r="AB29" s="239">
        <v>33.772866121835271</v>
      </c>
      <c r="AC29" s="458">
        <v>543.13963827304542</v>
      </c>
      <c r="AD29" s="538"/>
      <c r="AE29" s="539">
        <v>19.792147806004621</v>
      </c>
      <c r="AH29" s="367"/>
      <c r="AI29" s="367"/>
      <c r="AJ29" s="367"/>
      <c r="AK29" s="367"/>
      <c r="AL29" s="241"/>
      <c r="AM29" s="241"/>
      <c r="AN29" s="368"/>
      <c r="AO29" s="368"/>
      <c r="AP29" s="368"/>
      <c r="AQ29" s="369"/>
      <c r="AR29" s="369"/>
      <c r="AS29" s="369"/>
      <c r="AT29" s="369"/>
      <c r="AU29" s="370"/>
    </row>
    <row r="30" spans="1:47">
      <c r="B30" s="356" t="s">
        <v>24</v>
      </c>
      <c r="C30" s="239">
        <v>437.17717647058822</v>
      </c>
      <c r="D30" s="239">
        <v>486.15287254901966</v>
      </c>
      <c r="E30" s="239">
        <v>410.22929411764704</v>
      </c>
      <c r="F30" s="239">
        <v>25.546999999999997</v>
      </c>
      <c r="G30" s="239">
        <v>50.37657843137255</v>
      </c>
      <c r="H30" s="239">
        <v>75.923578431372562</v>
      </c>
      <c r="I30" s="239">
        <v>364.68788235294119</v>
      </c>
      <c r="J30" s="239"/>
      <c r="K30" s="239">
        <v>7.2129358897624245</v>
      </c>
      <c r="L30" s="239">
        <v>-6.3209509803921575</v>
      </c>
      <c r="M30" s="239">
        <v>9.8948092082767953</v>
      </c>
      <c r="N30" s="239">
        <v>32.759935889762417</v>
      </c>
      <c r="O30" s="239">
        <v>48.975696078431383</v>
      </c>
      <c r="P30" s="239"/>
      <c r="Q30" s="239">
        <v>23.428696078431376</v>
      </c>
      <c r="R30" s="339" t="s">
        <v>116</v>
      </c>
      <c r="S30" s="239"/>
      <c r="T30" s="239">
        <v>53.05099019607843</v>
      </c>
      <c r="U30" s="239">
        <v>52.074617647058815</v>
      </c>
      <c r="V30" s="239">
        <v>38.897833333333338</v>
      </c>
      <c r="W30" s="239"/>
      <c r="X30" s="239">
        <v>483.09215686274507</v>
      </c>
      <c r="Y30" s="239" t="s">
        <v>116</v>
      </c>
      <c r="Z30" s="239" t="s">
        <v>116</v>
      </c>
      <c r="AA30" s="239">
        <v>38.006362745098038</v>
      </c>
      <c r="AB30" s="239">
        <v>21.790602556429089</v>
      </c>
      <c r="AC30" s="458">
        <v>535.82476470588233</v>
      </c>
      <c r="AD30" s="538"/>
      <c r="AE30" s="539">
        <v>23.556581986143186</v>
      </c>
      <c r="AH30" s="367"/>
      <c r="AI30" s="367"/>
      <c r="AJ30" s="367"/>
      <c r="AK30" s="367"/>
      <c r="AL30" s="241"/>
      <c r="AM30" s="241"/>
      <c r="AN30" s="368"/>
      <c r="AO30" s="368"/>
      <c r="AP30" s="368"/>
      <c r="AQ30" s="369"/>
      <c r="AR30" s="369"/>
      <c r="AS30" s="369"/>
      <c r="AT30" s="369"/>
      <c r="AU30" s="370"/>
    </row>
    <row r="31" spans="1:47">
      <c r="B31" s="356" t="s">
        <v>25</v>
      </c>
      <c r="C31" s="239">
        <v>468.43146406388644</v>
      </c>
      <c r="D31" s="239">
        <v>491.4799733806567</v>
      </c>
      <c r="E31" s="239">
        <v>424.88173025732038</v>
      </c>
      <c r="F31" s="239">
        <v>16.782111801242237</v>
      </c>
      <c r="G31" s="239">
        <v>49.816131322094051</v>
      </c>
      <c r="H31" s="239">
        <v>66.598243123336303</v>
      </c>
      <c r="I31" s="239">
        <v>389.89210292812777</v>
      </c>
      <c r="J31" s="239"/>
      <c r="K31" s="239">
        <v>-18.311944484122648</v>
      </c>
      <c r="L31" s="239">
        <v>22.076468500443656</v>
      </c>
      <c r="M31" s="239">
        <v>46.654810500094243</v>
      </c>
      <c r="N31" s="239">
        <v>-1.5298326828804059</v>
      </c>
      <c r="O31" s="239">
        <v>23.048509316770186</v>
      </c>
      <c r="P31" s="239"/>
      <c r="Q31" s="239">
        <v>6.2663975155279505</v>
      </c>
      <c r="R31" s="339" t="s">
        <v>116</v>
      </c>
      <c r="S31" s="239"/>
      <c r="T31" s="239">
        <v>29.334117125110915</v>
      </c>
      <c r="U31" s="239">
        <v>33.318331854480924</v>
      </c>
      <c r="V31" s="239">
        <v>43.154001774622891</v>
      </c>
      <c r="W31" s="239"/>
      <c r="X31" s="239">
        <v>481.02573203194322</v>
      </c>
      <c r="Y31" s="239" t="s">
        <v>116</v>
      </c>
      <c r="Z31" s="239" t="s">
        <v>116</v>
      </c>
      <c r="AA31" s="239">
        <v>31.958243123336295</v>
      </c>
      <c r="AB31" s="239">
        <v>7.3799011236856993</v>
      </c>
      <c r="AC31" s="458">
        <v>513.48344276841169</v>
      </c>
      <c r="AD31" s="538"/>
      <c r="AE31" s="539">
        <v>26.027713625866049</v>
      </c>
      <c r="AH31" s="367"/>
      <c r="AI31" s="367"/>
      <c r="AJ31" s="367"/>
      <c r="AK31" s="367"/>
      <c r="AL31" s="241"/>
      <c r="AM31" s="241"/>
      <c r="AN31" s="368"/>
      <c r="AO31" s="368"/>
      <c r="AP31" s="368"/>
      <c r="AQ31" s="369"/>
      <c r="AR31" s="369"/>
      <c r="AS31" s="369"/>
      <c r="AT31" s="369"/>
      <c r="AU31" s="370"/>
    </row>
    <row r="32" spans="1:47">
      <c r="B32" s="356" t="s">
        <v>26</v>
      </c>
      <c r="C32" s="239">
        <v>475.50914876033056</v>
      </c>
      <c r="D32" s="239">
        <v>506.07680165289253</v>
      </c>
      <c r="E32" s="239">
        <v>434.5602314049587</v>
      </c>
      <c r="F32" s="239">
        <v>22.67703305785124</v>
      </c>
      <c r="G32" s="239">
        <v>48.839537190082645</v>
      </c>
      <c r="H32" s="239">
        <v>71.516570247933885</v>
      </c>
      <c r="I32" s="239">
        <v>395.14291735537194</v>
      </c>
      <c r="J32" s="239"/>
      <c r="K32" s="239">
        <v>-15.412780291670632</v>
      </c>
      <c r="L32" s="239">
        <v>12.045272727272728</v>
      </c>
      <c r="M32" s="239">
        <v>35.348672853654108</v>
      </c>
      <c r="N32" s="239">
        <v>7.2642527661806051</v>
      </c>
      <c r="O32" s="239">
        <v>30.567652892561981</v>
      </c>
      <c r="P32" s="239"/>
      <c r="Q32" s="239">
        <v>7.8906198347107441</v>
      </c>
      <c r="R32" s="339" t="s">
        <v>116</v>
      </c>
      <c r="S32" s="239"/>
      <c r="T32" s="239">
        <v>45.872950413223144</v>
      </c>
      <c r="U32" s="239">
        <v>32.199454545454543</v>
      </c>
      <c r="V32" s="239">
        <v>43.253479338842979</v>
      </c>
      <c r="W32" s="239"/>
      <c r="X32" s="239">
        <v>474.15289256198349</v>
      </c>
      <c r="Y32" s="239" t="s">
        <v>116</v>
      </c>
      <c r="Z32" s="239" t="s">
        <v>116</v>
      </c>
      <c r="AA32" s="239">
        <v>31.150950413223139</v>
      </c>
      <c r="AB32" s="239">
        <v>7.8475502868417628</v>
      </c>
      <c r="AC32" s="458">
        <v>511.3300578512397</v>
      </c>
      <c r="AD32" s="538"/>
      <c r="AE32" s="539">
        <v>27.944572748267898</v>
      </c>
      <c r="AH32" s="367"/>
      <c r="AI32" s="367"/>
      <c r="AJ32" s="367"/>
      <c r="AK32" s="367"/>
      <c r="AL32" s="241"/>
      <c r="AM32" s="241"/>
      <c r="AN32" s="368"/>
      <c r="AO32" s="368"/>
      <c r="AP32" s="368"/>
      <c r="AQ32" s="369"/>
      <c r="AR32" s="369"/>
      <c r="AS32" s="369"/>
      <c r="AT32" s="369"/>
      <c r="AU32" s="370"/>
    </row>
    <row r="33" spans="2:47">
      <c r="B33" s="356" t="s">
        <v>27</v>
      </c>
      <c r="C33" s="239">
        <v>483.10428571428571</v>
      </c>
      <c r="D33" s="239">
        <v>523.43787687450674</v>
      </c>
      <c r="E33" s="239">
        <v>447.78761641673242</v>
      </c>
      <c r="F33" s="239">
        <v>26.759194948697711</v>
      </c>
      <c r="G33" s="239">
        <v>48.891065509076562</v>
      </c>
      <c r="H33" s="239">
        <v>75.650260457774266</v>
      </c>
      <c r="I33" s="239">
        <v>404.32699289660616</v>
      </c>
      <c r="J33" s="239"/>
      <c r="K33" s="239">
        <v>-2.1691527363773782</v>
      </c>
      <c r="L33" s="239">
        <v>1.9855801104972375</v>
      </c>
      <c r="M33" s="239">
        <v>17.729129058397898</v>
      </c>
      <c r="N33" s="239">
        <v>24.590042212320334</v>
      </c>
      <c r="O33" s="239">
        <v>40.33359116022099</v>
      </c>
      <c r="P33" s="239"/>
      <c r="Q33" s="239">
        <v>13.574396211523284</v>
      </c>
      <c r="R33" s="339" t="s">
        <v>116</v>
      </c>
      <c r="S33" s="239"/>
      <c r="T33" s="239">
        <v>41.994506708760852</v>
      </c>
      <c r="U33" s="239">
        <v>33.474625098658251</v>
      </c>
      <c r="V33" s="239">
        <v>45.196724546172057</v>
      </c>
      <c r="W33" s="239"/>
      <c r="X33" s="239">
        <v>490.75611681136542</v>
      </c>
      <c r="Y33" s="239" t="s">
        <v>116</v>
      </c>
      <c r="Z33" s="239" t="s">
        <v>116</v>
      </c>
      <c r="AA33" s="239">
        <v>40.190055248618783</v>
      </c>
      <c r="AB33" s="239">
        <v>24.44650630071812</v>
      </c>
      <c r="AC33" s="458">
        <v>530.22165745856353</v>
      </c>
      <c r="AD33" s="538"/>
      <c r="AE33" s="539">
        <v>29.260969976905312</v>
      </c>
      <c r="AH33" s="367"/>
      <c r="AI33" s="367"/>
      <c r="AJ33" s="367"/>
      <c r="AK33" s="367"/>
      <c r="AL33" s="241"/>
      <c r="AM33" s="241"/>
      <c r="AN33" s="368"/>
      <c r="AO33" s="368"/>
      <c r="AP33" s="368"/>
      <c r="AQ33" s="369"/>
      <c r="AR33" s="369"/>
      <c r="AS33" s="369"/>
      <c r="AT33" s="369"/>
      <c r="AU33" s="370"/>
    </row>
    <row r="34" spans="2:47">
      <c r="B34" s="356" t="s">
        <v>28</v>
      </c>
      <c r="C34" s="239">
        <v>488.38334575260814</v>
      </c>
      <c r="D34" s="239">
        <v>528.82786885245912</v>
      </c>
      <c r="E34" s="239">
        <v>457.58291356184804</v>
      </c>
      <c r="F34" s="239">
        <v>24.095707898658723</v>
      </c>
      <c r="G34" s="239">
        <v>47.149247391952315</v>
      </c>
      <c r="H34" s="239">
        <v>71.244955290611031</v>
      </c>
      <c r="I34" s="239">
        <v>418.63227272727289</v>
      </c>
      <c r="J34" s="239"/>
      <c r="K34" s="239">
        <v>10.322216640285292</v>
      </c>
      <c r="L34" s="239">
        <v>4.5816691505216101</v>
      </c>
      <c r="M34" s="239">
        <v>10.608267711428571</v>
      </c>
      <c r="N34" s="239">
        <v>34.417924538944014</v>
      </c>
      <c r="O34" s="239">
        <v>40.444523099850976</v>
      </c>
      <c r="P34" s="239"/>
      <c r="Q34" s="239">
        <v>16.348815201192256</v>
      </c>
      <c r="R34" s="339" t="s">
        <v>116</v>
      </c>
      <c r="S34" s="239"/>
      <c r="T34" s="239">
        <v>33.149344262295081</v>
      </c>
      <c r="U34" s="239">
        <v>33.100946348733238</v>
      </c>
      <c r="V34" s="239">
        <v>47.494485842026833</v>
      </c>
      <c r="W34" s="239"/>
      <c r="X34" s="239">
        <v>506.56482861400906</v>
      </c>
      <c r="Y34" s="239" t="s">
        <v>116</v>
      </c>
      <c r="Z34" s="239" t="s">
        <v>116</v>
      </c>
      <c r="AA34" s="239">
        <v>35.675715350223555</v>
      </c>
      <c r="AB34" s="239">
        <v>29.649116789316587</v>
      </c>
      <c r="AC34" s="458">
        <v>537.15876304023857</v>
      </c>
      <c r="AD34" s="538"/>
      <c r="AE34" s="539">
        <v>30.993071593533482</v>
      </c>
      <c r="AH34" s="367"/>
      <c r="AI34" s="367"/>
      <c r="AJ34" s="367"/>
      <c r="AK34" s="367"/>
      <c r="AL34" s="241"/>
      <c r="AM34" s="241"/>
      <c r="AN34" s="368"/>
      <c r="AO34" s="368"/>
      <c r="AP34" s="368"/>
      <c r="AQ34" s="369"/>
      <c r="AR34" s="369"/>
      <c r="AS34" s="369"/>
      <c r="AT34" s="369"/>
      <c r="AU34" s="370"/>
    </row>
    <row r="35" spans="2:47">
      <c r="B35" s="356" t="s">
        <v>29</v>
      </c>
      <c r="C35" s="239">
        <v>496.83228429985854</v>
      </c>
      <c r="D35" s="239">
        <v>524.49651343705796</v>
      </c>
      <c r="E35" s="239">
        <v>461.05313295615275</v>
      </c>
      <c r="F35" s="239">
        <v>19.387008486562944</v>
      </c>
      <c r="G35" s="239">
        <v>44.056371994342292</v>
      </c>
      <c r="H35" s="239">
        <v>63.443380480905233</v>
      </c>
      <c r="I35" s="239">
        <v>424.35531117397448</v>
      </c>
      <c r="J35" s="239"/>
      <c r="K35" s="239">
        <v>8.0686760072839547</v>
      </c>
      <c r="L35" s="239">
        <v>16.998465346534651</v>
      </c>
      <c r="M35" s="239">
        <v>17.207009989887187</v>
      </c>
      <c r="N35" s="239">
        <v>27.455684493846888</v>
      </c>
      <c r="O35" s="239">
        <v>27.664229137199435</v>
      </c>
      <c r="P35" s="239"/>
      <c r="Q35" s="239">
        <v>8.2772206506364903</v>
      </c>
      <c r="R35" s="339" t="s">
        <v>116</v>
      </c>
      <c r="S35" s="239"/>
      <c r="T35" s="239">
        <v>34.033677510608207</v>
      </c>
      <c r="U35" s="239">
        <v>17.574165487977368</v>
      </c>
      <c r="V35" s="239">
        <v>50.836159830268734</v>
      </c>
      <c r="W35" s="239"/>
      <c r="X35" s="239">
        <v>497.61315417256009</v>
      </c>
      <c r="Y35" s="239" t="s">
        <v>116</v>
      </c>
      <c r="Z35" s="239" t="s">
        <v>116</v>
      </c>
      <c r="AA35" s="239">
        <v>29.547503536067886</v>
      </c>
      <c r="AB35" s="239">
        <v>29.33895889271535</v>
      </c>
      <c r="AC35" s="458">
        <v>549.00664073550206</v>
      </c>
      <c r="AD35" s="538"/>
      <c r="AE35" s="539">
        <v>32.655889145496538</v>
      </c>
      <c r="AH35" s="367"/>
      <c r="AI35" s="367"/>
      <c r="AJ35" s="367"/>
      <c r="AK35" s="367"/>
      <c r="AL35" s="241"/>
      <c r="AM35" s="241"/>
      <c r="AN35" s="368"/>
      <c r="AO35" s="368"/>
      <c r="AP35" s="368"/>
      <c r="AQ35" s="369"/>
      <c r="AR35" s="369"/>
      <c r="AS35" s="369"/>
      <c r="AT35" s="369"/>
      <c r="AU35" s="370"/>
    </row>
    <row r="36" spans="2:47">
      <c r="B36" s="356" t="s">
        <v>30</v>
      </c>
      <c r="C36" s="239">
        <v>501.1643847722637</v>
      </c>
      <c r="D36" s="239">
        <v>526.8912372535691</v>
      </c>
      <c r="E36" s="239">
        <v>467.704758667573</v>
      </c>
      <c r="F36" s="239">
        <v>12.501366417403126</v>
      </c>
      <c r="G36" s="239">
        <v>46.685112168592788</v>
      </c>
      <c r="H36" s="239">
        <v>59.186478585995914</v>
      </c>
      <c r="I36" s="239">
        <v>435.58740312712445</v>
      </c>
      <c r="J36" s="239"/>
      <c r="K36" s="239">
        <v>15.27827205658277</v>
      </c>
      <c r="L36" s="239">
        <v>18.188354860639024</v>
      </c>
      <c r="M36" s="239">
        <v>16.135568867958362</v>
      </c>
      <c r="N36" s="239">
        <v>27.779638473985894</v>
      </c>
      <c r="O36" s="239">
        <v>25.726852481305233</v>
      </c>
      <c r="P36" s="239"/>
      <c r="Q36" s="239">
        <v>13.225486063902109</v>
      </c>
      <c r="R36" s="339" t="s">
        <v>116</v>
      </c>
      <c r="S36" s="239"/>
      <c r="T36" s="239">
        <v>30.710326308633579</v>
      </c>
      <c r="U36" s="239">
        <v>10.852963970088373</v>
      </c>
      <c r="V36" s="239">
        <v>51.1004758667573</v>
      </c>
      <c r="W36" s="239"/>
      <c r="X36" s="239">
        <v>493.9320190346703</v>
      </c>
      <c r="Y36" s="239" t="s">
        <v>116</v>
      </c>
      <c r="Z36" s="239" t="s">
        <v>116</v>
      </c>
      <c r="AA36" s="239">
        <v>28.593895309313393</v>
      </c>
      <c r="AB36" s="239">
        <v>30.646681301994054</v>
      </c>
      <c r="AC36" s="458">
        <v>561.29280761386804</v>
      </c>
      <c r="AD36" s="538"/>
      <c r="AE36" s="539">
        <v>33.972286374133951</v>
      </c>
      <c r="AH36" s="367"/>
      <c r="AI36" s="367"/>
      <c r="AJ36" s="367"/>
      <c r="AK36" s="367"/>
      <c r="AL36" s="241"/>
      <c r="AM36" s="241"/>
      <c r="AN36" s="368"/>
      <c r="AO36" s="368"/>
      <c r="AP36" s="368"/>
      <c r="AQ36" s="369"/>
      <c r="AR36" s="369"/>
      <c r="AS36" s="369"/>
      <c r="AT36" s="369"/>
      <c r="AU36" s="370"/>
    </row>
    <row r="37" spans="2:47">
      <c r="B37" s="356" t="s">
        <v>31</v>
      </c>
      <c r="C37" s="239">
        <v>514.67208734746305</v>
      </c>
      <c r="D37" s="239">
        <v>528.78282594733457</v>
      </c>
      <c r="E37" s="239">
        <v>473.21032113037882</v>
      </c>
      <c r="F37" s="239">
        <v>4.1631406551059724</v>
      </c>
      <c r="G37" s="239">
        <v>51.409364161849702</v>
      </c>
      <c r="H37" s="239">
        <v>55.572504816955679</v>
      </c>
      <c r="I37" s="239">
        <v>450.51188824662808</v>
      </c>
      <c r="J37" s="239"/>
      <c r="K37" s="239">
        <v>26.432247648407486</v>
      </c>
      <c r="L37" s="239">
        <v>28.335497752087342</v>
      </c>
      <c r="M37" s="239">
        <v>11.850848048445428</v>
      </c>
      <c r="N37" s="239">
        <v>30.59538830351346</v>
      </c>
      <c r="O37" s="239">
        <v>14.110738599871544</v>
      </c>
      <c r="P37" s="239"/>
      <c r="Q37" s="239">
        <v>9.9475979447655725</v>
      </c>
      <c r="R37" s="339" t="s">
        <v>116</v>
      </c>
      <c r="S37" s="239"/>
      <c r="T37" s="239">
        <v>3.3344059087989724</v>
      </c>
      <c r="U37" s="239">
        <v>-8.9853757225433508</v>
      </c>
      <c r="V37" s="239">
        <v>51.740301862556194</v>
      </c>
      <c r="W37" s="239"/>
      <c r="X37" s="239">
        <v>465.53757225433515</v>
      </c>
      <c r="Y37" s="239" t="s">
        <v>116</v>
      </c>
      <c r="Z37" s="239" t="s">
        <v>116</v>
      </c>
      <c r="AA37" s="239">
        <v>17.486859344894022</v>
      </c>
      <c r="AB37" s="239">
        <v>33.971509048535928</v>
      </c>
      <c r="AC37" s="458">
        <v>558.7424213230571</v>
      </c>
      <c r="AD37" s="538"/>
      <c r="AE37" s="539">
        <v>35.95842956120093</v>
      </c>
      <c r="AH37" s="367"/>
      <c r="AI37" s="367"/>
      <c r="AJ37" s="367"/>
      <c r="AK37" s="367"/>
      <c r="AL37" s="241"/>
      <c r="AM37" s="241"/>
      <c r="AN37" s="368"/>
      <c r="AO37" s="368"/>
      <c r="AP37" s="368"/>
      <c r="AQ37" s="369"/>
      <c r="AR37" s="369"/>
      <c r="AS37" s="369"/>
      <c r="AT37" s="369"/>
      <c r="AU37" s="370"/>
    </row>
    <row r="38" spans="2:47">
      <c r="B38" s="356" t="s">
        <v>32</v>
      </c>
      <c r="C38" s="239">
        <v>527.41950120192303</v>
      </c>
      <c r="D38" s="239">
        <v>513.02953725961538</v>
      </c>
      <c r="E38" s="239">
        <v>460.71564302884605</v>
      </c>
      <c r="F38" s="239">
        <v>0.81968149038461524</v>
      </c>
      <c r="G38" s="239">
        <v>51.494212740384611</v>
      </c>
      <c r="H38" s="239">
        <v>52.313894230769222</v>
      </c>
      <c r="I38" s="239">
        <v>462.40704927884605</v>
      </c>
      <c r="J38" s="239"/>
      <c r="K38" s="239">
        <v>15.633622769022468</v>
      </c>
      <c r="L38" s="239">
        <v>53.726868990384602</v>
      </c>
      <c r="M38" s="239">
        <v>22.883600788669835</v>
      </c>
      <c r="N38" s="239">
        <v>16.453304259407084</v>
      </c>
      <c r="O38" s="239">
        <v>-14.389963942307689</v>
      </c>
      <c r="P38" s="239"/>
      <c r="Q38" s="239">
        <v>-15.209645432692303</v>
      </c>
      <c r="R38" s="339" t="s">
        <v>116</v>
      </c>
      <c r="S38" s="239"/>
      <c r="T38" s="239">
        <v>-18.10845552884615</v>
      </c>
      <c r="U38" s="239">
        <v>-37.741778846153842</v>
      </c>
      <c r="V38" s="239">
        <v>49.883473557692305</v>
      </c>
      <c r="W38" s="239"/>
      <c r="X38" s="239">
        <v>399.95252403846149</v>
      </c>
      <c r="Y38" s="239" t="s">
        <v>116</v>
      </c>
      <c r="Z38" s="239" t="s">
        <v>116</v>
      </c>
      <c r="AA38" s="239">
        <v>-8.7770973557692304</v>
      </c>
      <c r="AB38" s="239">
        <v>22.066170845945546</v>
      </c>
      <c r="AC38" s="458">
        <v>508.05680288461537</v>
      </c>
      <c r="AD38" s="538"/>
      <c r="AE38" s="539">
        <v>38.429561200923793</v>
      </c>
      <c r="AH38" s="367"/>
      <c r="AI38" s="367"/>
      <c r="AJ38" s="367"/>
      <c r="AK38" s="367"/>
      <c r="AL38" s="241"/>
      <c r="AM38" s="241"/>
      <c r="AN38" s="368"/>
      <c r="AO38" s="368"/>
      <c r="AP38" s="368"/>
      <c r="AQ38" s="369"/>
      <c r="AR38" s="369"/>
      <c r="AS38" s="369"/>
      <c r="AT38" s="369"/>
      <c r="AU38" s="370"/>
    </row>
    <row r="39" spans="2:47" ht="15" customHeight="1">
      <c r="B39" s="356" t="s">
        <v>33</v>
      </c>
      <c r="C39" s="239">
        <v>526.8046188091264</v>
      </c>
      <c r="D39" s="239">
        <v>527.10340567612684</v>
      </c>
      <c r="E39" s="239">
        <v>463.17506399554816</v>
      </c>
      <c r="F39" s="239">
        <v>11.828586533110741</v>
      </c>
      <c r="G39" s="239">
        <v>52.099755147468009</v>
      </c>
      <c r="H39" s="239">
        <v>63.928341680578747</v>
      </c>
      <c r="I39" s="239">
        <v>465.63282693377852</v>
      </c>
      <c r="J39" s="239"/>
      <c r="K39" s="239">
        <v>9.1887572612156276</v>
      </c>
      <c r="L39" s="239">
        <v>34.574941569282139</v>
      </c>
      <c r="M39" s="239">
        <v>13.856384641956327</v>
      </c>
      <c r="N39" s="239">
        <v>21.017343794326369</v>
      </c>
      <c r="O39" s="239">
        <v>0.29878686700055651</v>
      </c>
      <c r="P39" s="239"/>
      <c r="Q39" s="239">
        <v>-11.529799666110186</v>
      </c>
      <c r="R39" s="339" t="s">
        <v>116</v>
      </c>
      <c r="S39" s="239"/>
      <c r="T39" s="239">
        <v>-11.023789649415694</v>
      </c>
      <c r="U39" s="239">
        <v>-16.842904841402341</v>
      </c>
      <c r="V39" s="239">
        <v>48.242031163049539</v>
      </c>
      <c r="W39" s="239"/>
      <c r="X39" s="239">
        <v>366.01391207568173</v>
      </c>
      <c r="Y39" s="239" t="s">
        <v>116</v>
      </c>
      <c r="Z39" s="239" t="s">
        <v>116</v>
      </c>
      <c r="AA39" s="239">
        <v>7.1251029493600448</v>
      </c>
      <c r="AB39" s="239">
        <v>27.843659876685862</v>
      </c>
      <c r="AC39" s="458">
        <v>449.76579855314418</v>
      </c>
      <c r="AD39" s="538"/>
      <c r="AE39" s="539">
        <v>41.501154734411081</v>
      </c>
      <c r="AH39" s="367"/>
      <c r="AI39" s="367"/>
      <c r="AJ39" s="367"/>
      <c r="AK39" s="367"/>
      <c r="AL39" s="241"/>
      <c r="AM39" s="241"/>
      <c r="AN39" s="368"/>
      <c r="AO39" s="368"/>
      <c r="AP39" s="368"/>
      <c r="AQ39" s="369"/>
      <c r="AR39" s="369"/>
      <c r="AS39" s="369"/>
      <c r="AT39" s="369"/>
      <c r="AU39" s="370"/>
    </row>
    <row r="40" spans="2:47">
      <c r="B40" s="356" t="s">
        <v>34</v>
      </c>
      <c r="C40" s="239">
        <v>512.0802926078029</v>
      </c>
      <c r="D40" s="239">
        <v>528.34002053388087</v>
      </c>
      <c r="E40" s="239">
        <v>465.87287987679662</v>
      </c>
      <c r="F40" s="239">
        <v>14.834917864476385</v>
      </c>
      <c r="G40" s="239">
        <v>47.632222792607799</v>
      </c>
      <c r="H40" s="239">
        <v>62.467140657084187</v>
      </c>
      <c r="I40" s="239">
        <v>459.13559548254614</v>
      </c>
      <c r="J40" s="239"/>
      <c r="K40" s="239">
        <v>-1.9707243198227149</v>
      </c>
      <c r="L40" s="239">
        <v>15.208347022587269</v>
      </c>
      <c r="M40" s="239">
        <v>18.603881404011627</v>
      </c>
      <c r="N40" s="239">
        <v>12.864193544653665</v>
      </c>
      <c r="O40" s="239">
        <v>16.259727926078028</v>
      </c>
      <c r="P40" s="239"/>
      <c r="Q40" s="239">
        <v>1.4248100616016426</v>
      </c>
      <c r="R40" s="339" t="s">
        <v>116</v>
      </c>
      <c r="S40" s="239"/>
      <c r="T40" s="239">
        <v>-5.8570585215605746</v>
      </c>
      <c r="U40" s="239">
        <v>-1.8915965092402465</v>
      </c>
      <c r="V40" s="239">
        <v>43.989065708418885</v>
      </c>
      <c r="W40" s="239"/>
      <c r="X40" s="239">
        <v>335.86396303901432</v>
      </c>
      <c r="Y40" s="239" t="s">
        <v>116</v>
      </c>
      <c r="Z40" s="239" t="s">
        <v>116</v>
      </c>
      <c r="AA40" s="239">
        <v>20.978716632443533</v>
      </c>
      <c r="AB40" s="239">
        <v>17.583182251019171</v>
      </c>
      <c r="AC40" s="458">
        <v>418.59408110882958</v>
      </c>
      <c r="AD40" s="538"/>
      <c r="AE40" s="539">
        <v>44.988452655889148</v>
      </c>
      <c r="AH40" s="367"/>
      <c r="AI40" s="367"/>
      <c r="AJ40" s="367"/>
      <c r="AK40" s="367"/>
      <c r="AL40" s="241"/>
      <c r="AM40" s="241"/>
      <c r="AN40" s="368"/>
      <c r="AO40" s="368"/>
      <c r="AP40" s="368"/>
      <c r="AQ40" s="369"/>
      <c r="AR40" s="369"/>
      <c r="AS40" s="369"/>
      <c r="AT40" s="369"/>
      <c r="AU40" s="370"/>
    </row>
    <row r="41" spans="2:47">
      <c r="B41" s="356" t="s">
        <v>35</v>
      </c>
      <c r="C41" s="239">
        <v>501.98881954523466</v>
      </c>
      <c r="D41" s="239">
        <v>551.77020319303335</v>
      </c>
      <c r="E41" s="239">
        <v>489.50786163522019</v>
      </c>
      <c r="F41" s="239">
        <v>18.991669085631351</v>
      </c>
      <c r="G41" s="239">
        <v>43.2706724721819</v>
      </c>
      <c r="H41" s="239">
        <v>62.262341557813258</v>
      </c>
      <c r="I41" s="239">
        <v>454.05297532656022</v>
      </c>
      <c r="J41" s="239"/>
      <c r="K41" s="239">
        <v>10.067296103547989</v>
      </c>
      <c r="L41" s="239">
        <v>-23.040962747943883</v>
      </c>
      <c r="M41" s="239">
        <v>-2.3185442893244756</v>
      </c>
      <c r="N41" s="239">
        <v>29.058965189179343</v>
      </c>
      <c r="O41" s="239">
        <v>49.781383647798741</v>
      </c>
      <c r="P41" s="239"/>
      <c r="Q41" s="239">
        <v>30.78971456216739</v>
      </c>
      <c r="R41" s="339" t="s">
        <v>116</v>
      </c>
      <c r="S41" s="239"/>
      <c r="T41" s="239">
        <v>27.274600870827285</v>
      </c>
      <c r="U41" s="239">
        <v>28.810106434446059</v>
      </c>
      <c r="V41" s="239">
        <v>37.61045960328979</v>
      </c>
      <c r="W41" s="239"/>
      <c r="X41" s="239">
        <v>347.32172230285443</v>
      </c>
      <c r="Y41" s="239" t="s">
        <v>116</v>
      </c>
      <c r="Z41" s="239" t="s">
        <v>116</v>
      </c>
      <c r="AA41" s="239">
        <v>49.525815191098211</v>
      </c>
      <c r="AB41" s="239">
        <v>28.803396732478809</v>
      </c>
      <c r="AC41" s="458">
        <v>428.7747411707789</v>
      </c>
      <c r="AD41" s="538"/>
      <c r="AE41" s="539">
        <v>47.736720554272516</v>
      </c>
      <c r="AH41" s="367"/>
      <c r="AI41" s="367"/>
      <c r="AJ41" s="367"/>
      <c r="AK41" s="367"/>
      <c r="AL41" s="241"/>
      <c r="AM41" s="241"/>
      <c r="AN41" s="368"/>
      <c r="AO41" s="368"/>
      <c r="AP41" s="368"/>
      <c r="AQ41" s="369"/>
      <c r="AR41" s="369"/>
      <c r="AS41" s="369"/>
      <c r="AT41" s="369"/>
      <c r="AU41" s="370"/>
    </row>
    <row r="42" spans="2:47">
      <c r="B42" s="356" t="s">
        <v>36</v>
      </c>
      <c r="C42" s="239">
        <v>482.95604990583803</v>
      </c>
      <c r="D42" s="239">
        <v>577.43934086628997</v>
      </c>
      <c r="E42" s="239">
        <v>518.99657250470796</v>
      </c>
      <c r="F42" s="239">
        <v>15.939863465160073</v>
      </c>
      <c r="G42" s="239">
        <v>42.502904896421839</v>
      </c>
      <c r="H42" s="239">
        <v>58.442768361581912</v>
      </c>
      <c r="I42" s="239">
        <v>437.88450094161948</v>
      </c>
      <c r="J42" s="239"/>
      <c r="K42" s="239">
        <v>53.771186232302171</v>
      </c>
      <c r="L42" s="239">
        <v>-64.888841807909586</v>
      </c>
      <c r="M42" s="239">
        <v>-40.116600544919876</v>
      </c>
      <c r="N42" s="239">
        <v>69.711049697462229</v>
      </c>
      <c r="O42" s="239">
        <v>94.483290960451967</v>
      </c>
      <c r="P42" s="239"/>
      <c r="Q42" s="239">
        <v>78.543427495291894</v>
      </c>
      <c r="R42" s="339" t="s">
        <v>116</v>
      </c>
      <c r="S42" s="239"/>
      <c r="T42" s="239">
        <v>73.799590395480223</v>
      </c>
      <c r="U42" s="239">
        <v>73.701737288135575</v>
      </c>
      <c r="V42" s="239">
        <v>38.486850282485875</v>
      </c>
      <c r="W42" s="239"/>
      <c r="X42" s="239">
        <v>411.59463276836152</v>
      </c>
      <c r="Y42" s="239" t="s">
        <v>116</v>
      </c>
      <c r="Z42" s="239" t="s">
        <v>116</v>
      </c>
      <c r="AA42" s="239">
        <v>93.333516949152539</v>
      </c>
      <c r="AB42" s="239">
        <v>68.561275686162787</v>
      </c>
      <c r="AC42" s="458">
        <v>506.89132768361577</v>
      </c>
      <c r="AD42" s="538"/>
      <c r="AE42" s="539">
        <v>49.053117782909936</v>
      </c>
      <c r="AH42" s="367"/>
      <c r="AI42" s="367"/>
      <c r="AJ42" s="367"/>
      <c r="AK42" s="367"/>
      <c r="AL42" s="241"/>
      <c r="AM42" s="241"/>
      <c r="AN42" s="368"/>
      <c r="AO42" s="368"/>
      <c r="AP42" s="368"/>
      <c r="AQ42" s="369"/>
      <c r="AR42" s="369"/>
      <c r="AS42" s="369"/>
      <c r="AT42" s="369"/>
      <c r="AU42" s="370"/>
    </row>
    <row r="43" spans="2:47">
      <c r="B43" s="356" t="s">
        <v>37</v>
      </c>
      <c r="C43" s="239">
        <v>485.15826007326012</v>
      </c>
      <c r="D43" s="239">
        <v>586.94894688644695</v>
      </c>
      <c r="E43" s="239">
        <v>532.64551282051298</v>
      </c>
      <c r="F43" s="239">
        <v>12.198942307692308</v>
      </c>
      <c r="G43" s="239">
        <v>42.104491758241757</v>
      </c>
      <c r="H43" s="239">
        <v>54.303434065934063</v>
      </c>
      <c r="I43" s="239">
        <v>439.72498168498174</v>
      </c>
      <c r="J43" s="239"/>
      <c r="K43" s="239">
        <v>69.466790936555412</v>
      </c>
      <c r="L43" s="239">
        <v>-68.239134615384614</v>
      </c>
      <c r="M43" s="239">
        <v>-48.114181046445502</v>
      </c>
      <c r="N43" s="239">
        <v>81.665733244247718</v>
      </c>
      <c r="O43" s="239">
        <v>101.79068681318681</v>
      </c>
      <c r="P43" s="239"/>
      <c r="Q43" s="239">
        <v>89.591744505494503</v>
      </c>
      <c r="R43" s="339" t="s">
        <v>116</v>
      </c>
      <c r="S43" s="239"/>
      <c r="T43" s="239">
        <v>98.376648351648356</v>
      </c>
      <c r="U43" s="239">
        <v>91.413754578754578</v>
      </c>
      <c r="V43" s="239">
        <v>40.766236263736268</v>
      </c>
      <c r="W43" s="239"/>
      <c r="X43" s="239">
        <v>495.25366300366301</v>
      </c>
      <c r="Y43" s="239" t="s">
        <v>116</v>
      </c>
      <c r="Z43" s="239" t="s">
        <v>116</v>
      </c>
      <c r="AA43" s="239">
        <v>101.64199175824177</v>
      </c>
      <c r="AB43" s="239">
        <v>81.517038189302681</v>
      </c>
      <c r="AC43" s="458">
        <v>592.23257783882786</v>
      </c>
      <c r="AD43" s="538"/>
      <c r="AE43" s="539">
        <v>50.438799076212469</v>
      </c>
      <c r="AH43" s="367"/>
      <c r="AI43" s="367"/>
      <c r="AJ43" s="367"/>
      <c r="AK43" s="367"/>
      <c r="AL43" s="241"/>
      <c r="AM43" s="241"/>
      <c r="AN43" s="368"/>
      <c r="AO43" s="368"/>
      <c r="AP43" s="368"/>
      <c r="AQ43" s="369"/>
      <c r="AR43" s="369"/>
      <c r="AS43" s="369"/>
      <c r="AT43" s="369"/>
      <c r="AU43" s="370"/>
    </row>
    <row r="44" spans="2:47">
      <c r="B44" s="356" t="s">
        <v>38</v>
      </c>
      <c r="C44" s="239">
        <v>515.99751801801801</v>
      </c>
      <c r="D44" s="239">
        <v>601.66910360360362</v>
      </c>
      <c r="E44" s="239">
        <v>546.82048648648652</v>
      </c>
      <c r="F44" s="239">
        <v>13.107027027027026</v>
      </c>
      <c r="G44" s="239">
        <v>41.741590090090092</v>
      </c>
      <c r="H44" s="239">
        <v>54.848617117117115</v>
      </c>
      <c r="I44" s="239">
        <v>470.01954954954959</v>
      </c>
      <c r="J44" s="239"/>
      <c r="K44" s="239">
        <v>63.610678057009764</v>
      </c>
      <c r="L44" s="239">
        <v>-47.085824324324328</v>
      </c>
      <c r="M44" s="239">
        <v>-38.131943822775504</v>
      </c>
      <c r="N44" s="239">
        <v>76.717705084036766</v>
      </c>
      <c r="O44" s="239">
        <v>85.671585585585603</v>
      </c>
      <c r="P44" s="239"/>
      <c r="Q44" s="239">
        <v>72.564558558558574</v>
      </c>
      <c r="R44" s="339" t="s">
        <v>116</v>
      </c>
      <c r="S44" s="239"/>
      <c r="T44" s="239">
        <v>76.118279279279292</v>
      </c>
      <c r="U44" s="239">
        <v>71.665400900900906</v>
      </c>
      <c r="V44" s="239">
        <v>45.205590090090091</v>
      </c>
      <c r="W44" s="239"/>
      <c r="X44" s="239">
        <v>565.63063063063066</v>
      </c>
      <c r="Y44" s="239" t="s">
        <v>116</v>
      </c>
      <c r="Z44" s="239" t="s">
        <v>116</v>
      </c>
      <c r="AA44" s="239">
        <v>89.377441441441448</v>
      </c>
      <c r="AB44" s="239">
        <v>80.423560939892624</v>
      </c>
      <c r="AC44" s="458">
        <v>663.01857207207217</v>
      </c>
      <c r="AD44" s="538"/>
      <c r="AE44" s="539">
        <v>51.270207852193991</v>
      </c>
      <c r="AH44" s="367"/>
      <c r="AI44" s="367"/>
      <c r="AJ44" s="367"/>
      <c r="AK44" s="367"/>
      <c r="AL44" s="241"/>
      <c r="AM44" s="241"/>
      <c r="AN44" s="368"/>
      <c r="AO44" s="368"/>
      <c r="AP44" s="368"/>
      <c r="AQ44" s="369"/>
      <c r="AR44" s="369"/>
      <c r="AS44" s="369"/>
      <c r="AT44" s="369"/>
      <c r="AU44" s="370"/>
    </row>
    <row r="45" spans="2:47">
      <c r="B45" s="356" t="s">
        <v>39</v>
      </c>
      <c r="C45" s="239">
        <v>542.99825403753812</v>
      </c>
      <c r="D45" s="239">
        <v>610.15955914447829</v>
      </c>
      <c r="E45" s="239">
        <v>556.20749454386726</v>
      </c>
      <c r="F45" s="239">
        <v>12.49292885202968</v>
      </c>
      <c r="G45" s="239">
        <v>41.459135748581403</v>
      </c>
      <c r="H45" s="239">
        <v>53.952064600611081</v>
      </c>
      <c r="I45" s="239">
        <v>492.45575731121772</v>
      </c>
      <c r="J45" s="239"/>
      <c r="K45" s="239">
        <v>47.30195281672502</v>
      </c>
      <c r="L45" s="239">
        <v>-24.120235704932345</v>
      </c>
      <c r="M45" s="239">
        <v>-16.753812266746841</v>
      </c>
      <c r="N45" s="239">
        <v>59.794881668754698</v>
      </c>
      <c r="O45" s="239">
        <v>67.161305106940191</v>
      </c>
      <c r="P45" s="239"/>
      <c r="Q45" s="239">
        <v>54.66837625491052</v>
      </c>
      <c r="R45" s="339" t="s">
        <v>116</v>
      </c>
      <c r="S45" s="239"/>
      <c r="T45" s="239">
        <v>66.788974247053687</v>
      </c>
      <c r="U45" s="239">
        <v>59.606957660410295</v>
      </c>
      <c r="V45" s="239">
        <v>50.143705805325176</v>
      </c>
      <c r="W45" s="239"/>
      <c r="X45" s="239">
        <v>608.77040593627237</v>
      </c>
      <c r="Y45" s="239" t="s">
        <v>116</v>
      </c>
      <c r="Z45" s="239" t="s">
        <v>116</v>
      </c>
      <c r="AA45" s="239">
        <v>70.61623308598864</v>
      </c>
      <c r="AB45" s="239">
        <v>63.249809647803147</v>
      </c>
      <c r="AC45" s="458">
        <v>713.20259711916196</v>
      </c>
      <c r="AD45" s="538"/>
      <c r="AE45" s="539">
        <v>52.909930715935339</v>
      </c>
      <c r="AH45" s="367"/>
      <c r="AI45" s="367"/>
      <c r="AJ45" s="367"/>
      <c r="AK45" s="367"/>
      <c r="AL45" s="241"/>
      <c r="AM45" s="241"/>
      <c r="AN45" s="368"/>
      <c r="AO45" s="368"/>
      <c r="AP45" s="368"/>
      <c r="AQ45" s="369"/>
      <c r="AR45" s="369"/>
      <c r="AS45" s="369"/>
      <c r="AT45" s="369"/>
      <c r="AU45" s="370"/>
    </row>
    <row r="46" spans="2:47">
      <c r="B46" s="356" t="s">
        <v>40</v>
      </c>
      <c r="C46" s="239">
        <v>547.6700295608108</v>
      </c>
      <c r="D46" s="239">
        <v>600.55893158783783</v>
      </c>
      <c r="E46" s="239">
        <v>554.90376266891883</v>
      </c>
      <c r="F46" s="239">
        <v>6.0323775337837828</v>
      </c>
      <c r="G46" s="239">
        <v>39.62279138513513</v>
      </c>
      <c r="H46" s="239">
        <v>45.655168918918918</v>
      </c>
      <c r="I46" s="239">
        <v>500.82630489864857</v>
      </c>
      <c r="J46" s="239"/>
      <c r="K46" s="239">
        <v>42.836563657069973</v>
      </c>
      <c r="L46" s="239">
        <v>-8.6270861486486474</v>
      </c>
      <c r="M46" s="239">
        <v>-4.6071253124753877</v>
      </c>
      <c r="N46" s="239">
        <v>48.868941190853782</v>
      </c>
      <c r="O46" s="239">
        <v>52.888902027027015</v>
      </c>
      <c r="P46" s="239"/>
      <c r="Q46" s="239">
        <v>46.856524493243242</v>
      </c>
      <c r="R46" s="339" t="s">
        <v>116</v>
      </c>
      <c r="S46" s="239"/>
      <c r="T46" s="239">
        <v>45.90567989864865</v>
      </c>
      <c r="U46" s="239">
        <v>41.363568412162152</v>
      </c>
      <c r="V46" s="239">
        <v>51.182867398648646</v>
      </c>
      <c r="W46" s="239"/>
      <c r="X46" s="239">
        <v>634.50591216216208</v>
      </c>
      <c r="Y46" s="239" t="s">
        <v>116</v>
      </c>
      <c r="Z46" s="239" t="s">
        <v>116</v>
      </c>
      <c r="AA46" s="239">
        <v>56.383255912162156</v>
      </c>
      <c r="AB46" s="239">
        <v>52.363295075988901</v>
      </c>
      <c r="AC46" s="458">
        <v>747.1608826013512</v>
      </c>
      <c r="AD46" s="538"/>
      <c r="AE46" s="539">
        <v>54.688221709006932</v>
      </c>
      <c r="AH46" s="367"/>
      <c r="AI46" s="367"/>
      <c r="AJ46" s="367"/>
      <c r="AK46" s="367"/>
      <c r="AL46" s="241"/>
      <c r="AM46" s="241"/>
      <c r="AN46" s="368"/>
      <c r="AO46" s="368"/>
      <c r="AP46" s="368"/>
      <c r="AQ46" s="369"/>
      <c r="AR46" s="369"/>
      <c r="AS46" s="369"/>
      <c r="AT46" s="369"/>
      <c r="AU46" s="370"/>
    </row>
    <row r="47" spans="2:47">
      <c r="B47" s="356" t="s">
        <v>41</v>
      </c>
      <c r="C47" s="239">
        <v>610.59945546644155</v>
      </c>
      <c r="D47" s="239">
        <v>629.42371464753057</v>
      </c>
      <c r="E47" s="239">
        <v>579.79595609962007</v>
      </c>
      <c r="F47" s="239">
        <v>8.7824609539890233</v>
      </c>
      <c r="G47" s="239">
        <v>40.845297593921487</v>
      </c>
      <c r="H47" s="239">
        <v>49.627758547910517</v>
      </c>
      <c r="I47" s="239">
        <v>550.23168847615023</v>
      </c>
      <c r="J47" s="239"/>
      <c r="K47" s="239">
        <v>20.054961642832168</v>
      </c>
      <c r="L47" s="239">
        <v>27.767564373153231</v>
      </c>
      <c r="M47" s="239">
        <v>17.754400957421101</v>
      </c>
      <c r="N47" s="239">
        <v>28.837422596821199</v>
      </c>
      <c r="O47" s="239">
        <v>18.824259181089069</v>
      </c>
      <c r="P47" s="239"/>
      <c r="Q47" s="239">
        <v>10.041798227100042</v>
      </c>
      <c r="R47" s="339" t="s">
        <v>116</v>
      </c>
      <c r="S47" s="239"/>
      <c r="T47" s="239">
        <v>6.4758083579569439</v>
      </c>
      <c r="U47" s="239">
        <v>1.6468256648374844</v>
      </c>
      <c r="V47" s="239">
        <v>54.504263402279442</v>
      </c>
      <c r="W47" s="239"/>
      <c r="X47" s="239">
        <v>658.73026593499367</v>
      </c>
      <c r="Y47" s="239">
        <v>660.19248628113121</v>
      </c>
      <c r="Z47" s="239" t="s">
        <v>116</v>
      </c>
      <c r="AA47" s="239">
        <v>17.539333051920643</v>
      </c>
      <c r="AB47" s="239">
        <v>27.552496467652766</v>
      </c>
      <c r="AC47" s="458">
        <v>753.55159983115243</v>
      </c>
      <c r="AD47" s="538"/>
      <c r="AE47" s="539">
        <v>54.711316397228636</v>
      </c>
      <c r="AH47" s="367"/>
      <c r="AI47" s="367"/>
      <c r="AJ47" s="367"/>
      <c r="AK47" s="367"/>
      <c r="AL47" s="241"/>
      <c r="AM47" s="241"/>
      <c r="AN47" s="368"/>
      <c r="AO47" s="368"/>
      <c r="AP47" s="368"/>
      <c r="AQ47" s="369"/>
      <c r="AR47" s="369"/>
      <c r="AS47" s="369"/>
      <c r="AT47" s="369"/>
      <c r="AU47" s="370"/>
    </row>
    <row r="48" spans="2:47">
      <c r="B48" s="356" t="s">
        <v>42</v>
      </c>
      <c r="C48" s="239">
        <v>640.40898375676795</v>
      </c>
      <c r="D48" s="239">
        <v>640.33324031653478</v>
      </c>
      <c r="E48" s="239">
        <v>589.50578508954595</v>
      </c>
      <c r="F48" s="239">
        <v>9.3290670553935868</v>
      </c>
      <c r="G48" s="239">
        <v>41.49838817159516</v>
      </c>
      <c r="H48" s="239">
        <v>50.827455226988747</v>
      </c>
      <c r="I48" s="239">
        <v>579.19566014160762</v>
      </c>
      <c r="J48" s="239"/>
      <c r="K48" s="239">
        <v>3.4068366408913038</v>
      </c>
      <c r="L48" s="239">
        <v>45.215226988754679</v>
      </c>
      <c r="M48" s="239">
        <v>32.403579852236561</v>
      </c>
      <c r="N48" s="239">
        <v>12.73590369628489</v>
      </c>
      <c r="O48" s="239">
        <v>-7.5743440233236148E-2</v>
      </c>
      <c r="P48" s="239"/>
      <c r="Q48" s="239">
        <v>-9.4048104956268208</v>
      </c>
      <c r="R48" s="339" t="s">
        <v>116</v>
      </c>
      <c r="S48" s="239"/>
      <c r="T48" s="239">
        <v>-8.1965222823823396</v>
      </c>
      <c r="U48" s="239">
        <v>-13.864656393169511</v>
      </c>
      <c r="V48" s="239">
        <v>53.096151603498541</v>
      </c>
      <c r="W48" s="239"/>
      <c r="X48" s="239">
        <v>654.82007496876304</v>
      </c>
      <c r="Y48" s="239">
        <v>656.44314868804668</v>
      </c>
      <c r="Z48" s="239" t="s">
        <v>116</v>
      </c>
      <c r="AA48" s="239">
        <v>-2.2109870887130363</v>
      </c>
      <c r="AB48" s="239">
        <v>10.600660047805089</v>
      </c>
      <c r="AC48" s="458">
        <v>748.63553935860057</v>
      </c>
      <c r="AD48" s="538"/>
      <c r="AE48" s="539">
        <v>55.450346420323328</v>
      </c>
      <c r="AH48" s="367"/>
      <c r="AI48" s="367"/>
      <c r="AJ48" s="367"/>
      <c r="AK48" s="367"/>
      <c r="AL48" s="241"/>
      <c r="AM48" s="241"/>
      <c r="AN48" s="368"/>
      <c r="AO48" s="368"/>
      <c r="AP48" s="368"/>
      <c r="AQ48" s="369"/>
      <c r="AR48" s="369"/>
      <c r="AS48" s="369"/>
      <c r="AT48" s="369"/>
      <c r="AU48" s="370"/>
    </row>
    <row r="49" spans="1:47">
      <c r="B49" s="356" t="s">
        <v>43</v>
      </c>
      <c r="C49" s="239">
        <v>674.55811755034927</v>
      </c>
      <c r="D49" s="239">
        <v>654.39594327990142</v>
      </c>
      <c r="E49" s="239">
        <v>602.60145499383486</v>
      </c>
      <c r="F49" s="239">
        <v>8.7418660090423348</v>
      </c>
      <c r="G49" s="239">
        <v>43.052622277024248</v>
      </c>
      <c r="H49" s="239">
        <v>51.794488286066589</v>
      </c>
      <c r="I49" s="239">
        <v>612.79021372790794</v>
      </c>
      <c r="J49" s="239"/>
      <c r="K49" s="239">
        <v>-17.197362524841349</v>
      </c>
      <c r="L49" s="239">
        <v>59.509469790382255</v>
      </c>
      <c r="M49" s="239">
        <v>47.802792035733255</v>
      </c>
      <c r="N49" s="239">
        <v>-8.4554965157990143</v>
      </c>
      <c r="O49" s="239">
        <v>-20.162174270448009</v>
      </c>
      <c r="P49" s="239"/>
      <c r="Q49" s="239">
        <v>-28.904040279490339</v>
      </c>
      <c r="R49" s="239">
        <v>533.30187833949856</v>
      </c>
      <c r="S49" s="239"/>
      <c r="T49" s="239">
        <v>-16.261080969995891</v>
      </c>
      <c r="U49" s="239">
        <v>-15.590135635018495</v>
      </c>
      <c r="V49" s="239">
        <v>46.092342786683112</v>
      </c>
      <c r="W49" s="239"/>
      <c r="X49" s="239">
        <v>628.76654336210447</v>
      </c>
      <c r="Y49" s="239">
        <v>630.72420879572542</v>
      </c>
      <c r="Z49" s="239">
        <v>635.93159884915747</v>
      </c>
      <c r="AA49" s="239">
        <v>-19.99844225236334</v>
      </c>
      <c r="AB49" s="239">
        <v>-8.2917644977143432</v>
      </c>
      <c r="AC49" s="458">
        <v>726.69786683107282</v>
      </c>
      <c r="AD49" s="538"/>
      <c r="AE49" s="539">
        <v>56.189376443418013</v>
      </c>
      <c r="AH49" s="367"/>
      <c r="AI49" s="367"/>
      <c r="AJ49" s="367"/>
      <c r="AK49" s="367"/>
      <c r="AL49" s="241"/>
      <c r="AM49" s="241"/>
      <c r="AN49" s="368"/>
      <c r="AO49" s="368"/>
      <c r="AP49" s="368"/>
      <c r="AQ49" s="369"/>
      <c r="AR49" s="369"/>
      <c r="AS49" s="369"/>
      <c r="AT49" s="369"/>
      <c r="AU49" s="370"/>
    </row>
    <row r="50" spans="1:47">
      <c r="B50" s="356" t="s">
        <v>44</v>
      </c>
      <c r="C50" s="239">
        <v>717.22564102564115</v>
      </c>
      <c r="D50" s="239">
        <v>688.64623117623114</v>
      </c>
      <c r="E50" s="239">
        <v>636.31085877085877</v>
      </c>
      <c r="F50" s="239">
        <v>7.9497883597883607</v>
      </c>
      <c r="G50" s="239">
        <v>44.385584045584054</v>
      </c>
      <c r="H50" s="239">
        <v>52.335372405372418</v>
      </c>
      <c r="I50" s="239">
        <v>649.38368742368743</v>
      </c>
      <c r="J50" s="239"/>
      <c r="K50" s="239">
        <v>-20.615494637952541</v>
      </c>
      <c r="L50" s="239">
        <v>66.063781033781041</v>
      </c>
      <c r="M50" s="239">
        <v>50.150077462535371</v>
      </c>
      <c r="N50" s="239">
        <v>-12.665706278164174</v>
      </c>
      <c r="O50" s="239">
        <v>-28.579409849409849</v>
      </c>
      <c r="P50" s="239"/>
      <c r="Q50" s="239">
        <v>-36.529198209198213</v>
      </c>
      <c r="R50" s="239">
        <v>540.50277981277986</v>
      </c>
      <c r="S50" s="239"/>
      <c r="T50" s="239">
        <v>-62.683667073667081</v>
      </c>
      <c r="U50" s="239">
        <v>-67.017191697191706</v>
      </c>
      <c r="V50" s="239">
        <v>47.390325600325603</v>
      </c>
      <c r="W50" s="239"/>
      <c r="X50" s="239">
        <v>567.46438746438753</v>
      </c>
      <c r="Y50" s="239">
        <v>569.57916157916168</v>
      </c>
      <c r="Z50" s="239">
        <v>661.29339031339043</v>
      </c>
      <c r="AA50" s="239">
        <v>-27.227716727716729</v>
      </c>
      <c r="AB50" s="239">
        <v>-11.314013156471059</v>
      </c>
      <c r="AC50" s="458">
        <v>702.04332519332524</v>
      </c>
      <c r="AD50" s="538"/>
      <c r="AE50" s="539">
        <v>56.743648960739023</v>
      </c>
      <c r="AH50" s="367"/>
      <c r="AI50" s="367"/>
      <c r="AJ50" s="367"/>
      <c r="AK50" s="367"/>
      <c r="AL50" s="241"/>
      <c r="AM50" s="241"/>
      <c r="AN50" s="368"/>
      <c r="AO50" s="368"/>
      <c r="AP50" s="368"/>
      <c r="AQ50" s="369"/>
      <c r="AR50" s="369"/>
      <c r="AS50" s="369"/>
      <c r="AT50" s="369"/>
      <c r="AU50" s="370"/>
    </row>
    <row r="51" spans="1:47">
      <c r="B51" s="356" t="s">
        <v>45</v>
      </c>
      <c r="C51" s="239">
        <v>715.42030812324924</v>
      </c>
      <c r="D51" s="239">
        <v>725.45433373349329</v>
      </c>
      <c r="E51" s="239">
        <v>657.92955182072819</v>
      </c>
      <c r="F51" s="239">
        <v>21.902973189275709</v>
      </c>
      <c r="G51" s="239">
        <v>45.621808723489387</v>
      </c>
      <c r="H51" s="239">
        <v>67.524781912765093</v>
      </c>
      <c r="I51" s="239">
        <v>648.94034013605437</v>
      </c>
      <c r="J51" s="239"/>
      <c r="K51" s="239">
        <v>0.1833220373437304</v>
      </c>
      <c r="L51" s="239">
        <v>23.911164465786314</v>
      </c>
      <c r="M51" s="239">
        <v>11.858894849410973</v>
      </c>
      <c r="N51" s="239">
        <v>22.086295226619438</v>
      </c>
      <c r="O51" s="239">
        <v>10.034025610244097</v>
      </c>
      <c r="P51" s="239"/>
      <c r="Q51" s="239">
        <v>-11.868947579031611</v>
      </c>
      <c r="R51" s="239">
        <v>578.26725490196077</v>
      </c>
      <c r="S51" s="239"/>
      <c r="T51" s="239">
        <v>4.8012925170068019</v>
      </c>
      <c r="U51" s="239">
        <v>6.9221088435374156</v>
      </c>
      <c r="V51" s="239">
        <v>39.877931172468983</v>
      </c>
      <c r="W51" s="239"/>
      <c r="X51" s="239">
        <v>572.82833133253303</v>
      </c>
      <c r="Y51" s="239">
        <v>574.90756302521004</v>
      </c>
      <c r="Z51" s="239">
        <v>706.29941176470584</v>
      </c>
      <c r="AA51" s="239">
        <v>8.6634653861544617</v>
      </c>
      <c r="AB51" s="239">
        <v>20.715735002529804</v>
      </c>
      <c r="AC51" s="458">
        <v>689.0123329331733</v>
      </c>
      <c r="AD51" s="538"/>
      <c r="AE51" s="539">
        <v>57.713625866050812</v>
      </c>
      <c r="AH51" s="367"/>
      <c r="AI51" s="367"/>
      <c r="AJ51" s="367"/>
      <c r="AK51" s="367"/>
      <c r="AL51" s="241"/>
      <c r="AM51" s="241"/>
      <c r="AN51" s="368"/>
      <c r="AO51" s="368"/>
      <c r="AP51" s="368"/>
      <c r="AQ51" s="369"/>
      <c r="AR51" s="369"/>
      <c r="AS51" s="369"/>
      <c r="AT51" s="369"/>
      <c r="AU51" s="370"/>
    </row>
    <row r="52" spans="1:47">
      <c r="B52" s="356" t="s">
        <v>46</v>
      </c>
      <c r="C52" s="239">
        <v>709.62683757338539</v>
      </c>
      <c r="D52" s="239">
        <v>769.41981604696673</v>
      </c>
      <c r="E52" s="239">
        <v>692.04246183953023</v>
      </c>
      <c r="F52" s="239">
        <v>29.599913894324853</v>
      </c>
      <c r="G52" s="239">
        <v>47.777440313111541</v>
      </c>
      <c r="H52" s="239">
        <v>77.377354207436383</v>
      </c>
      <c r="I52" s="239">
        <v>644.27010567514662</v>
      </c>
      <c r="J52" s="239"/>
      <c r="K52" s="239">
        <v>33.810905354949639</v>
      </c>
      <c r="L52" s="239">
        <v>-25.973221135029352</v>
      </c>
      <c r="M52" s="239">
        <v>-29.591061910722626</v>
      </c>
      <c r="N52" s="239">
        <v>63.410819249274489</v>
      </c>
      <c r="O52" s="239">
        <v>59.792978473581201</v>
      </c>
      <c r="P52" s="239"/>
      <c r="Q52" s="239">
        <v>30.193064579256351</v>
      </c>
      <c r="R52" s="239">
        <v>658.234567514677</v>
      </c>
      <c r="S52" s="239"/>
      <c r="T52" s="239">
        <v>36.861772994129154</v>
      </c>
      <c r="U52" s="239">
        <v>39.625855185909977</v>
      </c>
      <c r="V52" s="239">
        <v>36.856688845401173</v>
      </c>
      <c r="W52" s="239"/>
      <c r="X52" s="239">
        <v>625.68923679060651</v>
      </c>
      <c r="Y52" s="239">
        <v>627.55342465753415</v>
      </c>
      <c r="Z52" s="239">
        <v>778.84921722113495</v>
      </c>
      <c r="AA52" s="239">
        <v>51.685455968688842</v>
      </c>
      <c r="AB52" s="239">
        <v>55.303296744382124</v>
      </c>
      <c r="AC52" s="458">
        <v>715.17872798434428</v>
      </c>
      <c r="AD52" s="538"/>
      <c r="AE52" s="539">
        <v>59.006928406466521</v>
      </c>
      <c r="AH52" s="367"/>
      <c r="AI52" s="367"/>
      <c r="AJ52" s="367"/>
      <c r="AK52" s="367"/>
      <c r="AL52" s="241"/>
      <c r="AM52" s="241"/>
      <c r="AN52" s="368"/>
      <c r="AO52" s="368"/>
      <c r="AP52" s="368"/>
      <c r="AQ52" s="369"/>
      <c r="AR52" s="369"/>
      <c r="AS52" s="369"/>
      <c r="AT52" s="369"/>
      <c r="AU52" s="370"/>
    </row>
    <row r="53" spans="1:47">
      <c r="B53" s="356" t="s">
        <v>47</v>
      </c>
      <c r="C53" s="239">
        <v>747.9200880214313</v>
      </c>
      <c r="D53" s="239">
        <v>820.73799464217382</v>
      </c>
      <c r="E53" s="239">
        <v>738.03217757367008</v>
      </c>
      <c r="F53" s="239">
        <v>35.685629544584771</v>
      </c>
      <c r="G53" s="239">
        <v>47.020187523918871</v>
      </c>
      <c r="H53" s="239">
        <v>82.705817068503634</v>
      </c>
      <c r="I53" s="239">
        <v>682.23102181400691</v>
      </c>
      <c r="J53" s="239"/>
      <c r="K53" s="239">
        <v>41.48977572401067</v>
      </c>
      <c r="L53" s="239">
        <v>-35.703857634902413</v>
      </c>
      <c r="M53" s="239">
        <v>-40.061356282755391</v>
      </c>
      <c r="N53" s="239">
        <v>77.175405268595426</v>
      </c>
      <c r="O53" s="239">
        <v>72.817906620742448</v>
      </c>
      <c r="P53" s="239"/>
      <c r="Q53" s="239">
        <v>37.132277076157678</v>
      </c>
      <c r="R53" s="239">
        <v>677.77673938002306</v>
      </c>
      <c r="S53" s="239"/>
      <c r="T53" s="239">
        <v>65.274791427477993</v>
      </c>
      <c r="U53" s="239">
        <v>66.259108304630701</v>
      </c>
      <c r="V53" s="239">
        <v>38.479498660543435</v>
      </c>
      <c r="W53" s="239"/>
      <c r="X53" s="239">
        <v>670.29659395331043</v>
      </c>
      <c r="Y53" s="239">
        <v>672.61653272101034</v>
      </c>
      <c r="Z53" s="239">
        <v>819.08420972062765</v>
      </c>
      <c r="AA53" s="239">
        <v>62.393096058170691</v>
      </c>
      <c r="AB53" s="239">
        <v>66.750594706023662</v>
      </c>
      <c r="AC53" s="458">
        <v>774.98383084577119</v>
      </c>
      <c r="AD53" s="538"/>
      <c r="AE53" s="539">
        <v>60.346420323325631</v>
      </c>
      <c r="AH53" s="367"/>
      <c r="AI53" s="367"/>
      <c r="AJ53" s="367"/>
      <c r="AK53" s="367"/>
      <c r="AL53" s="241"/>
      <c r="AM53" s="241"/>
      <c r="AN53" s="368"/>
      <c r="AO53" s="368"/>
      <c r="AP53" s="368"/>
      <c r="AQ53" s="369"/>
      <c r="AR53" s="369"/>
      <c r="AS53" s="369"/>
      <c r="AT53" s="369"/>
      <c r="AU53" s="370"/>
    </row>
    <row r="54" spans="1:47">
      <c r="B54" s="356" t="s">
        <v>48</v>
      </c>
      <c r="C54" s="239">
        <v>778.41203270159781</v>
      </c>
      <c r="D54" s="239">
        <v>862.34902638424376</v>
      </c>
      <c r="E54" s="239">
        <v>770.14303604607949</v>
      </c>
      <c r="F54" s="239">
        <v>44.184986993682642</v>
      </c>
      <c r="G54" s="239">
        <v>48.021003344481606</v>
      </c>
      <c r="H54" s="239">
        <v>92.205990338164241</v>
      </c>
      <c r="I54" s="239">
        <v>711.47322556670383</v>
      </c>
      <c r="J54" s="239"/>
      <c r="K54" s="239">
        <v>46.623648747658407</v>
      </c>
      <c r="L54" s="239">
        <v>-45.004002229654397</v>
      </c>
      <c r="M54" s="239">
        <v>-51.875644288349598</v>
      </c>
      <c r="N54" s="239">
        <v>90.808635741341064</v>
      </c>
      <c r="O54" s="239">
        <v>83.936993682645848</v>
      </c>
      <c r="P54" s="239"/>
      <c r="Q54" s="239">
        <v>39.752006688963206</v>
      </c>
      <c r="R54" s="239">
        <v>739.68017465626156</v>
      </c>
      <c r="S54" s="239"/>
      <c r="T54" s="239">
        <v>66.150364176885901</v>
      </c>
      <c r="U54" s="239">
        <v>68.166525455221091</v>
      </c>
      <c r="V54" s="239">
        <v>41.650706057227794</v>
      </c>
      <c r="W54" s="239"/>
      <c r="X54" s="239">
        <v>741.61910070605711</v>
      </c>
      <c r="Y54" s="239">
        <v>744.03270159791884</v>
      </c>
      <c r="Z54" s="239">
        <v>833.3294983277591</v>
      </c>
      <c r="AA54" s="239">
        <v>71.897952434039382</v>
      </c>
      <c r="AB54" s="239">
        <v>78.769594492734583</v>
      </c>
      <c r="AC54" s="458">
        <v>845.7547157190636</v>
      </c>
      <c r="AD54" s="538"/>
      <c r="AE54" s="539">
        <v>62.147806004618943</v>
      </c>
      <c r="AH54" s="367"/>
      <c r="AI54" s="367"/>
      <c r="AJ54" s="367"/>
      <c r="AK54" s="367"/>
      <c r="AL54" s="241"/>
      <c r="AM54" s="241"/>
      <c r="AN54" s="368"/>
      <c r="AO54" s="368"/>
      <c r="AP54" s="368"/>
      <c r="AQ54" s="369"/>
      <c r="AR54" s="369"/>
      <c r="AS54" s="369"/>
      <c r="AT54" s="369"/>
      <c r="AU54" s="370"/>
    </row>
    <row r="55" spans="1:47">
      <c r="B55" s="356" t="s">
        <v>49</v>
      </c>
      <c r="C55" s="239">
        <v>815.15812658227844</v>
      </c>
      <c r="D55" s="239">
        <v>887.11286075949351</v>
      </c>
      <c r="E55" s="239">
        <v>795.54236528028923</v>
      </c>
      <c r="F55" s="239">
        <v>41.140481012658228</v>
      </c>
      <c r="G55" s="239">
        <v>50.430014466546112</v>
      </c>
      <c r="H55" s="239">
        <v>91.570495479204325</v>
      </c>
      <c r="I55" s="239">
        <v>740.98593128390598</v>
      </c>
      <c r="J55" s="239"/>
      <c r="K55" s="239">
        <v>36.490416028627401</v>
      </c>
      <c r="L55" s="239">
        <v>-32.193902350813744</v>
      </c>
      <c r="M55" s="239">
        <v>-37.870065214884178</v>
      </c>
      <c r="N55" s="239">
        <v>77.630897041285635</v>
      </c>
      <c r="O55" s="239">
        <v>71.954734177215187</v>
      </c>
      <c r="P55" s="239"/>
      <c r="Q55" s="239">
        <v>30.814253164556959</v>
      </c>
      <c r="R55" s="239">
        <v>738.24699095840856</v>
      </c>
      <c r="S55" s="239"/>
      <c r="T55" s="239">
        <v>67.400795660036167</v>
      </c>
      <c r="U55" s="239">
        <v>67.400795660036167</v>
      </c>
      <c r="V55" s="239">
        <v>43.530202531645571</v>
      </c>
      <c r="W55" s="239"/>
      <c r="X55" s="239">
        <v>782.06220614828203</v>
      </c>
      <c r="Y55" s="239">
        <v>785.5074141048824</v>
      </c>
      <c r="Z55" s="239">
        <v>805.28917179023495</v>
      </c>
      <c r="AA55" s="239">
        <v>65.916224231464724</v>
      </c>
      <c r="AB55" s="239">
        <v>71.592387095535187</v>
      </c>
      <c r="AC55" s="458">
        <v>900.05118264014459</v>
      </c>
      <c r="AD55" s="538"/>
      <c r="AE55" s="539">
        <v>63.85681293302541</v>
      </c>
      <c r="AH55" s="367"/>
      <c r="AI55" s="367"/>
      <c r="AJ55" s="367"/>
      <c r="AK55" s="367"/>
      <c r="AL55" s="241"/>
      <c r="AM55" s="241"/>
      <c r="AN55" s="368"/>
      <c r="AO55" s="368"/>
      <c r="AP55" s="368"/>
      <c r="AQ55" s="369"/>
      <c r="AR55" s="369"/>
      <c r="AS55" s="369"/>
      <c r="AT55" s="369"/>
      <c r="AU55" s="370"/>
    </row>
    <row r="56" spans="1:47">
      <c r="B56" s="356" t="s">
        <v>50</v>
      </c>
      <c r="C56" s="239">
        <v>842.55028178936243</v>
      </c>
      <c r="D56" s="239">
        <v>906.0010250088061</v>
      </c>
      <c r="E56" s="239">
        <v>812.65208171891527</v>
      </c>
      <c r="F56" s="239">
        <v>41.173892215568863</v>
      </c>
      <c r="G56" s="239">
        <v>52.175051074321956</v>
      </c>
      <c r="H56" s="239">
        <v>93.348943289890812</v>
      </c>
      <c r="I56" s="239">
        <v>766.13851708348011</v>
      </c>
      <c r="J56" s="239"/>
      <c r="K56" s="239">
        <v>23.807273802499296</v>
      </c>
      <c r="L56" s="239">
        <v>-20.820299401197605</v>
      </c>
      <c r="M56" s="239">
        <v>-22.35072219982229</v>
      </c>
      <c r="N56" s="239">
        <v>64.981166018068151</v>
      </c>
      <c r="O56" s="239">
        <v>63.450743219443474</v>
      </c>
      <c r="P56" s="239"/>
      <c r="Q56" s="239">
        <v>22.276851003874608</v>
      </c>
      <c r="R56" s="239">
        <v>754.43577315956327</v>
      </c>
      <c r="S56" s="239"/>
      <c r="T56" s="239">
        <v>57.105973934483977</v>
      </c>
      <c r="U56" s="239">
        <v>54.532986967242003</v>
      </c>
      <c r="V56" s="239">
        <v>46.919263825290599</v>
      </c>
      <c r="W56" s="239"/>
      <c r="X56" s="239">
        <v>816.27897146882731</v>
      </c>
      <c r="Y56" s="239">
        <v>819.32934131736545</v>
      </c>
      <c r="Z56" s="239">
        <v>822.42699189855591</v>
      </c>
      <c r="AA56" s="239">
        <v>59.01703064459317</v>
      </c>
      <c r="AB56" s="239">
        <v>60.547453443217847</v>
      </c>
      <c r="AC56" s="458">
        <v>942.59631208171902</v>
      </c>
      <c r="AD56" s="538"/>
      <c r="AE56" s="539">
        <v>65.565819861431862</v>
      </c>
      <c r="AH56" s="367"/>
      <c r="AI56" s="367"/>
      <c r="AJ56" s="367"/>
      <c r="AK56" s="367"/>
      <c r="AL56" s="241"/>
      <c r="AM56" s="241"/>
      <c r="AN56" s="368"/>
      <c r="AO56" s="368"/>
      <c r="AP56" s="368"/>
      <c r="AQ56" s="369"/>
      <c r="AR56" s="369"/>
      <c r="AS56" s="369"/>
      <c r="AT56" s="369"/>
      <c r="AU56" s="370"/>
    </row>
    <row r="57" spans="1:47">
      <c r="B57" s="356" t="s">
        <v>51</v>
      </c>
      <c r="C57" s="239">
        <v>871.93811554332865</v>
      </c>
      <c r="D57" s="239">
        <v>939.97182599724897</v>
      </c>
      <c r="E57" s="239">
        <v>843.81842847317739</v>
      </c>
      <c r="F57" s="239">
        <v>41.79164718019257</v>
      </c>
      <c r="G57" s="239">
        <v>54.361750343878953</v>
      </c>
      <c r="H57" s="239">
        <v>96.153397524071522</v>
      </c>
      <c r="I57" s="239">
        <v>787.44653370013759</v>
      </c>
      <c r="J57" s="239"/>
      <c r="K57" s="239">
        <v>34.251434967459929</v>
      </c>
      <c r="L57" s="239">
        <v>-26.538373452544704</v>
      </c>
      <c r="M57" s="239">
        <v>-34.547745146276981</v>
      </c>
      <c r="N57" s="239">
        <v>76.043082147652498</v>
      </c>
      <c r="O57" s="239">
        <v>68.033710453920222</v>
      </c>
      <c r="P57" s="239"/>
      <c r="Q57" s="239">
        <v>26.242063273727645</v>
      </c>
      <c r="R57" s="239">
        <v>811.2689786795047</v>
      </c>
      <c r="S57" s="239"/>
      <c r="T57" s="239">
        <v>49.528469738651992</v>
      </c>
      <c r="U57" s="239">
        <v>43.364026822558458</v>
      </c>
      <c r="V57" s="239">
        <v>50.1776719394773</v>
      </c>
      <c r="W57" s="239"/>
      <c r="X57" s="239">
        <v>844.55845942228348</v>
      </c>
      <c r="Y57" s="239">
        <v>847.68535075653358</v>
      </c>
      <c r="Z57" s="239">
        <v>899.36244154057761</v>
      </c>
      <c r="AA57" s="239">
        <v>67.584033700137553</v>
      </c>
      <c r="AB57" s="239">
        <v>75.59340539386983</v>
      </c>
      <c r="AC57" s="458">
        <v>985.60508253094918</v>
      </c>
      <c r="AD57" s="538"/>
      <c r="AE57" s="539">
        <v>67.159353348729795</v>
      </c>
      <c r="AH57" s="367"/>
      <c r="AI57" s="367"/>
      <c r="AJ57" s="367"/>
      <c r="AK57" s="367"/>
      <c r="AL57" s="241"/>
      <c r="AM57" s="241"/>
      <c r="AN57" s="368"/>
      <c r="AO57" s="368"/>
      <c r="AP57" s="368"/>
      <c r="AQ57" s="369"/>
      <c r="AR57" s="369"/>
      <c r="AS57" s="369"/>
      <c r="AT57" s="369"/>
      <c r="AU57" s="370"/>
    </row>
    <row r="58" spans="1:47">
      <c r="B58" s="356" t="s">
        <v>52</v>
      </c>
      <c r="C58" s="239">
        <v>821.15079986724209</v>
      </c>
      <c r="D58" s="239">
        <v>989.25194822436106</v>
      </c>
      <c r="E58" s="239">
        <v>863.4979986724195</v>
      </c>
      <c r="F58" s="239">
        <v>68.368874875539319</v>
      </c>
      <c r="G58" s="239">
        <v>57.385074676402247</v>
      </c>
      <c r="H58" s="239">
        <v>125.75394955194157</v>
      </c>
      <c r="I58" s="239">
        <v>733.20710587454357</v>
      </c>
      <c r="J58" s="239"/>
      <c r="K58" s="239">
        <v>91.873701842925456</v>
      </c>
      <c r="L58" s="239">
        <v>-124.10127779621641</v>
      </c>
      <c r="M58" s="239">
        <v>-116.24270615756207</v>
      </c>
      <c r="N58" s="239">
        <v>160.24257671846479</v>
      </c>
      <c r="O58" s="239">
        <v>168.10114835711914</v>
      </c>
      <c r="P58" s="239"/>
      <c r="Q58" s="239">
        <v>99.73227348157981</v>
      </c>
      <c r="R58" s="239">
        <v>1062.9697311649518</v>
      </c>
      <c r="S58" s="239"/>
      <c r="T58" s="239">
        <v>235.43961832061066</v>
      </c>
      <c r="U58" s="239">
        <v>249.92708264188514</v>
      </c>
      <c r="V58" s="239">
        <v>48.168914702953863</v>
      </c>
      <c r="W58" s="239"/>
      <c r="X58" s="239">
        <v>1131.2897444407565</v>
      </c>
      <c r="Y58" s="239">
        <v>1132.0082973780286</v>
      </c>
      <c r="Z58" s="239">
        <v>1092.1817822768003</v>
      </c>
      <c r="AA58" s="239">
        <v>153.93415864586791</v>
      </c>
      <c r="AB58" s="239">
        <v>146.07558700721356</v>
      </c>
      <c r="AC58" s="458">
        <v>1217.8135778294059</v>
      </c>
      <c r="AD58" s="538"/>
      <c r="AE58" s="539">
        <v>69.584295612009242</v>
      </c>
      <c r="AH58" s="367"/>
      <c r="AI58" s="367"/>
      <c r="AJ58" s="367"/>
      <c r="AK58" s="367"/>
      <c r="AL58" s="241"/>
      <c r="AM58" s="241"/>
      <c r="AN58" s="368"/>
      <c r="AO58" s="368"/>
      <c r="AP58" s="368"/>
      <c r="AQ58" s="369"/>
      <c r="AR58" s="369"/>
      <c r="AS58" s="369"/>
      <c r="AT58" s="369"/>
      <c r="AU58" s="370"/>
    </row>
    <row r="59" spans="1:47">
      <c r="B59" s="356" t="s">
        <v>53</v>
      </c>
      <c r="C59" s="239">
        <v>797.77768827766863</v>
      </c>
      <c r="D59" s="239">
        <v>1025.2175311067451</v>
      </c>
      <c r="E59" s="239">
        <v>899.72409299279639</v>
      </c>
      <c r="F59" s="239">
        <v>66.291250818598556</v>
      </c>
      <c r="G59" s="239">
        <v>59.202187295350363</v>
      </c>
      <c r="H59" s="239">
        <v>125.49343811394893</v>
      </c>
      <c r="I59" s="239">
        <v>714.37627373935823</v>
      </c>
      <c r="J59" s="239"/>
      <c r="K59" s="239">
        <v>122.53603861036217</v>
      </c>
      <c r="L59" s="239">
        <v>-183.02685985592666</v>
      </c>
      <c r="M59" s="239">
        <v>-144.41430645581076</v>
      </c>
      <c r="N59" s="239">
        <v>188.82728942896074</v>
      </c>
      <c r="O59" s="239">
        <v>227.43984282907661</v>
      </c>
      <c r="P59" s="239"/>
      <c r="Q59" s="239">
        <v>161.14859201047807</v>
      </c>
      <c r="R59" s="239">
        <v>1229.8192468893253</v>
      </c>
      <c r="S59" s="239"/>
      <c r="T59" s="239">
        <v>281.5662606417813</v>
      </c>
      <c r="U59" s="239">
        <v>284.66418140144071</v>
      </c>
      <c r="V59" s="239">
        <v>39.78240667976425</v>
      </c>
      <c r="W59" s="239"/>
      <c r="X59" s="239">
        <v>1457.3696791093648</v>
      </c>
      <c r="Y59" s="239">
        <v>1439.6470203012443</v>
      </c>
      <c r="Z59" s="239">
        <v>1252.8275114603798</v>
      </c>
      <c r="AA59" s="239">
        <v>221.83948264571055</v>
      </c>
      <c r="AB59" s="239">
        <v>183.22692924559468</v>
      </c>
      <c r="AC59" s="458">
        <v>1562.883300589391</v>
      </c>
      <c r="AD59" s="538"/>
      <c r="AE59" s="539">
        <v>70.531177829099306</v>
      </c>
      <c r="AF59" s="241"/>
      <c r="AH59" s="367"/>
      <c r="AI59" s="367"/>
      <c r="AJ59" s="367"/>
      <c r="AK59" s="367"/>
      <c r="AL59" s="241"/>
      <c r="AM59" s="241"/>
      <c r="AN59" s="368"/>
      <c r="AO59" s="368"/>
      <c r="AP59" s="368"/>
      <c r="AQ59" s="369"/>
      <c r="AR59" s="369"/>
      <c r="AS59" s="369"/>
      <c r="AT59" s="369"/>
      <c r="AU59" s="370"/>
    </row>
    <row r="60" spans="1:47">
      <c r="B60" s="356" t="s">
        <v>54</v>
      </c>
      <c r="C60" s="239">
        <v>838.87451944712325</v>
      </c>
      <c r="D60" s="239">
        <v>1035.8039215686276</v>
      </c>
      <c r="E60" s="239">
        <v>921.72909032465441</v>
      </c>
      <c r="F60" s="239">
        <v>55.38669881067181</v>
      </c>
      <c r="G60" s="239">
        <v>58.688132433301185</v>
      </c>
      <c r="H60" s="239">
        <v>114.07483124397299</v>
      </c>
      <c r="I60" s="239">
        <v>752.66005785920936</v>
      </c>
      <c r="J60" s="239"/>
      <c r="K60" s="239">
        <v>100.40995294380093</v>
      </c>
      <c r="L60" s="239">
        <v>-138.56</v>
      </c>
      <c r="M60" s="239">
        <v>-97.427249632968355</v>
      </c>
      <c r="N60" s="239">
        <v>155.7966517544728</v>
      </c>
      <c r="O60" s="239">
        <v>196.92940212150432</v>
      </c>
      <c r="P60" s="239"/>
      <c r="Q60" s="239">
        <v>141.54270331083251</v>
      </c>
      <c r="R60" s="239">
        <v>1352.3921986499518</v>
      </c>
      <c r="S60" s="239"/>
      <c r="T60" s="239">
        <v>186.52404050144648</v>
      </c>
      <c r="U60" s="239">
        <v>175.43111218257798</v>
      </c>
      <c r="V60" s="239">
        <v>57.070819672131144</v>
      </c>
      <c r="W60" s="239"/>
      <c r="X60" s="239">
        <v>1626.6380585020893</v>
      </c>
      <c r="Y60" s="239">
        <v>1620.2356155576983</v>
      </c>
      <c r="Z60" s="239">
        <v>1149.281655416265</v>
      </c>
      <c r="AA60" s="239">
        <v>197.89951141112184</v>
      </c>
      <c r="AB60" s="239">
        <v>156.7667610440902</v>
      </c>
      <c r="AC60" s="458">
        <v>1726.7639151398264</v>
      </c>
      <c r="AD60" s="538"/>
      <c r="AE60" s="539">
        <v>71.847575057736719</v>
      </c>
      <c r="AH60" s="376"/>
      <c r="AI60" s="376"/>
      <c r="AJ60" s="376"/>
      <c r="AK60" s="376"/>
      <c r="AL60" s="241"/>
      <c r="AM60" s="241"/>
      <c r="AN60" s="368"/>
      <c r="AO60" s="368"/>
      <c r="AP60" s="368"/>
      <c r="AQ60" s="369"/>
      <c r="AR60" s="369"/>
      <c r="AS60" s="369"/>
      <c r="AT60" s="369"/>
      <c r="AU60" s="370"/>
    </row>
    <row r="61" spans="1:47">
      <c r="A61" s="431"/>
      <c r="B61" s="356" t="s">
        <v>55</v>
      </c>
      <c r="C61" s="239">
        <v>854.00502525252512</v>
      </c>
      <c r="D61" s="239">
        <v>1018.9263604797979</v>
      </c>
      <c r="E61" s="239">
        <v>917.33810921717168</v>
      </c>
      <c r="F61" s="239">
        <v>42.128658459595961</v>
      </c>
      <c r="G61" s="239">
        <v>59.459592803030304</v>
      </c>
      <c r="H61" s="239">
        <v>101.58825126262624</v>
      </c>
      <c r="I61" s="239">
        <v>765.20722222222219</v>
      </c>
      <c r="J61" s="239"/>
      <c r="K61" s="239">
        <v>83.290086852667372</v>
      </c>
      <c r="L61" s="239">
        <v>-105.56835227272727</v>
      </c>
      <c r="M61" s="239">
        <v>-66.065762357717901</v>
      </c>
      <c r="N61" s="239">
        <v>125.41874531226331</v>
      </c>
      <c r="O61" s="239">
        <v>164.92133522727272</v>
      </c>
      <c r="P61" s="239"/>
      <c r="Q61" s="239">
        <v>122.79267676767678</v>
      </c>
      <c r="R61" s="239">
        <v>1508.426846590909</v>
      </c>
      <c r="S61" s="239"/>
      <c r="T61" s="239">
        <v>160.83325757575756</v>
      </c>
      <c r="U61" s="239">
        <v>147.34847853535354</v>
      </c>
      <c r="V61" s="239">
        <v>59.410388257575754</v>
      </c>
      <c r="W61" s="239"/>
      <c r="X61" s="239">
        <v>1723.7992424242425</v>
      </c>
      <c r="Y61" s="239">
        <v>1731.1799242424242</v>
      </c>
      <c r="Z61" s="239">
        <v>1279.0147537878788</v>
      </c>
      <c r="AA61" s="239">
        <v>167.91734532828283</v>
      </c>
      <c r="AB61" s="239">
        <v>128.41475541327344</v>
      </c>
      <c r="AC61" s="458">
        <v>1878.1402335858588</v>
      </c>
      <c r="AD61" s="538"/>
      <c r="AE61" s="539">
        <v>73.163972286374133</v>
      </c>
      <c r="AF61" s="241"/>
      <c r="AH61" s="377"/>
      <c r="AI61" s="377"/>
      <c r="AJ61" s="377"/>
      <c r="AK61" s="377"/>
      <c r="AL61" s="241"/>
      <c r="AM61" s="241"/>
      <c r="AN61" s="378"/>
      <c r="AO61" s="378"/>
      <c r="AP61" s="378"/>
      <c r="AQ61" s="379"/>
      <c r="AR61" s="379"/>
      <c r="AS61" s="379"/>
      <c r="AT61" s="379"/>
      <c r="AU61" s="370"/>
    </row>
    <row r="62" spans="1:47">
      <c r="A62" s="214"/>
      <c r="B62" s="356" t="s">
        <v>56</v>
      </c>
      <c r="C62" s="239">
        <v>854.10559069767442</v>
      </c>
      <c r="D62" s="239">
        <v>1020.3359689922481</v>
      </c>
      <c r="E62" s="239">
        <v>916.7663968992249</v>
      </c>
      <c r="F62" s="239">
        <v>43.547044961240303</v>
      </c>
      <c r="G62" s="239">
        <v>60.022527131782944</v>
      </c>
      <c r="H62" s="239">
        <v>103.56957209302324</v>
      </c>
      <c r="I62" s="239">
        <v>759.99354418604662</v>
      </c>
      <c r="J62" s="239"/>
      <c r="K62" s="239">
        <v>86.126624457141688</v>
      </c>
      <c r="L62" s="239">
        <v>-113.84879069767442</v>
      </c>
      <c r="M62" s="239">
        <v>-77.292081821482768</v>
      </c>
      <c r="N62" s="239">
        <v>129.67366941838199</v>
      </c>
      <c r="O62" s="239">
        <v>166.23037829457363</v>
      </c>
      <c r="P62" s="239"/>
      <c r="Q62" s="239">
        <v>122.68333333333334</v>
      </c>
      <c r="R62" s="239">
        <v>1650.2710821705425</v>
      </c>
      <c r="S62" s="239"/>
      <c r="T62" s="239">
        <v>128.70773953488373</v>
      </c>
      <c r="U62" s="239">
        <v>116.65355658914729</v>
      </c>
      <c r="V62" s="239">
        <v>51.875413953488369</v>
      </c>
      <c r="W62" s="239"/>
      <c r="X62" s="239">
        <v>1834.3088372093025</v>
      </c>
      <c r="Y62" s="239">
        <v>1804.2337984496126</v>
      </c>
      <c r="Z62" s="239">
        <v>1402.2741922480623</v>
      </c>
      <c r="AA62" s="239">
        <v>166.82113798449612</v>
      </c>
      <c r="AB62" s="239">
        <v>130.26442910830445</v>
      </c>
      <c r="AC62" s="458">
        <v>1944.1995379844961</v>
      </c>
      <c r="AD62" s="381"/>
      <c r="AE62" s="539">
        <v>74.480369515011546</v>
      </c>
      <c r="AF62" s="241"/>
      <c r="AH62" s="544"/>
      <c r="AI62" s="544"/>
      <c r="AJ62" s="544"/>
      <c r="AK62" s="544"/>
      <c r="AL62" s="241"/>
      <c r="AM62" s="241"/>
      <c r="AN62" s="384"/>
      <c r="AO62" s="385"/>
      <c r="AP62" s="385"/>
      <c r="AQ62" s="386"/>
      <c r="AR62" s="386"/>
      <c r="AS62" s="386"/>
      <c r="AT62" s="386"/>
      <c r="AU62" s="373"/>
    </row>
    <row r="63" spans="1:47">
      <c r="A63" s="214"/>
      <c r="B63" s="356" t="s">
        <v>57</v>
      </c>
      <c r="C63" s="239">
        <v>873.47573775479145</v>
      </c>
      <c r="D63" s="239">
        <v>1009.7870885305747</v>
      </c>
      <c r="E63" s="239">
        <v>914.76288713112251</v>
      </c>
      <c r="F63" s="239">
        <v>34.518807423182224</v>
      </c>
      <c r="G63" s="239">
        <v>60.505393976270142</v>
      </c>
      <c r="H63" s="239">
        <v>95.02420139945238</v>
      </c>
      <c r="I63" s="239">
        <v>777.13817766960733</v>
      </c>
      <c r="J63" s="239"/>
      <c r="K63" s="239">
        <v>72.897947111215871</v>
      </c>
      <c r="L63" s="239">
        <v>-86.490663218740465</v>
      </c>
      <c r="M63" s="239">
        <v>-57.596066977355221</v>
      </c>
      <c r="N63" s="239">
        <v>107.41675453439814</v>
      </c>
      <c r="O63" s="239">
        <v>136.31135077578335</v>
      </c>
      <c r="P63" s="239"/>
      <c r="Q63" s="239">
        <v>101.79254335260113</v>
      </c>
      <c r="R63" s="239">
        <v>1718.6016337085484</v>
      </c>
      <c r="S63" s="239"/>
      <c r="T63" s="239">
        <v>103.32062366899908</v>
      </c>
      <c r="U63" s="239">
        <v>85.103535138424078</v>
      </c>
      <c r="V63" s="239">
        <v>49.81278369333738</v>
      </c>
      <c r="W63" s="239"/>
      <c r="X63" s="239">
        <v>1924.7225433526005</v>
      </c>
      <c r="Y63" s="239">
        <v>1869.7906905993302</v>
      </c>
      <c r="Z63" s="239">
        <v>1379.1412260419831</v>
      </c>
      <c r="AA63" s="239">
        <v>132.18553392150895</v>
      </c>
      <c r="AB63" s="239">
        <v>103.29093768012368</v>
      </c>
      <c r="AC63" s="458">
        <v>2028.3777639184664</v>
      </c>
      <c r="AD63" s="545"/>
      <c r="AE63" s="539">
        <v>75.912240184757522</v>
      </c>
      <c r="AH63" s="544"/>
      <c r="AI63" s="544"/>
      <c r="AJ63" s="544"/>
      <c r="AK63" s="544"/>
      <c r="AL63" s="241"/>
      <c r="AM63" s="241"/>
      <c r="AN63" s="384"/>
      <c r="AO63" s="385"/>
      <c r="AP63" s="385"/>
      <c r="AQ63" s="386"/>
      <c r="AR63" s="386"/>
      <c r="AS63" s="386"/>
      <c r="AT63" s="386"/>
      <c r="AU63" s="373"/>
    </row>
    <row r="64" spans="1:47">
      <c r="A64" s="214"/>
      <c r="B64" s="356" t="s">
        <v>58</v>
      </c>
      <c r="C64" s="239">
        <v>897.80409077246736</v>
      </c>
      <c r="D64" s="239">
        <v>1025.8351758340846</v>
      </c>
      <c r="E64" s="239">
        <v>917.49537421100081</v>
      </c>
      <c r="F64" s="239">
        <v>47.085984370303571</v>
      </c>
      <c r="G64" s="239">
        <v>61.253817252780266</v>
      </c>
      <c r="H64" s="239">
        <v>108.33980162308383</v>
      </c>
      <c r="I64" s="239">
        <v>796.51436729786576</v>
      </c>
      <c r="J64" s="239"/>
      <c r="K64" s="239">
        <v>65.407994975792747</v>
      </c>
      <c r="L64" s="239">
        <v>-83.652164111812439</v>
      </c>
      <c r="M64" s="239">
        <v>-68.115058396291701</v>
      </c>
      <c r="N64" s="239">
        <v>112.49397934609632</v>
      </c>
      <c r="O64" s="239">
        <v>128.03108506161703</v>
      </c>
      <c r="P64" s="239"/>
      <c r="Q64" s="239">
        <v>80.945100691313471</v>
      </c>
      <c r="R64" s="239">
        <v>1804.2616741809436</v>
      </c>
      <c r="S64" s="239"/>
      <c r="T64" s="239">
        <v>110.02651036970241</v>
      </c>
      <c r="U64" s="239">
        <v>106.5489750525999</v>
      </c>
      <c r="V64" s="239">
        <v>44.464818154493528</v>
      </c>
      <c r="W64" s="239"/>
      <c r="X64" s="239">
        <v>2019.6254884280127</v>
      </c>
      <c r="Y64" s="239">
        <v>1960.6687706642617</v>
      </c>
      <c r="Z64" s="239">
        <v>1329.4830958821758</v>
      </c>
      <c r="AA64" s="239">
        <v>122.44516381124133</v>
      </c>
      <c r="AB64" s="239">
        <v>106.90805809572062</v>
      </c>
      <c r="AC64" s="458">
        <v>2110.2197084460472</v>
      </c>
      <c r="AD64" s="545"/>
      <c r="AE64" s="546">
        <v>76.836027713625882</v>
      </c>
      <c r="AH64" s="544"/>
      <c r="AI64" s="544"/>
      <c r="AJ64" s="544"/>
      <c r="AK64" s="544"/>
      <c r="AL64" s="241"/>
      <c r="AM64" s="241"/>
      <c r="AN64" s="384"/>
      <c r="AO64" s="385"/>
      <c r="AP64" s="385"/>
      <c r="AQ64" s="386"/>
      <c r="AR64" s="386"/>
      <c r="AS64" s="386"/>
      <c r="AT64" s="386"/>
      <c r="AU64" s="373"/>
    </row>
    <row r="65" spans="1:47">
      <c r="A65" s="214"/>
      <c r="B65" s="356" t="s">
        <v>59</v>
      </c>
      <c r="C65" s="239">
        <v>923.28266865671628</v>
      </c>
      <c r="D65" s="239">
        <v>1028.7795641791045</v>
      </c>
      <c r="E65" s="239">
        <v>924.95262686567162</v>
      </c>
      <c r="F65" s="239">
        <v>41.685620895522383</v>
      </c>
      <c r="G65" s="239">
        <v>62.141316417910438</v>
      </c>
      <c r="H65" s="239">
        <v>103.82693731343284</v>
      </c>
      <c r="I65" s="239">
        <v>819.56171940298509</v>
      </c>
      <c r="J65" s="239"/>
      <c r="K65" s="239">
        <v>59.390889746485719</v>
      </c>
      <c r="L65" s="239">
        <v>-61.57777014925373</v>
      </c>
      <c r="M65" s="239">
        <v>-57.157385268873782</v>
      </c>
      <c r="N65" s="239">
        <v>101.07651064200812</v>
      </c>
      <c r="O65" s="239">
        <v>105.49689552238806</v>
      </c>
      <c r="P65" s="239"/>
      <c r="Q65" s="239">
        <v>63.811274626865668</v>
      </c>
      <c r="R65" s="239">
        <v>1875.1368746268656</v>
      </c>
      <c r="S65" s="239"/>
      <c r="T65" s="239">
        <v>78.519056716417907</v>
      </c>
      <c r="U65" s="239">
        <v>64.829794029850746</v>
      </c>
      <c r="V65" s="239">
        <v>44.555053731343278</v>
      </c>
      <c r="W65" s="239"/>
      <c r="X65" s="239">
        <v>2061.5970149253731</v>
      </c>
      <c r="Y65" s="239">
        <v>2005.8886567164179</v>
      </c>
      <c r="Z65" s="239">
        <v>1318.837862686567</v>
      </c>
      <c r="AA65" s="239">
        <v>108.59769253731343</v>
      </c>
      <c r="AB65" s="239">
        <v>104.17730765693349</v>
      </c>
      <c r="AC65" s="458">
        <v>2158.8423522388061</v>
      </c>
      <c r="AD65" s="538"/>
      <c r="AE65" s="539">
        <v>77.367205542725173</v>
      </c>
      <c r="AH65" s="544"/>
      <c r="AI65" s="544"/>
      <c r="AJ65" s="544"/>
      <c r="AK65" s="544"/>
      <c r="AL65" s="241"/>
      <c r="AM65" s="241"/>
      <c r="AN65" s="384"/>
      <c r="AO65" s="385"/>
      <c r="AP65" s="385"/>
      <c r="AQ65" s="386"/>
      <c r="AR65" s="386"/>
      <c r="AS65" s="386"/>
      <c r="AT65" s="386"/>
      <c r="AU65" s="373"/>
    </row>
    <row r="66" spans="1:47">
      <c r="A66" s="214"/>
      <c r="B66" s="356" t="s">
        <v>60</v>
      </c>
      <c r="C66" s="239">
        <v>954.93183012259203</v>
      </c>
      <c r="D66" s="239">
        <v>1027.8075248102743</v>
      </c>
      <c r="E66" s="239">
        <v>919.05324284880317</v>
      </c>
      <c r="F66" s="239">
        <v>46.066599532983062</v>
      </c>
      <c r="G66" s="239">
        <v>62.687682428488031</v>
      </c>
      <c r="H66" s="239">
        <v>108.75428196147109</v>
      </c>
      <c r="I66" s="239">
        <v>855.38732924693511</v>
      </c>
      <c r="J66" s="239"/>
      <c r="K66" s="239">
        <v>24.039271706644648</v>
      </c>
      <c r="L66" s="239">
        <v>-23.400452422650318</v>
      </c>
      <c r="M66" s="239">
        <v>-20.630628974595613</v>
      </c>
      <c r="N66" s="239">
        <v>70.105871239627731</v>
      </c>
      <c r="O66" s="239">
        <v>72.875694687682426</v>
      </c>
      <c r="P66" s="239"/>
      <c r="Q66" s="239">
        <v>26.809095154699357</v>
      </c>
      <c r="R66" s="239">
        <v>1923.7851284296553</v>
      </c>
      <c r="S66" s="239"/>
      <c r="T66" s="239">
        <v>84.629635143023933</v>
      </c>
      <c r="U66" s="239">
        <v>128.01557793345009</v>
      </c>
      <c r="V66" s="239">
        <v>46.445758902510214</v>
      </c>
      <c r="W66" s="239"/>
      <c r="X66" s="239">
        <v>2166.8957968476357</v>
      </c>
      <c r="Y66" s="239">
        <v>2013.2098657326328</v>
      </c>
      <c r="Z66" s="239">
        <v>1593.0456742556914</v>
      </c>
      <c r="AA66" s="239">
        <v>68.680928196147107</v>
      </c>
      <c r="AB66" s="239">
        <v>65.911104748092413</v>
      </c>
      <c r="AC66" s="458">
        <v>2196.1669001751316</v>
      </c>
      <c r="AD66" s="518"/>
      <c r="AE66" s="547">
        <v>79.122401847575063</v>
      </c>
      <c r="AH66" s="544"/>
      <c r="AI66" s="544"/>
      <c r="AJ66" s="544"/>
      <c r="AK66" s="544"/>
      <c r="AL66" s="241"/>
      <c r="AM66" s="241"/>
      <c r="AN66" s="384"/>
      <c r="AO66" s="385"/>
      <c r="AP66" s="385"/>
      <c r="AQ66" s="386"/>
      <c r="AR66" s="386"/>
      <c r="AS66" s="386"/>
      <c r="AT66" s="386"/>
      <c r="AU66" s="373"/>
    </row>
    <row r="67" spans="1:47">
      <c r="A67" s="214"/>
      <c r="B67" s="356" t="s">
        <v>61</v>
      </c>
      <c r="C67" s="239">
        <v>971.1580316091954</v>
      </c>
      <c r="D67" s="239">
        <v>1045.5083620689654</v>
      </c>
      <c r="E67" s="239">
        <v>925.1443160919539</v>
      </c>
      <c r="F67" s="239">
        <v>57.684807471264364</v>
      </c>
      <c r="G67" s="239">
        <v>62.679238505747122</v>
      </c>
      <c r="H67" s="239">
        <v>120.36404597701149</v>
      </c>
      <c r="I67" s="239">
        <v>871.9699252873562</v>
      </c>
      <c r="J67" s="239"/>
      <c r="K67" s="239">
        <v>16.729121609808008</v>
      </c>
      <c r="L67" s="239">
        <v>-23.253841954022985</v>
      </c>
      <c r="M67" s="239">
        <v>-23.31744057532525</v>
      </c>
      <c r="N67" s="239">
        <v>74.413929081072368</v>
      </c>
      <c r="O67" s="239">
        <v>74.350330459770106</v>
      </c>
      <c r="P67" s="239"/>
      <c r="Q67" s="239">
        <v>16.665522988505746</v>
      </c>
      <c r="R67" s="239">
        <v>1863.6655948275859</v>
      </c>
      <c r="S67" s="239"/>
      <c r="T67" s="239">
        <v>48.046824712643676</v>
      </c>
      <c r="U67" s="239">
        <v>100.80936781609194</v>
      </c>
      <c r="V67" s="239">
        <v>53.318724137931028</v>
      </c>
      <c r="W67" s="239"/>
      <c r="X67" s="239">
        <v>2187.0232758620687</v>
      </c>
      <c r="Y67" s="239">
        <v>1959.5738505747124</v>
      </c>
      <c r="Z67" s="239">
        <v>1666.3295775862068</v>
      </c>
      <c r="AA67" s="239">
        <v>73.550275862068958</v>
      </c>
      <c r="AB67" s="239">
        <v>73.61387448337122</v>
      </c>
      <c r="AC67" s="458">
        <v>2219.8690632183902</v>
      </c>
      <c r="AD67" s="518"/>
      <c r="AE67" s="547">
        <v>80.36951501154735</v>
      </c>
      <c r="AH67" s="544"/>
      <c r="AI67" s="544"/>
      <c r="AJ67" s="544"/>
      <c r="AK67" s="544"/>
      <c r="AL67" s="241"/>
      <c r="AM67" s="241"/>
      <c r="AN67" s="384"/>
      <c r="AO67" s="385"/>
      <c r="AP67" s="385"/>
      <c r="AQ67" s="386"/>
      <c r="AR67" s="386"/>
      <c r="AS67" s="386"/>
      <c r="AT67" s="386"/>
      <c r="AU67" s="373"/>
    </row>
    <row r="68" spans="1:47">
      <c r="A68" s="214"/>
      <c r="B68" s="356" t="s">
        <v>174</v>
      </c>
      <c r="C68" s="239">
        <v>990.46952434562354</v>
      </c>
      <c r="D68" s="239">
        <v>1045.1740106951872</v>
      </c>
      <c r="E68" s="239">
        <v>927.38777371235574</v>
      </c>
      <c r="F68" s="239">
        <v>55.633126934984524</v>
      </c>
      <c r="G68" s="239">
        <v>62.153110047846894</v>
      </c>
      <c r="H68" s="239">
        <v>117.78623698283141</v>
      </c>
      <c r="I68" s="239">
        <v>895.67140726146931</v>
      </c>
      <c r="J68" s="239"/>
      <c r="K68" s="239">
        <v>4.4970919722570111</v>
      </c>
      <c r="L68" s="239">
        <v>-12.201508584294963</v>
      </c>
      <c r="M68" s="239">
        <v>-17.627241141972743</v>
      </c>
      <c r="N68" s="239">
        <v>60.130218907241542</v>
      </c>
      <c r="O68" s="239">
        <v>54.704486349563751</v>
      </c>
      <c r="P68" s="239"/>
      <c r="Q68" s="239">
        <v>-0.92864058542077121</v>
      </c>
      <c r="R68" s="239">
        <v>1805.0884013509713</v>
      </c>
      <c r="S68" s="239"/>
      <c r="T68" s="239">
        <v>42.427419082465519</v>
      </c>
      <c r="U68" s="239">
        <v>20.696985645933015</v>
      </c>
      <c r="V68" s="239">
        <v>47.603188854489161</v>
      </c>
      <c r="W68" s="239"/>
      <c r="X68" s="239">
        <v>2164.2687869406141</v>
      </c>
      <c r="Y68" s="239">
        <v>1950.5108359133128</v>
      </c>
      <c r="Z68" s="239">
        <v>1578.328263439347</v>
      </c>
      <c r="AA68" s="239">
        <v>49.325195609344213</v>
      </c>
      <c r="AB68" s="239">
        <v>54.750928167022003</v>
      </c>
      <c r="AC68" s="458">
        <v>2245.0848916408672</v>
      </c>
      <c r="AD68" s="518"/>
      <c r="AE68" s="547">
        <v>82.055427251732098</v>
      </c>
      <c r="AH68" s="544"/>
      <c r="AI68" s="544"/>
      <c r="AJ68" s="544"/>
      <c r="AK68" s="544"/>
      <c r="AL68" s="241"/>
      <c r="AM68" s="241"/>
      <c r="AN68" s="384"/>
      <c r="AO68" s="385"/>
      <c r="AP68" s="385"/>
      <c r="AQ68" s="386"/>
      <c r="AR68" s="386"/>
      <c r="AS68" s="386"/>
      <c r="AT68" s="386"/>
      <c r="AU68" s="373"/>
    </row>
    <row r="69" spans="1:47">
      <c r="A69" s="214"/>
      <c r="B69" s="356" t="s">
        <v>186</v>
      </c>
      <c r="C69" s="239">
        <v>985.39516767454654</v>
      </c>
      <c r="D69" s="239">
        <v>1057.7316382627819</v>
      </c>
      <c r="E69" s="239">
        <v>944.57319406267186</v>
      </c>
      <c r="F69" s="239">
        <v>50.590063221550309</v>
      </c>
      <c r="G69" s="239">
        <v>62.568380978559659</v>
      </c>
      <c r="H69" s="239">
        <v>113.15844420010994</v>
      </c>
      <c r="I69" s="239">
        <v>885.27076140736676</v>
      </c>
      <c r="J69" s="239"/>
      <c r="K69" s="239">
        <v>31.138104323294385</v>
      </c>
      <c r="L69" s="239">
        <v>-35.438633864760853</v>
      </c>
      <c r="M69" s="239">
        <v>-44.830330821370254</v>
      </c>
      <c r="N69" s="239">
        <v>81.728167544844695</v>
      </c>
      <c r="O69" s="239">
        <v>72.336470588235301</v>
      </c>
      <c r="P69" s="239"/>
      <c r="Q69" s="239">
        <v>21.746407366684991</v>
      </c>
      <c r="R69" s="239">
        <v>1891.5958493677845</v>
      </c>
      <c r="S69" s="239"/>
      <c r="T69" s="239">
        <v>66.742462891698736</v>
      </c>
      <c r="U69" s="239">
        <v>32.158402968664099</v>
      </c>
      <c r="V69" s="239">
        <v>46.638551401869158</v>
      </c>
      <c r="W69" s="239"/>
      <c r="X69" s="239">
        <v>2161.0722924683896</v>
      </c>
      <c r="Y69" s="239">
        <v>1955.8793293018141</v>
      </c>
      <c r="Z69" s="239">
        <v>1692.0373611874656</v>
      </c>
      <c r="AA69" s="239">
        <v>78.98024738867511</v>
      </c>
      <c r="AB69" s="239">
        <v>88.37194434528449</v>
      </c>
      <c r="AC69" s="458">
        <v>2260.0731363386476</v>
      </c>
      <c r="AD69" s="518"/>
      <c r="AE69" s="547">
        <v>84.018475750577366</v>
      </c>
      <c r="AH69" s="544"/>
      <c r="AI69" s="544"/>
      <c r="AJ69" s="544"/>
      <c r="AK69" s="544"/>
      <c r="AL69" s="241"/>
      <c r="AM69" s="241"/>
      <c r="AN69" s="384"/>
      <c r="AO69" s="385"/>
      <c r="AP69" s="385"/>
      <c r="AQ69" s="386"/>
      <c r="AR69" s="386"/>
      <c r="AS69" s="386"/>
      <c r="AT69" s="386"/>
      <c r="AU69" s="373"/>
    </row>
    <row r="70" spans="1:47">
      <c r="A70" s="214"/>
      <c r="B70" s="356" t="s">
        <v>190</v>
      </c>
      <c r="C70" s="239">
        <v>895.36560135663967</v>
      </c>
      <c r="D70" s="239">
        <v>1250.4945108270283</v>
      </c>
      <c r="E70" s="239">
        <v>1108.8686042264544</v>
      </c>
      <c r="F70" s="239">
        <v>81.027370206104877</v>
      </c>
      <c r="G70" s="239">
        <v>60.598536394469079</v>
      </c>
      <c r="H70" s="239">
        <v>141.62590660057396</v>
      </c>
      <c r="I70" s="239">
        <v>803.1455256978868</v>
      </c>
      <c r="J70" s="239"/>
      <c r="K70" s="239">
        <v>273.14028522927367</v>
      </c>
      <c r="L70" s="239">
        <v>-331.24895382207148</v>
      </c>
      <c r="M70" s="239">
        <v>-330.28769978706117</v>
      </c>
      <c r="N70" s="239">
        <v>354.16765543537838</v>
      </c>
      <c r="O70" s="239">
        <v>355.12890947038869</v>
      </c>
      <c r="P70" s="239"/>
      <c r="Q70" s="239">
        <v>274.10153926428382</v>
      </c>
      <c r="R70" s="239">
        <v>2094.7643047221495</v>
      </c>
      <c r="S70" s="239"/>
      <c r="T70" s="239">
        <v>381.80704148186794</v>
      </c>
      <c r="U70" s="239">
        <v>374.71049569527787</v>
      </c>
      <c r="V70" s="239">
        <v>28.469778241586223</v>
      </c>
      <c r="W70" s="239"/>
      <c r="X70" s="239">
        <v>2434.3117662405425</v>
      </c>
      <c r="Y70" s="239">
        <v>2180.3634229063396</v>
      </c>
      <c r="Z70" s="239">
        <v>1846.6868223323766</v>
      </c>
      <c r="AA70" s="239">
        <v>360.8178945995304</v>
      </c>
      <c r="AB70" s="239">
        <v>359.85664056452009</v>
      </c>
      <c r="AC70" s="458">
        <v>2535.3533837725017</v>
      </c>
      <c r="AD70" s="548"/>
      <c r="AE70" s="549">
        <v>88.52193995381063</v>
      </c>
      <c r="AF70" s="251"/>
      <c r="AH70" s="544"/>
      <c r="AI70" s="544"/>
      <c r="AJ70" s="544"/>
      <c r="AK70" s="544"/>
      <c r="AL70" s="241"/>
      <c r="AM70" s="241"/>
      <c r="AN70" s="384"/>
      <c r="AO70" s="385"/>
      <c r="AP70" s="385"/>
      <c r="AQ70" s="386"/>
      <c r="AR70" s="386"/>
      <c r="AS70" s="386"/>
      <c r="AT70" s="386"/>
      <c r="AU70" s="373"/>
    </row>
    <row r="71" spans="1:47" s="241" customFormat="1">
      <c r="A71" s="214"/>
      <c r="B71" s="356" t="s">
        <v>250</v>
      </c>
      <c r="C71" s="239">
        <v>1047.2428897637794</v>
      </c>
      <c r="D71" s="239">
        <v>1186.1188320209972</v>
      </c>
      <c r="E71" s="239">
        <v>1062.7513359580053</v>
      </c>
      <c r="F71" s="239">
        <v>60.509761154855632</v>
      </c>
      <c r="G71" s="239">
        <v>62.857734908136479</v>
      </c>
      <c r="H71" s="239">
        <v>123.36749606299213</v>
      </c>
      <c r="I71" s="239">
        <v>945.80269553805772</v>
      </c>
      <c r="J71" s="239"/>
      <c r="K71" s="239">
        <v>100.64095148397408</v>
      </c>
      <c r="L71" s="239">
        <v>-83.484900262467193</v>
      </c>
      <c r="M71" s="239">
        <v>-105.75967064407908</v>
      </c>
      <c r="N71" s="239">
        <v>161.1507126388297</v>
      </c>
      <c r="O71" s="239">
        <v>138.87594225721782</v>
      </c>
      <c r="P71" s="239"/>
      <c r="Q71" s="239">
        <v>78.366181102362191</v>
      </c>
      <c r="R71" s="239">
        <v>2258.5166351706034</v>
      </c>
      <c r="S71" s="239"/>
      <c r="T71" s="239">
        <v>146.39036745406824</v>
      </c>
      <c r="U71" s="239">
        <v>98.144393700787404</v>
      </c>
      <c r="V71" s="239">
        <v>62.911149606299212</v>
      </c>
      <c r="W71" s="239"/>
      <c r="X71" s="239">
        <v>2705.8522309711284</v>
      </c>
      <c r="Y71" s="239">
        <v>2330.2446194225718</v>
      </c>
      <c r="Z71" s="239">
        <v>1876.3901574803147</v>
      </c>
      <c r="AA71" s="239">
        <v>155.05264041994749</v>
      </c>
      <c r="AB71" s="239">
        <v>177.32741080155932</v>
      </c>
      <c r="AC71" s="458">
        <v>2710.8777585301837</v>
      </c>
      <c r="AD71" s="538"/>
      <c r="AE71" s="547">
        <v>87.990762124711324</v>
      </c>
      <c r="AH71" s="544"/>
      <c r="AI71" s="544"/>
      <c r="AJ71" s="544"/>
      <c r="AK71" s="544"/>
      <c r="AN71" s="384"/>
      <c r="AO71" s="385"/>
      <c r="AP71" s="385"/>
      <c r="AQ71" s="386"/>
      <c r="AR71" s="386"/>
      <c r="AS71" s="386"/>
      <c r="AT71" s="386"/>
      <c r="AU71" s="373"/>
    </row>
    <row r="72" spans="1:47">
      <c r="A72" s="214"/>
      <c r="B72" s="550" t="s">
        <v>284</v>
      </c>
      <c r="C72" s="551">
        <v>1098.7738397451603</v>
      </c>
      <c r="D72" s="552">
        <v>1229.5629698603282</v>
      </c>
      <c r="E72" s="552">
        <v>1116.8683802989462</v>
      </c>
      <c r="F72" s="552">
        <v>48.71117373192844</v>
      </c>
      <c r="G72" s="552">
        <v>63.983415829453563</v>
      </c>
      <c r="H72" s="552">
        <v>112.694589561382</v>
      </c>
      <c r="I72" s="552">
        <v>985.44370252389103</v>
      </c>
      <c r="J72" s="552"/>
      <c r="K72" s="552">
        <v>105.93467414024343</v>
      </c>
      <c r="L72" s="552">
        <v>-28.298316589071305</v>
      </c>
      <c r="M72" s="552">
        <v>-52.155034346075354</v>
      </c>
      <c r="N72" s="552">
        <v>154.64584787217191</v>
      </c>
      <c r="O72" s="239">
        <v>130.78913011516784</v>
      </c>
      <c r="P72" s="552"/>
      <c r="Q72" s="239">
        <v>82.07795638323941</v>
      </c>
      <c r="R72" s="239">
        <v>2297.2352928203868</v>
      </c>
      <c r="S72" s="552"/>
      <c r="T72" s="552">
        <v>118.15244792942904</v>
      </c>
      <c r="U72" s="552">
        <v>53.161068365596662</v>
      </c>
      <c r="V72" s="552">
        <v>118.98958833619211</v>
      </c>
      <c r="W72" s="552"/>
      <c r="X72" s="552">
        <v>2700.8123009066403</v>
      </c>
      <c r="Y72" s="552">
        <v>2390.1472678265131</v>
      </c>
      <c r="Z72" s="239">
        <v>1969.4624626317079</v>
      </c>
      <c r="AA72" s="552">
        <v>141.95949032099975</v>
      </c>
      <c r="AB72" s="552">
        <v>165.8162080780038</v>
      </c>
      <c r="AC72" s="553">
        <v>2693.3003185493749</v>
      </c>
      <c r="AD72" s="554"/>
      <c r="AE72" s="555">
        <v>94.249422632794463</v>
      </c>
      <c r="AH72" s="544"/>
      <c r="AI72" s="544"/>
      <c r="AJ72" s="544"/>
      <c r="AK72" s="544"/>
      <c r="AL72" s="241"/>
      <c r="AM72" s="241"/>
      <c r="AN72" s="384"/>
      <c r="AO72" s="385"/>
      <c r="AP72" s="385"/>
      <c r="AQ72" s="386"/>
      <c r="AR72" s="386"/>
      <c r="AS72" s="386"/>
      <c r="AT72" s="386"/>
      <c r="AU72" s="373"/>
    </row>
    <row r="73" spans="1:47">
      <c r="A73" s="214"/>
      <c r="B73" s="556" t="s">
        <v>286</v>
      </c>
      <c r="C73" s="557">
        <v>1098.5920000000001</v>
      </c>
      <c r="D73" s="558">
        <v>1229.9359999999999</v>
      </c>
      <c r="E73" s="558">
        <v>1094.3989999999999</v>
      </c>
      <c r="F73" s="558">
        <v>70.23</v>
      </c>
      <c r="G73" s="558">
        <v>65.307000000000002</v>
      </c>
      <c r="H73" s="558">
        <v>135.53700000000001</v>
      </c>
      <c r="I73" s="558">
        <v>976.24499999999989</v>
      </c>
      <c r="J73" s="558"/>
      <c r="K73" s="558">
        <v>66.976990769690275</v>
      </c>
      <c r="L73" s="558">
        <v>-48.795000000000002</v>
      </c>
      <c r="M73" s="558">
        <v>-54.657990769690265</v>
      </c>
      <c r="N73" s="558">
        <v>137.20699076969029</v>
      </c>
      <c r="O73" s="474">
        <v>131.34399999999999</v>
      </c>
      <c r="P73" s="558"/>
      <c r="Q73" s="239">
        <v>61.114000000000004</v>
      </c>
      <c r="R73" s="239">
        <v>2278.143</v>
      </c>
      <c r="S73" s="558"/>
      <c r="T73" s="558">
        <v>157.399</v>
      </c>
      <c r="U73" s="558">
        <v>62.385000000000005</v>
      </c>
      <c r="V73" s="558">
        <v>106.711</v>
      </c>
      <c r="W73" s="558"/>
      <c r="X73" s="558">
        <v>2685.6</v>
      </c>
      <c r="Y73" s="558">
        <v>2446</v>
      </c>
      <c r="Z73" s="559">
        <v>1986.9119999999998</v>
      </c>
      <c r="AA73" s="558">
        <v>157.13499999999999</v>
      </c>
      <c r="AB73" s="558">
        <v>162.99799076969029</v>
      </c>
      <c r="AC73" s="560">
        <v>2736.1979999999999</v>
      </c>
      <c r="AD73" s="538"/>
      <c r="AE73" s="561">
        <v>100</v>
      </c>
      <c r="AH73" s="544"/>
      <c r="AI73" s="544"/>
      <c r="AJ73" s="544"/>
      <c r="AK73" s="544"/>
      <c r="AL73" s="241"/>
      <c r="AM73" s="241"/>
      <c r="AN73" s="384"/>
      <c r="AO73" s="385"/>
      <c r="AP73" s="385"/>
      <c r="AQ73" s="386"/>
      <c r="AR73" s="386"/>
      <c r="AS73" s="386"/>
      <c r="AT73" s="386"/>
      <c r="AU73" s="373"/>
    </row>
    <row r="74" spans="1:47">
      <c r="B74" s="562" t="s">
        <v>288</v>
      </c>
      <c r="C74" s="563">
        <v>1099.4408062129994</v>
      </c>
      <c r="D74" s="564">
        <v>1231.7413158217071</v>
      </c>
      <c r="E74" s="564">
        <v>1091.0282454320636</v>
      </c>
      <c r="F74" s="564">
        <v>73.842900730037343</v>
      </c>
      <c r="G74" s="564">
        <v>66.870169659606191</v>
      </c>
      <c r="H74" s="564">
        <v>140.71307038964355</v>
      </c>
      <c r="I74" s="564">
        <v>978.51434720671546</v>
      </c>
      <c r="J74" s="564"/>
      <c r="K74" s="564">
        <v>53.10634111536838</v>
      </c>
      <c r="L74" s="564">
        <v>-53.954804196441927</v>
      </c>
      <c r="M74" s="564">
        <v>-48.603536433140022</v>
      </c>
      <c r="N74" s="564">
        <v>126.94924184540571</v>
      </c>
      <c r="O74" s="564">
        <v>132.30050960870761</v>
      </c>
      <c r="P74" s="564"/>
      <c r="Q74" s="565">
        <v>58.4576088786703</v>
      </c>
      <c r="R74" s="565">
        <v>2315.9489130810243</v>
      </c>
      <c r="S74" s="564"/>
      <c r="T74" s="564">
        <v>166.26579101487857</v>
      </c>
      <c r="U74" s="564">
        <v>124.04708225081633</v>
      </c>
      <c r="V74" s="564">
        <v>101.35422107915669</v>
      </c>
      <c r="W74" s="564"/>
      <c r="X74" s="564">
        <v>2709.6384867463121</v>
      </c>
      <c r="Y74" s="564">
        <v>2540.1100666076222</v>
      </c>
      <c r="Z74" s="564">
        <v>1948.2664500233063</v>
      </c>
      <c r="AA74" s="564">
        <v>151.88536463992872</v>
      </c>
      <c r="AB74" s="564">
        <v>146.53409687662685</v>
      </c>
      <c r="AC74" s="566">
        <v>2826.4238361691273</v>
      </c>
      <c r="AD74" s="538"/>
      <c r="AE74" s="567">
        <v>103.80089947067879</v>
      </c>
    </row>
    <row r="75" spans="1:47">
      <c r="B75" s="562" t="s">
        <v>314</v>
      </c>
      <c r="C75" s="563">
        <v>1153.9507723203951</v>
      </c>
      <c r="D75" s="564">
        <v>1264.4068522963084</v>
      </c>
      <c r="E75" s="564">
        <v>1118.3122781816792</v>
      </c>
      <c r="F75" s="564">
        <v>76.535950201183141</v>
      </c>
      <c r="G75" s="564">
        <v>69.558623913446127</v>
      </c>
      <c r="H75" s="564">
        <v>146.09457411462927</v>
      </c>
      <c r="I75" s="564">
        <v>1033.8704375637451</v>
      </c>
      <c r="J75" s="564"/>
      <c r="K75" s="564">
        <v>24.639935508453288</v>
      </c>
      <c r="L75" s="564">
        <v>-25.415548643864565</v>
      </c>
      <c r="M75" s="564">
        <v>-16.135354377587603</v>
      </c>
      <c r="N75" s="564">
        <v>101.17588570963647</v>
      </c>
      <c r="O75" s="564">
        <v>110.45607997591344</v>
      </c>
      <c r="P75" s="564"/>
      <c r="Q75" s="564">
        <v>33.920129774730256</v>
      </c>
      <c r="R75" s="564">
        <v>2370.3624687356569</v>
      </c>
      <c r="S75" s="564"/>
      <c r="T75" s="564">
        <v>134.21039239595513</v>
      </c>
      <c r="U75" s="564">
        <v>67.167923673457381</v>
      </c>
      <c r="V75" s="564">
        <v>104.38031818931255</v>
      </c>
      <c r="W75" s="564"/>
      <c r="X75" s="564">
        <v>2719.1756397169456</v>
      </c>
      <c r="Y75" s="564">
        <v>2628.9290643556051</v>
      </c>
      <c r="Z75" s="564">
        <v>1992.4258055796934</v>
      </c>
      <c r="AA75" s="564">
        <v>120.96063156762391</v>
      </c>
      <c r="AB75" s="564">
        <v>111.68043730134694</v>
      </c>
      <c r="AC75" s="566">
        <v>2913.1591424056419</v>
      </c>
      <c r="AD75" s="538"/>
      <c r="AE75" s="567">
        <v>106.54687663957485</v>
      </c>
    </row>
    <row r="76" spans="1:47">
      <c r="B76" s="562" t="s">
        <v>322</v>
      </c>
      <c r="C76" s="563">
        <v>1193.1368917157877</v>
      </c>
      <c r="D76" s="564">
        <v>1282.8421353453066</v>
      </c>
      <c r="E76" s="564">
        <v>1134.9923381859578</v>
      </c>
      <c r="F76" s="564">
        <v>77.315962439158611</v>
      </c>
      <c r="G76" s="564">
        <v>70.533834720189844</v>
      </c>
      <c r="H76" s="564">
        <v>147.84979715934847</v>
      </c>
      <c r="I76" s="564">
        <v>1071.9651785020471</v>
      </c>
      <c r="J76" s="564"/>
      <c r="K76" s="564">
        <v>7.7706539858233405</v>
      </c>
      <c r="L76" s="564">
        <v>-5.9199151959087031</v>
      </c>
      <c r="M76" s="564">
        <v>-1.3012879913719655</v>
      </c>
      <c r="N76" s="564">
        <v>85.086616424981969</v>
      </c>
      <c r="O76" s="564">
        <v>89.705243629518691</v>
      </c>
      <c r="P76" s="564"/>
      <c r="Q76" s="564">
        <v>12.389281190360078</v>
      </c>
      <c r="R76" s="564">
        <v>2436.0267906459148</v>
      </c>
      <c r="S76" s="564"/>
      <c r="T76" s="564">
        <v>119.89384252882054</v>
      </c>
      <c r="U76" s="564">
        <v>108.15701079120001</v>
      </c>
      <c r="V76" s="564">
        <v>102.82731161507827</v>
      </c>
      <c r="W76" s="564"/>
      <c r="X76" s="564">
        <v>2794.0592451590169</v>
      </c>
      <c r="Y76" s="564">
        <v>2725.2198374414379</v>
      </c>
      <c r="Z76" s="564">
        <v>2043.1345948792655</v>
      </c>
      <c r="AA76" s="564">
        <v>107.1525663269276</v>
      </c>
      <c r="AB76" s="564">
        <v>102.53393912239086</v>
      </c>
      <c r="AC76" s="566">
        <v>3006.9317820155625</v>
      </c>
      <c r="AD76" s="538"/>
      <c r="AE76" s="568">
        <v>108.31165777590864</v>
      </c>
    </row>
    <row r="77" spans="1:47" s="241" customFormat="1">
      <c r="A77" s="214"/>
      <c r="B77" s="569" t="s">
        <v>330</v>
      </c>
      <c r="C77" s="563">
        <v>1222.1149684563211</v>
      </c>
      <c r="D77" s="564">
        <v>1294.650324277181</v>
      </c>
      <c r="E77" s="564">
        <v>1145.0938206100004</v>
      </c>
      <c r="F77" s="564">
        <v>77.966459439175864</v>
      </c>
      <c r="G77" s="564">
        <v>71.590044228004473</v>
      </c>
      <c r="H77" s="564">
        <v>149.55650366718035</v>
      </c>
      <c r="I77" s="564">
        <v>1099.2591633715351</v>
      </c>
      <c r="J77" s="564"/>
      <c r="K77" s="564">
        <v>-6.1373770401793362</v>
      </c>
      <c r="L77" s="564">
        <v>15.154067557996656</v>
      </c>
      <c r="M77" s="564">
        <v>15.860340979860027</v>
      </c>
      <c r="N77" s="564">
        <v>71.829082398996519</v>
      </c>
      <c r="O77" s="564">
        <v>72.535355820859877</v>
      </c>
      <c r="P77" s="564"/>
      <c r="Q77" s="564">
        <v>-5.4311036183159658</v>
      </c>
      <c r="R77" s="564">
        <v>2473.7376013516109</v>
      </c>
      <c r="S77" s="564"/>
      <c r="T77" s="564">
        <v>119.17377621515544</v>
      </c>
      <c r="U77" s="564">
        <v>118.5887984963437</v>
      </c>
      <c r="V77" s="564">
        <v>106.64509248125817</v>
      </c>
      <c r="W77" s="564"/>
      <c r="X77" s="564">
        <v>2852.1519320460166</v>
      </c>
      <c r="Y77" s="564">
        <v>2794.1345447230306</v>
      </c>
      <c r="Z77" s="564">
        <v>2069.1266786389542</v>
      </c>
      <c r="AA77" s="564">
        <v>90.899082191198758</v>
      </c>
      <c r="AB77" s="564">
        <v>90.192808769335386</v>
      </c>
      <c r="AC77" s="566">
        <v>3073.1963032896178</v>
      </c>
      <c r="AD77" s="538"/>
      <c r="AE77" s="568">
        <v>110.5178528606688</v>
      </c>
    </row>
    <row r="78" spans="1:47" s="241" customFormat="1">
      <c r="A78" s="214"/>
      <c r="B78" s="569" t="s">
        <v>334</v>
      </c>
      <c r="C78" s="563">
        <v>1237.2605138315623</v>
      </c>
      <c r="D78" s="564">
        <v>1305.9786831203028</v>
      </c>
      <c r="E78" s="564">
        <v>1158.4837629433343</v>
      </c>
      <c r="F78" s="564">
        <v>75.037006722656272</v>
      </c>
      <c r="G78" s="564">
        <v>72.457913454312077</v>
      </c>
      <c r="H78" s="564">
        <v>147.49492017696835</v>
      </c>
      <c r="I78" s="564">
        <v>1112.8800555605469</v>
      </c>
      <c r="J78" s="564"/>
      <c r="K78" s="564">
        <v>-6.3190107914688749</v>
      </c>
      <c r="L78" s="564">
        <v>22.675256680562931</v>
      </c>
      <c r="M78" s="564">
        <v>22.675430038115731</v>
      </c>
      <c r="N78" s="564">
        <v>68.717995931187403</v>
      </c>
      <c r="O78" s="564">
        <v>68.718169288740199</v>
      </c>
      <c r="P78" s="564"/>
      <c r="Q78" s="564">
        <v>-6.3188374339160758</v>
      </c>
      <c r="R78" s="564">
        <v>2509.8217559458226</v>
      </c>
      <c r="S78" s="564"/>
      <c r="T78" s="564">
        <v>122.82007638425519</v>
      </c>
      <c r="U78" s="564">
        <v>121.44979130347005</v>
      </c>
      <c r="V78" s="564">
        <v>110.26976975638271</v>
      </c>
      <c r="W78" s="564"/>
      <c r="X78" s="564">
        <v>2905.532777006174</v>
      </c>
      <c r="Y78" s="564">
        <v>2860.5533996965137</v>
      </c>
      <c r="Z78" s="564">
        <v>2101.2723729734103</v>
      </c>
      <c r="AA78" s="564">
        <v>89.870419556715575</v>
      </c>
      <c r="AB78" s="564">
        <v>89.870246199162779</v>
      </c>
      <c r="AC78" s="566">
        <v>3137.7070863160607</v>
      </c>
      <c r="AD78" s="538"/>
      <c r="AE78" s="568">
        <v>112.66988343480968</v>
      </c>
    </row>
    <row r="79" spans="1:47" s="241" customFormat="1">
      <c r="A79" s="214"/>
      <c r="B79" s="570" t="s">
        <v>341</v>
      </c>
      <c r="C79" s="571">
        <v>1258.8335391772744</v>
      </c>
      <c r="D79" s="572">
        <v>1323.3363930692733</v>
      </c>
      <c r="E79" s="572">
        <v>1177.0821862852349</v>
      </c>
      <c r="F79" s="572">
        <v>73.154897659865384</v>
      </c>
      <c r="G79" s="572">
        <v>73.099309124172791</v>
      </c>
      <c r="H79" s="572">
        <v>146.25420678403819</v>
      </c>
      <c r="I79" s="572">
        <v>1132.8237829217574</v>
      </c>
      <c r="J79" s="572"/>
      <c r="K79" s="572">
        <v>-8.6522202690596437</v>
      </c>
      <c r="L79" s="572">
        <v>30.936732871293593</v>
      </c>
      <c r="M79" s="572">
        <v>30.936909372486525</v>
      </c>
      <c r="N79" s="572">
        <v>64.502677390805758</v>
      </c>
      <c r="O79" s="572">
        <v>64.502853891998697</v>
      </c>
      <c r="P79" s="572"/>
      <c r="Q79" s="572">
        <v>-8.6520437678667115</v>
      </c>
      <c r="R79" s="572">
        <v>2542.7794806064321</v>
      </c>
      <c r="S79" s="572"/>
      <c r="T79" s="572">
        <v>95.937675750600818</v>
      </c>
      <c r="U79" s="572">
        <v>93.594744631035724</v>
      </c>
      <c r="V79" s="572">
        <v>114.62480259352476</v>
      </c>
      <c r="W79" s="572"/>
      <c r="X79" s="573">
        <v>2954.3748311412683</v>
      </c>
      <c r="Y79" s="573">
        <v>2919.4649694682598</v>
      </c>
      <c r="Z79" s="573">
        <v>2125.5085411848286</v>
      </c>
      <c r="AA79" s="572">
        <v>83.503591131289539</v>
      </c>
      <c r="AB79" s="572">
        <v>83.503414630096614</v>
      </c>
      <c r="AC79" s="574">
        <v>3195.4921519815362</v>
      </c>
      <c r="AD79" s="538"/>
      <c r="AE79" s="575">
        <v>114.78932357139331</v>
      </c>
    </row>
    <row r="80" spans="1:47" s="241" customFormat="1">
      <c r="A80" s="215"/>
      <c r="B80" s="576" t="s">
        <v>128</v>
      </c>
      <c r="C80" s="270" t="s">
        <v>342</v>
      </c>
      <c r="D80" s="270"/>
      <c r="E80" s="270"/>
      <c r="F80" s="270"/>
      <c r="G80" s="270"/>
      <c r="H80" s="270"/>
      <c r="I80" s="270"/>
      <c r="J80" s="270"/>
      <c r="K80" s="270"/>
      <c r="L80" s="270"/>
      <c r="M80" s="270"/>
      <c r="N80" s="270"/>
      <c r="O80" s="270"/>
      <c r="P80" s="270"/>
      <c r="Q80" s="270"/>
      <c r="R80" s="270"/>
      <c r="S80" s="270"/>
      <c r="T80" s="270"/>
      <c r="U80" s="270"/>
      <c r="V80" s="270"/>
      <c r="W80" s="270"/>
      <c r="X80" s="270"/>
      <c r="Y80" s="270"/>
      <c r="Z80" s="270"/>
      <c r="AA80" s="270"/>
      <c r="AB80" s="270"/>
      <c r="AC80" s="506"/>
      <c r="AD80" s="513"/>
      <c r="AE80" s="577"/>
      <c r="AG80" s="271"/>
      <c r="AH80" s="271"/>
      <c r="AI80" s="271"/>
      <c r="AJ80" s="271"/>
      <c r="AK80" s="271"/>
      <c r="AN80" s="426"/>
      <c r="AO80" s="426"/>
      <c r="AP80" s="426"/>
      <c r="AQ80" s="426"/>
      <c r="AR80" s="426"/>
      <c r="AS80" s="426"/>
      <c r="AT80" s="426"/>
      <c r="AU80" s="373"/>
    </row>
    <row r="81" spans="2:52">
      <c r="B81" s="578"/>
      <c r="C81" s="428" t="s">
        <v>352</v>
      </c>
      <c r="D81" s="428"/>
      <c r="E81" s="428"/>
      <c r="F81" s="428"/>
      <c r="G81" s="428"/>
      <c r="H81" s="428"/>
      <c r="I81" s="428"/>
      <c r="J81" s="428"/>
      <c r="K81" s="428"/>
      <c r="L81" s="428"/>
      <c r="M81" s="428"/>
      <c r="N81" s="428"/>
      <c r="O81" s="428"/>
      <c r="P81" s="428"/>
      <c r="Q81" s="428"/>
      <c r="R81" s="428"/>
      <c r="S81" s="428"/>
      <c r="T81" s="428"/>
      <c r="U81" s="428"/>
      <c r="V81" s="428"/>
      <c r="W81" s="428"/>
      <c r="X81" s="428"/>
      <c r="Y81" s="428"/>
      <c r="Z81" s="428"/>
      <c r="AA81" s="428"/>
      <c r="AB81" s="428"/>
      <c r="AC81" s="507"/>
      <c r="AD81" s="513"/>
      <c r="AE81" s="431"/>
      <c r="AG81" s="241"/>
      <c r="AH81" s="241"/>
      <c r="AI81" s="241"/>
      <c r="AJ81" s="241"/>
      <c r="AK81" s="241"/>
      <c r="AL81" s="241"/>
      <c r="AM81" s="241"/>
      <c r="AN81" s="241"/>
      <c r="AO81" s="241"/>
      <c r="AP81" s="241"/>
      <c r="AQ81" s="241"/>
      <c r="AR81" s="241"/>
      <c r="AS81" s="241"/>
      <c r="AT81" s="241"/>
      <c r="AU81" s="241"/>
      <c r="AV81" s="241"/>
      <c r="AW81" s="241"/>
      <c r="AX81" s="241"/>
      <c r="AY81" s="241"/>
      <c r="AZ81" s="241"/>
    </row>
    <row r="82" spans="2:52">
      <c r="B82" s="579"/>
      <c r="C82" s="430" t="s">
        <v>176</v>
      </c>
      <c r="D82" s="214"/>
      <c r="E82" s="214"/>
      <c r="F82" s="214"/>
      <c r="G82" s="214"/>
      <c r="H82" s="214"/>
      <c r="I82" s="214"/>
      <c r="J82" s="214"/>
      <c r="K82" s="214"/>
      <c r="L82" s="214"/>
      <c r="M82" s="214"/>
      <c r="N82" s="214"/>
      <c r="O82" s="214"/>
      <c r="P82" s="214"/>
      <c r="Q82" s="214"/>
      <c r="R82" s="214"/>
      <c r="S82" s="214"/>
      <c r="T82" s="214"/>
      <c r="U82" s="214"/>
      <c r="V82" s="214"/>
      <c r="W82" s="214"/>
      <c r="X82" s="214"/>
      <c r="Y82" s="214"/>
      <c r="Z82" s="214"/>
      <c r="AA82" s="214"/>
      <c r="AB82" s="214"/>
      <c r="AC82" s="431"/>
      <c r="AD82" s="513"/>
      <c r="AE82" s="431"/>
      <c r="AG82" s="241"/>
      <c r="AH82" s="241"/>
      <c r="AI82" s="241"/>
      <c r="AJ82" s="241"/>
      <c r="AK82" s="241"/>
      <c r="AL82" s="241"/>
      <c r="AM82" s="241"/>
      <c r="AN82" s="241"/>
      <c r="AO82" s="241"/>
      <c r="AP82" s="241"/>
      <c r="AQ82" s="241"/>
      <c r="AR82" s="241"/>
      <c r="AS82" s="241"/>
      <c r="AT82" s="241"/>
      <c r="AU82" s="241"/>
      <c r="AV82" s="241"/>
      <c r="AW82" s="241"/>
      <c r="AX82" s="241"/>
      <c r="AY82" s="241"/>
      <c r="AZ82" s="241"/>
    </row>
    <row r="83" spans="2:52" ht="16.5" thickBot="1">
      <c r="B83" s="580"/>
      <c r="C83" s="433" t="s">
        <v>320</v>
      </c>
      <c r="D83" s="434"/>
      <c r="E83" s="434"/>
      <c r="F83" s="434"/>
      <c r="G83" s="434"/>
      <c r="H83" s="434"/>
      <c r="I83" s="434"/>
      <c r="J83" s="434"/>
      <c r="K83" s="434"/>
      <c r="L83" s="434"/>
      <c r="M83" s="434"/>
      <c r="N83" s="434"/>
      <c r="O83" s="434"/>
      <c r="P83" s="434"/>
      <c r="Q83" s="434"/>
      <c r="R83" s="434"/>
      <c r="S83" s="434"/>
      <c r="T83" s="434"/>
      <c r="U83" s="434"/>
      <c r="V83" s="434"/>
      <c r="W83" s="434"/>
      <c r="X83" s="434"/>
      <c r="Y83" s="434"/>
      <c r="Z83" s="434"/>
      <c r="AA83" s="434"/>
      <c r="AB83" s="434"/>
      <c r="AC83" s="435"/>
      <c r="AD83" s="513"/>
      <c r="AE83" s="435"/>
      <c r="AG83" s="241"/>
      <c r="AH83" s="241"/>
      <c r="AI83" s="241"/>
      <c r="AJ83" s="241"/>
      <c r="AK83" s="241"/>
      <c r="AL83" s="241"/>
      <c r="AM83" s="241"/>
      <c r="AN83" s="241"/>
      <c r="AO83" s="241"/>
      <c r="AP83" s="241"/>
      <c r="AQ83" s="241"/>
      <c r="AR83" s="241"/>
      <c r="AS83" s="241"/>
      <c r="AT83" s="241"/>
      <c r="AU83" s="241"/>
      <c r="AV83" s="241"/>
      <c r="AW83" s="241"/>
      <c r="AX83" s="241"/>
      <c r="AY83" s="241"/>
      <c r="AZ83" s="241"/>
    </row>
    <row r="84" spans="2:52">
      <c r="AG84" s="241"/>
      <c r="AH84" s="241"/>
      <c r="AI84" s="241"/>
      <c r="AJ84" s="241"/>
      <c r="AK84" s="241"/>
      <c r="AL84" s="241"/>
      <c r="AM84" s="241"/>
      <c r="AN84" s="241"/>
      <c r="AO84" s="241"/>
      <c r="AP84" s="241"/>
      <c r="AQ84" s="241"/>
      <c r="AR84" s="241"/>
      <c r="AS84" s="241"/>
      <c r="AT84" s="241"/>
      <c r="AU84" s="241"/>
    </row>
    <row r="85" spans="2:52">
      <c r="AG85" s="241"/>
      <c r="AH85" s="241"/>
      <c r="AI85" s="241"/>
      <c r="AJ85" s="241"/>
      <c r="AK85" s="241"/>
      <c r="AL85" s="241"/>
      <c r="AM85" s="241"/>
      <c r="AN85" s="241"/>
      <c r="AO85" s="241"/>
      <c r="AP85" s="241"/>
      <c r="AQ85" s="241"/>
      <c r="AR85" s="241"/>
      <c r="AS85" s="241"/>
      <c r="AT85" s="241"/>
      <c r="AU85" s="241"/>
    </row>
    <row r="86" spans="2:52">
      <c r="AG86" s="241"/>
      <c r="AH86" s="241"/>
      <c r="AI86" s="241"/>
      <c r="AJ86" s="241"/>
      <c r="AK86" s="241"/>
      <c r="AL86" s="241"/>
      <c r="AM86" s="241"/>
      <c r="AN86" s="241"/>
      <c r="AO86" s="241"/>
      <c r="AP86" s="241"/>
      <c r="AQ86" s="241"/>
      <c r="AR86" s="241"/>
      <c r="AS86" s="241"/>
      <c r="AT86" s="241"/>
    </row>
    <row r="87" spans="2:52">
      <c r="B87" s="284"/>
      <c r="AG87" s="241"/>
      <c r="AH87" s="241"/>
      <c r="AI87" s="241"/>
      <c r="AJ87" s="241"/>
      <c r="AK87" s="241"/>
      <c r="AL87" s="241"/>
      <c r="AM87" s="241"/>
      <c r="AN87" s="241"/>
      <c r="AO87" s="241"/>
      <c r="AP87" s="241"/>
      <c r="AQ87" s="241"/>
      <c r="AR87" s="241"/>
      <c r="AS87" s="241"/>
      <c r="AT87" s="241"/>
    </row>
    <row r="88" spans="2:52">
      <c r="B88" s="284"/>
      <c r="AG88" s="241"/>
      <c r="AH88" s="241"/>
      <c r="AI88" s="241"/>
      <c r="AJ88" s="241"/>
      <c r="AK88" s="241"/>
      <c r="AL88" s="241"/>
      <c r="AM88" s="241"/>
      <c r="AN88" s="241"/>
      <c r="AO88" s="241"/>
      <c r="AP88" s="241"/>
      <c r="AQ88" s="241"/>
      <c r="AR88" s="241"/>
      <c r="AS88" s="241"/>
      <c r="AT88" s="241"/>
    </row>
    <row r="89" spans="2:52">
      <c r="B89" s="284"/>
      <c r="AG89" s="241"/>
      <c r="AH89" s="241"/>
      <c r="AI89" s="241"/>
      <c r="AJ89" s="241"/>
      <c r="AK89" s="241"/>
      <c r="AL89" s="241"/>
      <c r="AM89" s="241"/>
      <c r="AN89" s="241"/>
      <c r="AO89" s="241"/>
      <c r="AP89" s="241"/>
      <c r="AQ89" s="241"/>
      <c r="AR89" s="241"/>
      <c r="AS89" s="241"/>
      <c r="AT89" s="241"/>
    </row>
    <row r="90" spans="2:52">
      <c r="B90" s="284"/>
      <c r="AG90" s="241"/>
      <c r="AH90" s="241"/>
      <c r="AI90" s="241"/>
      <c r="AJ90" s="241"/>
      <c r="AK90" s="241"/>
      <c r="AL90" s="241"/>
      <c r="AM90" s="241"/>
      <c r="AN90" s="241"/>
      <c r="AO90" s="241"/>
      <c r="AP90" s="241"/>
      <c r="AQ90" s="241"/>
      <c r="AR90" s="241"/>
      <c r="AS90" s="241"/>
      <c r="AT90" s="241"/>
    </row>
    <row r="91" spans="2:52">
      <c r="B91" s="284"/>
      <c r="AG91" s="241"/>
      <c r="AH91" s="241"/>
      <c r="AI91" s="241"/>
      <c r="AJ91" s="241"/>
      <c r="AK91" s="241"/>
      <c r="AL91" s="241"/>
      <c r="AM91" s="241"/>
      <c r="AN91" s="241"/>
      <c r="AO91" s="241"/>
      <c r="AP91" s="241"/>
      <c r="AQ91" s="241"/>
      <c r="AR91" s="241"/>
      <c r="AS91" s="241"/>
      <c r="AT91" s="241"/>
    </row>
    <row r="92" spans="2:52">
      <c r="B92" s="284"/>
      <c r="AG92" s="241"/>
      <c r="AH92" s="241"/>
      <c r="AI92" s="241"/>
      <c r="AJ92" s="241"/>
      <c r="AK92" s="241"/>
      <c r="AL92" s="241"/>
      <c r="AM92" s="241"/>
      <c r="AN92" s="241"/>
      <c r="AO92" s="241"/>
      <c r="AP92" s="241"/>
      <c r="AQ92" s="241"/>
      <c r="AR92" s="241"/>
      <c r="AS92" s="241"/>
      <c r="AT92" s="241"/>
    </row>
    <row r="93" spans="2:52">
      <c r="B93" s="284"/>
      <c r="AG93" s="241"/>
      <c r="AH93" s="241"/>
      <c r="AI93" s="241"/>
      <c r="AJ93" s="241"/>
      <c r="AK93" s="241"/>
      <c r="AL93" s="241"/>
      <c r="AM93" s="241"/>
      <c r="AN93" s="241"/>
      <c r="AO93" s="241"/>
      <c r="AP93" s="241"/>
      <c r="AQ93" s="241"/>
      <c r="AR93" s="241"/>
      <c r="AS93" s="241"/>
      <c r="AT93" s="241"/>
    </row>
    <row r="94" spans="2:52">
      <c r="B94" s="284"/>
      <c r="AG94" s="241"/>
      <c r="AH94" s="241"/>
      <c r="AI94" s="241"/>
      <c r="AJ94" s="241"/>
      <c r="AK94" s="241"/>
      <c r="AL94" s="241"/>
      <c r="AM94" s="241"/>
      <c r="AN94" s="241"/>
      <c r="AO94" s="241"/>
      <c r="AP94" s="241"/>
      <c r="AQ94" s="241"/>
      <c r="AR94" s="241"/>
      <c r="AS94" s="241"/>
      <c r="AT94" s="241"/>
    </row>
    <row r="95" spans="2:52">
      <c r="AG95" s="241"/>
      <c r="AH95" s="241"/>
      <c r="AI95" s="241"/>
      <c r="AJ95" s="241"/>
      <c r="AK95" s="241"/>
      <c r="AL95" s="241"/>
      <c r="AM95" s="241"/>
      <c r="AN95" s="241"/>
      <c r="AO95" s="241"/>
      <c r="AP95" s="241"/>
      <c r="AQ95" s="241"/>
      <c r="AR95" s="241"/>
      <c r="AS95" s="241"/>
      <c r="AT95" s="241"/>
    </row>
    <row r="96" spans="2:52">
      <c r="AG96" s="241"/>
      <c r="AH96" s="241"/>
      <c r="AI96" s="241"/>
      <c r="AJ96" s="241"/>
      <c r="AK96" s="241"/>
      <c r="AL96" s="241"/>
      <c r="AM96" s="241"/>
      <c r="AN96" s="241"/>
      <c r="AO96" s="241"/>
      <c r="AP96" s="241"/>
      <c r="AQ96" s="241"/>
      <c r="AR96" s="241"/>
      <c r="AS96" s="241"/>
      <c r="AT96" s="241"/>
    </row>
    <row r="97" spans="33:46">
      <c r="AG97" s="241"/>
      <c r="AH97" s="241"/>
      <c r="AI97" s="241"/>
      <c r="AJ97" s="241"/>
      <c r="AK97" s="241"/>
      <c r="AL97" s="241"/>
      <c r="AM97" s="241"/>
      <c r="AN97" s="241"/>
      <c r="AO97" s="241"/>
      <c r="AP97" s="241"/>
      <c r="AQ97" s="241"/>
      <c r="AR97" s="241"/>
      <c r="AS97" s="241"/>
      <c r="AT97" s="241"/>
    </row>
    <row r="98" spans="33:46">
      <c r="AG98" s="241"/>
      <c r="AH98" s="241"/>
      <c r="AI98" s="241"/>
      <c r="AJ98" s="241"/>
      <c r="AK98" s="241"/>
      <c r="AL98" s="241"/>
      <c r="AM98" s="241"/>
      <c r="AN98" s="241"/>
      <c r="AO98" s="241"/>
      <c r="AP98" s="241"/>
      <c r="AQ98" s="241"/>
      <c r="AR98" s="241"/>
      <c r="AS98" s="241"/>
      <c r="AT98" s="241"/>
    </row>
    <row r="99" spans="33:46">
      <c r="AG99" s="241"/>
      <c r="AH99" s="241"/>
      <c r="AI99" s="241"/>
      <c r="AJ99" s="241"/>
      <c r="AK99" s="241"/>
      <c r="AL99" s="241"/>
      <c r="AM99" s="241"/>
      <c r="AN99" s="241"/>
      <c r="AO99" s="241"/>
      <c r="AP99" s="241"/>
      <c r="AQ99" s="241"/>
      <c r="AR99" s="241"/>
      <c r="AS99" s="241"/>
      <c r="AT99" s="241"/>
    </row>
    <row r="100" spans="33:46">
      <c r="AG100" s="241"/>
      <c r="AH100" s="241"/>
      <c r="AI100" s="241"/>
      <c r="AJ100" s="241"/>
      <c r="AK100" s="241"/>
      <c r="AL100" s="241"/>
      <c r="AM100" s="241"/>
      <c r="AN100" s="241"/>
      <c r="AO100" s="241"/>
      <c r="AP100" s="241"/>
      <c r="AQ100" s="241"/>
      <c r="AR100" s="241"/>
      <c r="AS100" s="241"/>
      <c r="AT100" s="241"/>
    </row>
    <row r="101" spans="33:46">
      <c r="AG101" s="241"/>
      <c r="AH101" s="241"/>
      <c r="AI101" s="241"/>
      <c r="AJ101" s="241"/>
      <c r="AK101" s="241"/>
      <c r="AL101" s="241"/>
      <c r="AM101" s="241"/>
      <c r="AN101" s="241"/>
      <c r="AO101" s="241"/>
      <c r="AP101" s="241"/>
      <c r="AQ101" s="241"/>
      <c r="AR101" s="241"/>
      <c r="AS101" s="241"/>
      <c r="AT101" s="241"/>
    </row>
    <row r="102" spans="33:46">
      <c r="AG102" s="241"/>
      <c r="AH102" s="241"/>
      <c r="AI102" s="241"/>
      <c r="AJ102" s="241"/>
      <c r="AK102" s="241"/>
      <c r="AL102" s="241"/>
      <c r="AM102" s="241"/>
      <c r="AN102" s="241"/>
      <c r="AO102" s="241"/>
      <c r="AP102" s="241"/>
      <c r="AQ102" s="241"/>
      <c r="AR102" s="241"/>
      <c r="AS102" s="241"/>
      <c r="AT102" s="241"/>
    </row>
    <row r="103" spans="33:46">
      <c r="AG103" s="241"/>
      <c r="AH103" s="241"/>
      <c r="AI103" s="241"/>
      <c r="AJ103" s="241"/>
      <c r="AK103" s="241"/>
      <c r="AL103" s="241"/>
      <c r="AM103" s="241"/>
      <c r="AN103" s="241"/>
      <c r="AO103" s="241"/>
      <c r="AP103" s="241"/>
      <c r="AQ103" s="241"/>
      <c r="AR103" s="241"/>
      <c r="AS103" s="241"/>
      <c r="AT103" s="241"/>
    </row>
    <row r="104" spans="33:46">
      <c r="AG104" s="241"/>
      <c r="AH104" s="241"/>
      <c r="AI104" s="241"/>
      <c r="AJ104" s="241"/>
      <c r="AK104" s="241"/>
      <c r="AL104" s="241"/>
      <c r="AM104" s="241"/>
      <c r="AN104" s="241"/>
      <c r="AO104" s="241"/>
      <c r="AP104" s="241"/>
      <c r="AQ104" s="241"/>
      <c r="AR104" s="241"/>
      <c r="AS104" s="241"/>
      <c r="AT104" s="241"/>
    </row>
    <row r="105" spans="33:46">
      <c r="AG105" s="241"/>
      <c r="AH105" s="241"/>
      <c r="AI105" s="241"/>
      <c r="AJ105" s="241"/>
      <c r="AK105" s="241"/>
      <c r="AL105" s="241"/>
      <c r="AM105" s="241"/>
      <c r="AN105" s="241"/>
      <c r="AO105" s="241"/>
      <c r="AP105" s="241"/>
      <c r="AQ105" s="241"/>
      <c r="AR105" s="241"/>
      <c r="AS105" s="241"/>
      <c r="AT105" s="241"/>
    </row>
    <row r="106" spans="33:46">
      <c r="AG106" s="241"/>
      <c r="AH106" s="241"/>
      <c r="AI106" s="241"/>
      <c r="AJ106" s="241"/>
      <c r="AK106" s="241"/>
      <c r="AL106" s="241"/>
      <c r="AM106" s="241"/>
      <c r="AN106" s="241"/>
      <c r="AO106" s="241"/>
      <c r="AP106" s="241"/>
      <c r="AQ106" s="241"/>
      <c r="AR106" s="241"/>
      <c r="AS106" s="241"/>
      <c r="AT106" s="241"/>
    </row>
    <row r="107" spans="33:46">
      <c r="AG107" s="241"/>
      <c r="AH107" s="241"/>
      <c r="AI107" s="241"/>
      <c r="AJ107" s="241"/>
      <c r="AK107" s="241"/>
      <c r="AL107" s="241"/>
      <c r="AM107" s="241"/>
      <c r="AN107" s="241"/>
      <c r="AO107" s="241"/>
      <c r="AP107" s="241"/>
      <c r="AQ107" s="241"/>
      <c r="AR107" s="241"/>
      <c r="AS107" s="241"/>
      <c r="AT107" s="241"/>
    </row>
  </sheetData>
  <mergeCells count="9">
    <mergeCell ref="AQ2:AT2"/>
    <mergeCell ref="C1:AC1"/>
    <mergeCell ref="C81:AB81"/>
    <mergeCell ref="C80:AB80"/>
    <mergeCell ref="T3:V3"/>
    <mergeCell ref="C3:I3"/>
    <mergeCell ref="X3:AC3"/>
    <mergeCell ref="Q3:R3"/>
    <mergeCell ref="K3:O3"/>
  </mergeCells>
  <phoneticPr fontId="144" type="noConversion"/>
  <pageMargins left="0.74803149606299213" right="0.74803149606299213" top="0.98425196850393704" bottom="0.98425196850393704" header="0.51181102362204722" footer="0.51181102362204722"/>
  <pageSetup paperSize="8" scale="3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O114"/>
  <sheetViews>
    <sheetView zoomScaleNormal="100" workbookViewId="0">
      <pane xSplit="2" ySplit="6" topLeftCell="C7" activePane="bottomRight" state="frozen"/>
      <selection pane="topRight"/>
      <selection pane="bottomLeft"/>
      <selection pane="bottomRight"/>
    </sheetView>
  </sheetViews>
  <sheetFormatPr defaultColWidth="9.140625" defaultRowHeight="15.75"/>
  <cols>
    <col min="1" max="1" width="9.140625" style="215"/>
    <col min="2" max="2" width="10.42578125" style="215" bestFit="1" customWidth="1"/>
    <col min="3" max="5" width="13" style="215" customWidth="1"/>
    <col min="6" max="6" width="17.42578125" style="215" customWidth="1"/>
    <col min="7" max="12" width="13" style="215" customWidth="1"/>
    <col min="13" max="13" width="14.140625" style="215" bestFit="1" customWidth="1"/>
    <col min="14" max="14" width="27.5703125" style="215" bestFit="1" customWidth="1"/>
    <col min="15" max="20" width="13" style="215" customWidth="1"/>
    <col min="21" max="21" width="18.42578125" style="215" bestFit="1" customWidth="1"/>
    <col min="22" max="27" width="13" style="215" customWidth="1"/>
    <col min="28" max="28" width="16.5703125" style="215" bestFit="1" customWidth="1"/>
    <col min="29" max="29" width="13" style="215" customWidth="1"/>
    <col min="30" max="30" width="15" style="215" bestFit="1" customWidth="1"/>
    <col min="31" max="31" width="13.5703125" style="215" bestFit="1" customWidth="1"/>
    <col min="32" max="34" width="13" style="215" customWidth="1"/>
    <col min="35" max="16384" width="9.140625" style="215"/>
  </cols>
  <sheetData>
    <row r="1" spans="2:36" ht="29.25" customHeight="1" thickBot="1">
      <c r="B1" s="211"/>
      <c r="C1" s="212" t="s">
        <v>3</v>
      </c>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3"/>
      <c r="AI1" s="214"/>
      <c r="AJ1" s="214"/>
    </row>
    <row r="2" spans="2:36" s="220" customFormat="1" ht="15.75" customHeight="1">
      <c r="B2" s="216"/>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8"/>
      <c r="AI2" s="219"/>
      <c r="AJ2" s="219"/>
    </row>
    <row r="3" spans="2:36" s="226" customFormat="1">
      <c r="B3" s="221"/>
      <c r="C3" s="222"/>
      <c r="D3" s="222"/>
      <c r="E3" s="222"/>
      <c r="F3" s="222"/>
      <c r="G3" s="222"/>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4"/>
      <c r="AI3" s="225"/>
      <c r="AJ3" s="225"/>
    </row>
    <row r="4" spans="2:36" s="226" customFormat="1" ht="57" customHeight="1">
      <c r="B4" s="227"/>
      <c r="C4" s="222" t="s">
        <v>278</v>
      </c>
      <c r="D4" s="222" t="s">
        <v>251</v>
      </c>
      <c r="E4" s="222" t="s">
        <v>235</v>
      </c>
      <c r="F4" s="228" t="s">
        <v>253</v>
      </c>
      <c r="G4" s="222" t="s">
        <v>254</v>
      </c>
      <c r="H4" s="222" t="s">
        <v>234</v>
      </c>
      <c r="I4" s="222" t="s">
        <v>233</v>
      </c>
      <c r="J4" s="222" t="s">
        <v>347</v>
      </c>
      <c r="K4" s="222" t="s">
        <v>256</v>
      </c>
      <c r="L4" s="222" t="s">
        <v>258</v>
      </c>
      <c r="M4" s="222" t="s">
        <v>260</v>
      </c>
      <c r="N4" s="222" t="s">
        <v>348</v>
      </c>
      <c r="O4" s="222" t="s">
        <v>323</v>
      </c>
      <c r="P4" s="222" t="s">
        <v>264</v>
      </c>
      <c r="Q4" s="222" t="s">
        <v>266</v>
      </c>
      <c r="R4" s="222" t="s">
        <v>267</v>
      </c>
      <c r="S4" s="222" t="s">
        <v>243</v>
      </c>
      <c r="T4" s="222" t="s">
        <v>279</v>
      </c>
      <c r="U4" s="222" t="s">
        <v>349</v>
      </c>
      <c r="V4" s="222" t="s">
        <v>268</v>
      </c>
      <c r="W4" s="222" t="s">
        <v>229</v>
      </c>
      <c r="X4" s="222" t="s">
        <v>332</v>
      </c>
      <c r="Y4" s="222" t="s">
        <v>230</v>
      </c>
      <c r="Z4" s="222" t="s">
        <v>247</v>
      </c>
      <c r="AA4" s="222" t="s">
        <v>269</v>
      </c>
      <c r="AB4" s="222" t="s">
        <v>272</v>
      </c>
      <c r="AC4" s="222" t="s">
        <v>232</v>
      </c>
      <c r="AD4" s="222" t="s">
        <v>273</v>
      </c>
      <c r="AE4" s="222" t="s">
        <v>274</v>
      </c>
      <c r="AF4" s="222" t="s">
        <v>275</v>
      </c>
      <c r="AG4" s="222" t="s">
        <v>3</v>
      </c>
      <c r="AH4" s="229" t="s">
        <v>276</v>
      </c>
      <c r="AI4" s="225"/>
      <c r="AJ4" s="225"/>
    </row>
    <row r="5" spans="2:36" s="235" customFormat="1" ht="24" customHeight="1">
      <c r="B5" s="230"/>
      <c r="C5" s="231" t="s">
        <v>285</v>
      </c>
      <c r="D5" s="231" t="s">
        <v>252</v>
      </c>
      <c r="E5" s="231" t="s">
        <v>239</v>
      </c>
      <c r="F5" s="231" t="s">
        <v>236</v>
      </c>
      <c r="G5" s="231" t="s">
        <v>240</v>
      </c>
      <c r="H5" s="231" t="s">
        <v>238</v>
      </c>
      <c r="I5" s="231" t="s">
        <v>237</v>
      </c>
      <c r="J5" s="231" t="s">
        <v>255</v>
      </c>
      <c r="K5" s="231" t="s">
        <v>257</v>
      </c>
      <c r="L5" s="231" t="s">
        <v>259</v>
      </c>
      <c r="M5" s="231" t="s">
        <v>261</v>
      </c>
      <c r="N5" s="231" t="s">
        <v>262</v>
      </c>
      <c r="O5" s="231" t="s">
        <v>263</v>
      </c>
      <c r="P5" s="231" t="s">
        <v>265</v>
      </c>
      <c r="Q5" s="231" t="s">
        <v>241</v>
      </c>
      <c r="R5" s="231" t="s">
        <v>242</v>
      </c>
      <c r="S5" s="231" t="s">
        <v>244</v>
      </c>
      <c r="T5" s="231" t="s">
        <v>231</v>
      </c>
      <c r="U5" s="231" t="s">
        <v>280</v>
      </c>
      <c r="V5" s="231" t="s">
        <v>281</v>
      </c>
      <c r="W5" s="231" t="s">
        <v>245</v>
      </c>
      <c r="X5" s="231" t="s">
        <v>331</v>
      </c>
      <c r="Y5" s="231" t="s">
        <v>246</v>
      </c>
      <c r="Z5" s="231" t="s">
        <v>248</v>
      </c>
      <c r="AA5" s="231" t="s">
        <v>270</v>
      </c>
      <c r="AB5" s="231" t="s">
        <v>171</v>
      </c>
      <c r="AC5" s="231" t="s">
        <v>249</v>
      </c>
      <c r="AD5" s="231" t="s">
        <v>282</v>
      </c>
      <c r="AE5" s="231" t="s">
        <v>277</v>
      </c>
      <c r="AF5" s="232" t="s">
        <v>271</v>
      </c>
      <c r="AG5" s="231" t="s">
        <v>78</v>
      </c>
      <c r="AH5" s="233" t="s">
        <v>91</v>
      </c>
      <c r="AI5" s="234"/>
      <c r="AJ5" s="234"/>
    </row>
    <row r="6" spans="2:36" s="235" customFormat="1">
      <c r="B6" s="230"/>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7"/>
      <c r="AI6" s="234"/>
      <c r="AJ6" s="234"/>
    </row>
    <row r="7" spans="2:36" s="242" customFormat="1">
      <c r="B7" s="238" t="s">
        <v>43</v>
      </c>
      <c r="C7" s="239">
        <v>56.923000000000002</v>
      </c>
      <c r="D7" s="239">
        <v>5.8840000000000003</v>
      </c>
      <c r="E7" s="239">
        <v>22.515000000000001</v>
      </c>
      <c r="F7" s="239">
        <v>3.1859999999999999</v>
      </c>
      <c r="G7" s="239">
        <v>3.7120000000000002</v>
      </c>
      <c r="H7" s="239">
        <v>7.7960000000000003</v>
      </c>
      <c r="I7" s="239">
        <v>6.5</v>
      </c>
      <c r="J7" s="239">
        <v>4.8550000000000004</v>
      </c>
      <c r="K7" s="239">
        <v>0.88200000000000001</v>
      </c>
      <c r="L7" s="239">
        <v>1.5109999999999999</v>
      </c>
      <c r="M7" s="239">
        <v>0</v>
      </c>
      <c r="N7" s="239">
        <v>0</v>
      </c>
      <c r="O7" s="239">
        <v>0</v>
      </c>
      <c r="P7" s="239">
        <v>0</v>
      </c>
      <c r="Q7" s="239">
        <v>80.319999999999993</v>
      </c>
      <c r="R7" s="239">
        <v>14.432</v>
      </c>
      <c r="S7" s="239">
        <v>1.944</v>
      </c>
      <c r="T7" s="239">
        <v>2.1219999999999999</v>
      </c>
      <c r="U7" s="239">
        <v>33.142000000000003</v>
      </c>
      <c r="V7" s="239">
        <v>1.18</v>
      </c>
      <c r="W7" s="239">
        <v>0.85299999999999998</v>
      </c>
      <c r="X7" s="239">
        <v>0</v>
      </c>
      <c r="Y7" s="239">
        <v>0</v>
      </c>
      <c r="Z7" s="239">
        <v>2.286</v>
      </c>
      <c r="AA7" s="239">
        <v>2.0470000000000002</v>
      </c>
      <c r="AB7" s="239">
        <v>56.935000000000002</v>
      </c>
      <c r="AC7" s="239">
        <v>13.031000000000001</v>
      </c>
      <c r="AD7" s="239">
        <v>11.021000000000001</v>
      </c>
      <c r="AE7" s="239">
        <v>25.791</v>
      </c>
      <c r="AF7" s="239">
        <v>20.161999999999978</v>
      </c>
      <c r="AG7" s="239">
        <v>379.03</v>
      </c>
      <c r="AH7" s="240">
        <v>344.32299999999998</v>
      </c>
      <c r="AI7" s="241"/>
      <c r="AJ7" s="241"/>
    </row>
    <row r="8" spans="2:36" s="242" customFormat="1">
      <c r="B8" s="238" t="s">
        <v>44</v>
      </c>
      <c r="C8" s="239">
        <v>59.04</v>
      </c>
      <c r="D8" s="239">
        <v>6.4390000000000001</v>
      </c>
      <c r="E8" s="239">
        <v>22.63</v>
      </c>
      <c r="F8" s="239">
        <v>3.6859999999999999</v>
      </c>
      <c r="G8" s="239">
        <v>4.4790000000000001</v>
      </c>
      <c r="H8" s="239">
        <v>7.6379999999999999</v>
      </c>
      <c r="I8" s="239">
        <v>6.6120000000000001</v>
      </c>
      <c r="J8" s="239">
        <v>4.2690000000000001</v>
      </c>
      <c r="K8" s="239">
        <v>0.95599999999999996</v>
      </c>
      <c r="L8" s="239">
        <v>1.7509999999999999</v>
      </c>
      <c r="M8" s="239">
        <v>0</v>
      </c>
      <c r="N8" s="239">
        <v>0</v>
      </c>
      <c r="O8" s="239">
        <v>0</v>
      </c>
      <c r="P8" s="243">
        <v>0</v>
      </c>
      <c r="Q8" s="239">
        <v>89.778000000000006</v>
      </c>
      <c r="R8" s="239">
        <v>15.273</v>
      </c>
      <c r="S8" s="239">
        <v>2.0369999999999999</v>
      </c>
      <c r="T8" s="239">
        <v>3.2360000000000002</v>
      </c>
      <c r="U8" s="239">
        <v>32.228000000000002</v>
      </c>
      <c r="V8" s="239">
        <v>2.64</v>
      </c>
      <c r="W8" s="239">
        <v>1.518</v>
      </c>
      <c r="X8" s="239">
        <v>0</v>
      </c>
      <c r="Y8" s="239">
        <v>0</v>
      </c>
      <c r="Z8" s="239">
        <v>2.0640000000000001</v>
      </c>
      <c r="AA8" s="239">
        <v>2.2229999999999999</v>
      </c>
      <c r="AB8" s="239">
        <v>62.067999999999998</v>
      </c>
      <c r="AC8" s="239">
        <v>14.314</v>
      </c>
      <c r="AD8" s="239">
        <v>13.385999999999999</v>
      </c>
      <c r="AE8" s="239">
        <v>26.175999999999998</v>
      </c>
      <c r="AF8" s="239">
        <v>22.538999999999987</v>
      </c>
      <c r="AG8" s="239">
        <v>406.98</v>
      </c>
      <c r="AH8" s="240">
        <v>368.48399999999998</v>
      </c>
      <c r="AI8" s="241"/>
      <c r="AJ8" s="241"/>
    </row>
    <row r="9" spans="2:36" s="242" customFormat="1">
      <c r="B9" s="238" t="s">
        <v>45</v>
      </c>
      <c r="C9" s="239">
        <v>61.738</v>
      </c>
      <c r="D9" s="239">
        <v>7.6109999999999998</v>
      </c>
      <c r="E9" s="239">
        <v>21.916</v>
      </c>
      <c r="F9" s="239">
        <v>4.1310000000000002</v>
      </c>
      <c r="G9" s="239">
        <v>2.8519999999999999</v>
      </c>
      <c r="H9" s="239">
        <v>7.6390000000000002</v>
      </c>
      <c r="I9" s="239">
        <v>6.9749999999999996</v>
      </c>
      <c r="J9" s="239">
        <v>4.2910000000000004</v>
      </c>
      <c r="K9" s="239">
        <v>0.80200000000000005</v>
      </c>
      <c r="L9" s="239">
        <v>1.921</v>
      </c>
      <c r="M9" s="239">
        <v>0.82199999999999995</v>
      </c>
      <c r="N9" s="239">
        <v>0</v>
      </c>
      <c r="O9" s="239">
        <v>0</v>
      </c>
      <c r="P9" s="243">
        <v>0</v>
      </c>
      <c r="Q9" s="239">
        <v>92.128</v>
      </c>
      <c r="R9" s="239">
        <v>15.281000000000001</v>
      </c>
      <c r="S9" s="239">
        <v>1.2450000000000001</v>
      </c>
      <c r="T9" s="239">
        <v>3.0339999999999998</v>
      </c>
      <c r="U9" s="239">
        <v>29.152000000000001</v>
      </c>
      <c r="V9" s="239">
        <v>3.456</v>
      </c>
      <c r="W9" s="239">
        <v>1.31</v>
      </c>
      <c r="X9" s="239">
        <v>0</v>
      </c>
      <c r="Y9" s="239">
        <v>0</v>
      </c>
      <c r="Z9" s="239">
        <v>2.1829999999999998</v>
      </c>
      <c r="AA9" s="239">
        <v>2.3570000000000002</v>
      </c>
      <c r="AB9" s="239">
        <v>63.161999999999999</v>
      </c>
      <c r="AC9" s="239">
        <v>15.391</v>
      </c>
      <c r="AD9" s="239">
        <v>11.706</v>
      </c>
      <c r="AE9" s="239">
        <v>27.44</v>
      </c>
      <c r="AF9" s="239">
        <v>24.351999999999919</v>
      </c>
      <c r="AG9" s="239">
        <v>412.89499999999998</v>
      </c>
      <c r="AH9" s="240">
        <v>374.52699999999999</v>
      </c>
      <c r="AI9" s="241"/>
      <c r="AJ9" s="241"/>
    </row>
    <row r="10" spans="2:36" s="242" customFormat="1">
      <c r="B10" s="238" t="s">
        <v>46</v>
      </c>
      <c r="C10" s="239">
        <v>63.988</v>
      </c>
      <c r="D10" s="239">
        <v>8.6159999999999997</v>
      </c>
      <c r="E10" s="239">
        <v>22.146999999999998</v>
      </c>
      <c r="F10" s="239">
        <v>5.01</v>
      </c>
      <c r="G10" s="239">
        <v>2.5390000000000001</v>
      </c>
      <c r="H10" s="239">
        <v>8.02</v>
      </c>
      <c r="I10" s="239">
        <v>7.3819999999999997</v>
      </c>
      <c r="J10" s="239">
        <v>4.3360000000000003</v>
      </c>
      <c r="K10" s="239">
        <v>0.80400000000000005</v>
      </c>
      <c r="L10" s="239">
        <v>2.1890000000000001</v>
      </c>
      <c r="M10" s="239">
        <v>0.81299999999999994</v>
      </c>
      <c r="N10" s="239">
        <v>0.27800000000000002</v>
      </c>
      <c r="O10" s="239">
        <v>0</v>
      </c>
      <c r="P10" s="243">
        <v>0</v>
      </c>
      <c r="Q10" s="239">
        <v>94.680999999999997</v>
      </c>
      <c r="R10" s="239">
        <v>16.059999999999999</v>
      </c>
      <c r="S10" s="239">
        <v>3.5999999999999997E-2</v>
      </c>
      <c r="T10" s="239">
        <v>1.5960000000000001</v>
      </c>
      <c r="U10" s="239">
        <v>26.39</v>
      </c>
      <c r="V10" s="239">
        <v>3.7320000000000002</v>
      </c>
      <c r="W10" s="239">
        <v>0.95799999999999996</v>
      </c>
      <c r="X10" s="239">
        <v>0</v>
      </c>
      <c r="Y10" s="239">
        <v>0</v>
      </c>
      <c r="Z10" s="239">
        <v>2.2869999999999999</v>
      </c>
      <c r="AA10" s="239">
        <v>2.3559999999999999</v>
      </c>
      <c r="AB10" s="239">
        <v>63.529000000000003</v>
      </c>
      <c r="AC10" s="239">
        <v>16.797000000000001</v>
      </c>
      <c r="AD10" s="239">
        <v>10.741</v>
      </c>
      <c r="AE10" s="239">
        <v>28.43</v>
      </c>
      <c r="AF10" s="239">
        <v>25.013999999999953</v>
      </c>
      <c r="AG10" s="239">
        <v>418.72899999999998</v>
      </c>
      <c r="AH10" s="240">
        <v>380.16399999999999</v>
      </c>
      <c r="AI10" s="241"/>
      <c r="AJ10" s="241"/>
    </row>
    <row r="11" spans="2:36" s="242" customFormat="1">
      <c r="B11" s="238" t="s">
        <v>47</v>
      </c>
      <c r="C11" s="239">
        <v>70.459999999999994</v>
      </c>
      <c r="D11" s="239">
        <v>9.83</v>
      </c>
      <c r="E11" s="239">
        <v>22.786000000000001</v>
      </c>
      <c r="F11" s="239">
        <v>4.9859999999999998</v>
      </c>
      <c r="G11" s="239">
        <v>2.5579999999999998</v>
      </c>
      <c r="H11" s="239">
        <v>8.5950000000000006</v>
      </c>
      <c r="I11" s="239">
        <v>7.61</v>
      </c>
      <c r="J11" s="239">
        <v>4.6890000000000001</v>
      </c>
      <c r="K11" s="239">
        <v>0.79900000000000004</v>
      </c>
      <c r="L11" s="239">
        <v>2.3130000000000002</v>
      </c>
      <c r="M11" s="239">
        <v>0.81599999999999995</v>
      </c>
      <c r="N11" s="239">
        <v>0.41599999999999998</v>
      </c>
      <c r="O11" s="239">
        <v>0</v>
      </c>
      <c r="P11" s="243">
        <v>0</v>
      </c>
      <c r="Q11" s="239">
        <v>100.32299999999999</v>
      </c>
      <c r="R11" s="239">
        <v>15.773</v>
      </c>
      <c r="S11" s="239">
        <v>0.82499999999999996</v>
      </c>
      <c r="T11" s="239">
        <v>2.2250000000000001</v>
      </c>
      <c r="U11" s="239">
        <v>27.629000000000001</v>
      </c>
      <c r="V11" s="239">
        <v>3.1080000000000001</v>
      </c>
      <c r="W11" s="239">
        <v>1.179</v>
      </c>
      <c r="X11" s="239">
        <v>0</v>
      </c>
      <c r="Y11" s="239">
        <v>0</v>
      </c>
      <c r="Z11" s="239">
        <v>2.391</v>
      </c>
      <c r="AA11" s="239">
        <v>2.504</v>
      </c>
      <c r="AB11" s="239">
        <v>75.147999999999996</v>
      </c>
      <c r="AC11" s="239">
        <v>18.898</v>
      </c>
      <c r="AD11" s="239">
        <v>10.269</v>
      </c>
      <c r="AE11" s="239">
        <v>30.407</v>
      </c>
      <c r="AF11" s="239">
        <v>24.80600000000004</v>
      </c>
      <c r="AG11" s="239">
        <v>451.34300000000002</v>
      </c>
      <c r="AH11" s="240">
        <v>411.702</v>
      </c>
      <c r="AI11" s="241"/>
      <c r="AJ11" s="241"/>
    </row>
    <row r="12" spans="2:36" s="242" customFormat="1">
      <c r="B12" s="238" t="s">
        <v>48</v>
      </c>
      <c r="C12" s="239">
        <v>72.311000000000007</v>
      </c>
      <c r="D12" s="239">
        <v>10.48</v>
      </c>
      <c r="E12" s="239">
        <v>23.312999999999999</v>
      </c>
      <c r="F12" s="239">
        <v>6.25</v>
      </c>
      <c r="G12" s="239">
        <v>2.7160000000000002</v>
      </c>
      <c r="H12" s="239">
        <v>8.0709999999999997</v>
      </c>
      <c r="I12" s="239">
        <v>7.8890000000000002</v>
      </c>
      <c r="J12" s="239">
        <v>4.7370000000000001</v>
      </c>
      <c r="K12" s="239">
        <v>0.872</v>
      </c>
      <c r="L12" s="239">
        <v>2.3530000000000002</v>
      </c>
      <c r="M12" s="239">
        <v>0.75</v>
      </c>
      <c r="N12" s="239">
        <v>0.498</v>
      </c>
      <c r="O12" s="239">
        <v>0</v>
      </c>
      <c r="P12" s="243">
        <v>0</v>
      </c>
      <c r="Q12" s="239">
        <v>107.54600000000001</v>
      </c>
      <c r="R12" s="239">
        <v>17.140999999999998</v>
      </c>
      <c r="S12" s="239">
        <v>1.7450000000000001</v>
      </c>
      <c r="T12" s="239">
        <v>2.282</v>
      </c>
      <c r="U12" s="239">
        <v>33.722999999999999</v>
      </c>
      <c r="V12" s="239">
        <v>4.7430000000000003</v>
      </c>
      <c r="W12" s="239">
        <v>1.284</v>
      </c>
      <c r="X12" s="239">
        <v>0</v>
      </c>
      <c r="Y12" s="239">
        <v>0</v>
      </c>
      <c r="Z12" s="239">
        <v>2.508</v>
      </c>
      <c r="AA12" s="239">
        <v>2.9239999999999999</v>
      </c>
      <c r="AB12" s="239">
        <v>80.923000000000002</v>
      </c>
      <c r="AC12" s="239">
        <v>20.048999999999999</v>
      </c>
      <c r="AD12" s="239">
        <v>12.215999999999999</v>
      </c>
      <c r="AE12" s="239">
        <v>30.891999999999999</v>
      </c>
      <c r="AF12" s="239">
        <v>25.550000000000068</v>
      </c>
      <c r="AG12" s="239">
        <v>483.76600000000002</v>
      </c>
      <c r="AH12" s="240">
        <v>442.16500000000002</v>
      </c>
      <c r="AI12" s="241"/>
      <c r="AJ12" s="241"/>
    </row>
    <row r="13" spans="2:36" s="242" customFormat="1">
      <c r="B13" s="238" t="s">
        <v>49</v>
      </c>
      <c r="C13" s="239">
        <v>73.302999999999997</v>
      </c>
      <c r="D13" s="239">
        <v>11.6</v>
      </c>
      <c r="E13" s="239">
        <v>23.437999999999999</v>
      </c>
      <c r="F13" s="239">
        <v>7.4539999999999997</v>
      </c>
      <c r="G13" s="239">
        <v>3.464</v>
      </c>
      <c r="H13" s="239">
        <v>8.4380000000000006</v>
      </c>
      <c r="I13" s="239">
        <v>7.8760000000000003</v>
      </c>
      <c r="J13" s="239">
        <v>4.95</v>
      </c>
      <c r="K13" s="239">
        <v>0.90600000000000003</v>
      </c>
      <c r="L13" s="239">
        <v>2.347</v>
      </c>
      <c r="M13" s="239">
        <v>0.74099999999999999</v>
      </c>
      <c r="N13" s="239">
        <v>0.58299999999999996</v>
      </c>
      <c r="O13" s="239">
        <v>0</v>
      </c>
      <c r="P13" s="243">
        <v>0</v>
      </c>
      <c r="Q13" s="239">
        <v>114.908</v>
      </c>
      <c r="R13" s="239">
        <v>18.077000000000002</v>
      </c>
      <c r="S13" s="239">
        <v>3.089</v>
      </c>
      <c r="T13" s="239">
        <v>3.0419999999999998</v>
      </c>
      <c r="U13" s="239">
        <v>37.997999999999998</v>
      </c>
      <c r="V13" s="239">
        <v>8.0220000000000002</v>
      </c>
      <c r="W13" s="239">
        <v>2.016</v>
      </c>
      <c r="X13" s="239">
        <v>0</v>
      </c>
      <c r="Y13" s="239">
        <v>0</v>
      </c>
      <c r="Z13" s="239">
        <v>2.6230000000000002</v>
      </c>
      <c r="AA13" s="239">
        <v>3.258</v>
      </c>
      <c r="AB13" s="239">
        <v>85.558999999999997</v>
      </c>
      <c r="AC13" s="239">
        <v>21.219000000000001</v>
      </c>
      <c r="AD13" s="239">
        <v>13.615</v>
      </c>
      <c r="AE13" s="239">
        <v>35.491999999999997</v>
      </c>
      <c r="AF13" s="239">
        <v>26.516000000000076</v>
      </c>
      <c r="AG13" s="239">
        <v>520.53399999999999</v>
      </c>
      <c r="AH13" s="240">
        <v>473.17</v>
      </c>
      <c r="AI13" s="241"/>
      <c r="AJ13" s="241"/>
    </row>
    <row r="14" spans="2:36" s="242" customFormat="1">
      <c r="B14" s="238" t="s">
        <v>50</v>
      </c>
      <c r="C14" s="239">
        <v>78.903000000000006</v>
      </c>
      <c r="D14" s="239">
        <v>12.426</v>
      </c>
      <c r="E14" s="239">
        <v>23.585000000000001</v>
      </c>
      <c r="F14" s="239">
        <v>9.6370000000000005</v>
      </c>
      <c r="G14" s="239">
        <v>3.7559999999999998</v>
      </c>
      <c r="H14" s="239">
        <v>7.641</v>
      </c>
      <c r="I14" s="239">
        <v>7.9139999999999997</v>
      </c>
      <c r="J14" s="239">
        <v>5.1390000000000002</v>
      </c>
      <c r="K14" s="239">
        <v>1.1120000000000001</v>
      </c>
      <c r="L14" s="239">
        <v>2.3039999999999998</v>
      </c>
      <c r="M14" s="239">
        <v>0.69599999999999995</v>
      </c>
      <c r="N14" s="239">
        <v>0.74</v>
      </c>
      <c r="O14" s="239">
        <v>0</v>
      </c>
      <c r="P14" s="243">
        <v>0</v>
      </c>
      <c r="Q14" s="239">
        <v>123.42400000000001</v>
      </c>
      <c r="R14" s="239">
        <v>20.306000000000001</v>
      </c>
      <c r="S14" s="239">
        <v>2.7650000000000001</v>
      </c>
      <c r="T14" s="239">
        <v>3.83</v>
      </c>
      <c r="U14" s="239">
        <v>40.667999999999999</v>
      </c>
      <c r="V14" s="239">
        <v>5.67</v>
      </c>
      <c r="W14" s="239">
        <v>2.1549999999999998</v>
      </c>
      <c r="X14" s="239">
        <v>0</v>
      </c>
      <c r="Y14" s="239">
        <v>0</v>
      </c>
      <c r="Z14" s="239">
        <v>2.7450000000000001</v>
      </c>
      <c r="AA14" s="239">
        <v>3.5449999999999999</v>
      </c>
      <c r="AB14" s="239">
        <v>90.915999999999997</v>
      </c>
      <c r="AC14" s="239">
        <v>22.332999999999998</v>
      </c>
      <c r="AD14" s="239">
        <v>14.663</v>
      </c>
      <c r="AE14" s="239">
        <v>37.456000000000003</v>
      </c>
      <c r="AF14" s="239">
        <v>28.09599999999989</v>
      </c>
      <c r="AG14" s="239">
        <v>552.42499999999995</v>
      </c>
      <c r="AH14" s="240">
        <v>502.32499999999999</v>
      </c>
      <c r="AI14" s="241"/>
      <c r="AJ14" s="241"/>
    </row>
    <row r="15" spans="2:36" s="242" customFormat="1">
      <c r="B15" s="238" t="s">
        <v>51</v>
      </c>
      <c r="C15" s="239">
        <v>80.852999999999994</v>
      </c>
      <c r="D15" s="239">
        <v>12.946999999999999</v>
      </c>
      <c r="E15" s="239">
        <v>24.905000000000001</v>
      </c>
      <c r="F15" s="239">
        <v>9.9580000000000002</v>
      </c>
      <c r="G15" s="239">
        <v>4.165</v>
      </c>
      <c r="H15" s="239">
        <v>7.9820000000000002</v>
      </c>
      <c r="I15" s="239">
        <v>8.2149999999999999</v>
      </c>
      <c r="J15" s="239">
        <v>5.3929999999999998</v>
      </c>
      <c r="K15" s="239">
        <v>1.9490000000000001</v>
      </c>
      <c r="L15" s="239">
        <v>2.302</v>
      </c>
      <c r="M15" s="239">
        <v>0.70499999999999996</v>
      </c>
      <c r="N15" s="239">
        <v>0.86299999999999999</v>
      </c>
      <c r="O15" s="239">
        <v>0</v>
      </c>
      <c r="P15" s="243">
        <v>0</v>
      </c>
      <c r="Q15" s="239">
        <v>131.86600000000001</v>
      </c>
      <c r="R15" s="239">
        <v>22.443000000000001</v>
      </c>
      <c r="S15" s="239">
        <v>2.7829999999999999</v>
      </c>
      <c r="T15" s="239">
        <v>5.2679999999999998</v>
      </c>
      <c r="U15" s="239">
        <v>39.725000000000001</v>
      </c>
      <c r="V15" s="239">
        <v>7.3780000000000001</v>
      </c>
      <c r="W15" s="239">
        <v>1.68</v>
      </c>
      <c r="X15" s="239">
        <v>0</v>
      </c>
      <c r="Y15" s="239">
        <v>0</v>
      </c>
      <c r="Z15" s="239">
        <v>2.8580000000000001</v>
      </c>
      <c r="AA15" s="239">
        <v>3.8239999999999998</v>
      </c>
      <c r="AB15" s="239">
        <v>95.436999999999998</v>
      </c>
      <c r="AC15" s="239">
        <v>23.513999999999999</v>
      </c>
      <c r="AD15" s="239">
        <v>18.504999999999999</v>
      </c>
      <c r="AE15" s="239">
        <v>40.264000000000003</v>
      </c>
      <c r="AF15" s="239">
        <v>29.805999999999813</v>
      </c>
      <c r="AG15" s="239">
        <v>585.58799999999997</v>
      </c>
      <c r="AH15" s="240">
        <v>528.84400000000005</v>
      </c>
      <c r="AI15" s="241"/>
      <c r="AJ15" s="241"/>
    </row>
    <row r="16" spans="2:36" s="242" customFormat="1">
      <c r="B16" s="238" t="s">
        <v>52</v>
      </c>
      <c r="C16" s="239">
        <v>75.816999999999993</v>
      </c>
      <c r="D16" s="239">
        <v>13.41</v>
      </c>
      <c r="E16" s="239">
        <v>24.614999999999998</v>
      </c>
      <c r="F16" s="239">
        <v>4.798</v>
      </c>
      <c r="G16" s="239">
        <v>3.2040000000000002</v>
      </c>
      <c r="H16" s="239">
        <v>7.8959999999999999</v>
      </c>
      <c r="I16" s="239">
        <v>8.5980000000000008</v>
      </c>
      <c r="J16" s="239">
        <v>5.5819999999999999</v>
      </c>
      <c r="K16" s="239">
        <v>1.835</v>
      </c>
      <c r="L16" s="239">
        <v>2.2709999999999999</v>
      </c>
      <c r="M16" s="239">
        <v>0.71099999999999997</v>
      </c>
      <c r="N16" s="239">
        <v>1.0409999999999999</v>
      </c>
      <c r="O16" s="239">
        <v>0</v>
      </c>
      <c r="P16" s="243">
        <v>0</v>
      </c>
      <c r="Q16" s="239">
        <v>126.41800000000001</v>
      </c>
      <c r="R16" s="239">
        <v>22.532</v>
      </c>
      <c r="S16" s="239">
        <v>1.889</v>
      </c>
      <c r="T16" s="239">
        <v>7.8520000000000003</v>
      </c>
      <c r="U16" s="239">
        <v>30.15</v>
      </c>
      <c r="V16" s="239">
        <v>7.9909999999999997</v>
      </c>
      <c r="W16" s="239">
        <v>2.5670000000000002</v>
      </c>
      <c r="X16" s="239">
        <v>0</v>
      </c>
      <c r="Y16" s="239">
        <v>0</v>
      </c>
      <c r="Z16" s="239">
        <v>2.9769999999999999</v>
      </c>
      <c r="AA16" s="239">
        <v>2.8370000000000002</v>
      </c>
      <c r="AB16" s="239">
        <v>96.613</v>
      </c>
      <c r="AC16" s="239">
        <v>24.515999999999998</v>
      </c>
      <c r="AD16" s="239">
        <v>18.390999999999998</v>
      </c>
      <c r="AE16" s="239">
        <v>45.218000000000004</v>
      </c>
      <c r="AF16" s="239">
        <v>31.663000000000125</v>
      </c>
      <c r="AG16" s="239">
        <v>571.39200000000005</v>
      </c>
      <c r="AH16" s="240">
        <v>510.197</v>
      </c>
      <c r="AI16" s="241"/>
      <c r="AJ16" s="241"/>
    </row>
    <row r="17" spans="1:36" s="242" customFormat="1">
      <c r="B17" s="238" t="s">
        <v>53</v>
      </c>
      <c r="C17" s="239">
        <v>73.543999999999997</v>
      </c>
      <c r="D17" s="239">
        <v>12.7</v>
      </c>
      <c r="E17" s="239">
        <v>26.196999999999999</v>
      </c>
      <c r="F17" s="239">
        <v>4.8879999999999999</v>
      </c>
      <c r="G17" s="239">
        <v>3.016</v>
      </c>
      <c r="H17" s="239">
        <v>9.4619999999999997</v>
      </c>
      <c r="I17" s="239">
        <v>9.2460000000000004</v>
      </c>
      <c r="J17" s="239">
        <v>5.6749999999999998</v>
      </c>
      <c r="K17" s="239">
        <v>1.87</v>
      </c>
      <c r="L17" s="239">
        <v>2.262</v>
      </c>
      <c r="M17" s="239">
        <v>0.68700000000000006</v>
      </c>
      <c r="N17" s="239">
        <v>1.119</v>
      </c>
      <c r="O17" s="239">
        <v>5.7000000000000002E-2</v>
      </c>
      <c r="P17" s="243">
        <v>0</v>
      </c>
      <c r="Q17" s="239">
        <v>125.349</v>
      </c>
      <c r="R17" s="239">
        <v>21.707000000000001</v>
      </c>
      <c r="S17" s="239">
        <v>9.1999999999999998E-2</v>
      </c>
      <c r="T17" s="239">
        <v>2.4910000000000001</v>
      </c>
      <c r="U17" s="239">
        <v>34.435000000000002</v>
      </c>
      <c r="V17" s="239">
        <v>5.6</v>
      </c>
      <c r="W17" s="239">
        <v>0.92300000000000004</v>
      </c>
      <c r="X17" s="239">
        <v>0</v>
      </c>
      <c r="Y17" s="239">
        <v>0</v>
      </c>
      <c r="Z17" s="239">
        <v>3.028</v>
      </c>
      <c r="AA17" s="239">
        <v>2.3860000000000001</v>
      </c>
      <c r="AB17" s="239">
        <v>96.638000000000005</v>
      </c>
      <c r="AC17" s="239">
        <v>25.061</v>
      </c>
      <c r="AD17" s="239">
        <v>12.965</v>
      </c>
      <c r="AE17" s="239">
        <v>48.133000000000003</v>
      </c>
      <c r="AF17" s="239">
        <v>33.150999999999954</v>
      </c>
      <c r="AG17" s="239">
        <v>562.68200000000002</v>
      </c>
      <c r="AH17" s="240">
        <v>503.858</v>
      </c>
      <c r="AI17" s="241"/>
      <c r="AJ17" s="241"/>
    </row>
    <row r="18" spans="1:36" s="242" customFormat="1">
      <c r="B18" s="238" t="s">
        <v>54</v>
      </c>
      <c r="C18" s="239">
        <v>86.290999999999997</v>
      </c>
      <c r="D18" s="239">
        <v>14.994999999999999</v>
      </c>
      <c r="E18" s="239">
        <v>27.256</v>
      </c>
      <c r="F18" s="239">
        <v>5.9610000000000003</v>
      </c>
      <c r="G18" s="239">
        <v>2.97</v>
      </c>
      <c r="H18" s="239">
        <v>9.3049999999999997</v>
      </c>
      <c r="I18" s="239">
        <v>9.4339999999999993</v>
      </c>
      <c r="J18" s="239">
        <v>5.7729999999999997</v>
      </c>
      <c r="K18" s="239">
        <v>2.1829999999999998</v>
      </c>
      <c r="L18" s="239">
        <v>2.5089999999999999</v>
      </c>
      <c r="M18" s="239">
        <v>0.66</v>
      </c>
      <c r="N18" s="239">
        <v>1.2829999999999999</v>
      </c>
      <c r="O18" s="239">
        <v>0.24299999999999999</v>
      </c>
      <c r="P18" s="243">
        <v>0</v>
      </c>
      <c r="Q18" s="239">
        <v>132.006</v>
      </c>
      <c r="R18" s="239">
        <v>22.106999999999999</v>
      </c>
      <c r="S18" s="239">
        <v>-0.86699999999999999</v>
      </c>
      <c r="T18" s="239">
        <v>3.601</v>
      </c>
      <c r="U18" s="239">
        <v>36.323</v>
      </c>
      <c r="V18" s="239">
        <v>7.6079999999999997</v>
      </c>
      <c r="W18" s="239">
        <v>1.458</v>
      </c>
      <c r="X18" s="239">
        <v>0</v>
      </c>
      <c r="Y18" s="239">
        <v>4.2000000000000003E-2</v>
      </c>
      <c r="Z18" s="239">
        <v>3.0640000000000001</v>
      </c>
      <c r="AA18" s="239">
        <v>2.7160000000000002</v>
      </c>
      <c r="AB18" s="239">
        <v>97.747</v>
      </c>
      <c r="AC18" s="239">
        <v>25.562999999999999</v>
      </c>
      <c r="AD18" s="239">
        <v>15.414999999999999</v>
      </c>
      <c r="AE18" s="239">
        <v>48.615000000000002</v>
      </c>
      <c r="AF18" s="239">
        <v>38.450000000000045</v>
      </c>
      <c r="AG18" s="239">
        <v>602.71100000000001</v>
      </c>
      <c r="AH18" s="240">
        <v>540.76800000000003</v>
      </c>
      <c r="AI18" s="241"/>
      <c r="AJ18" s="241"/>
    </row>
    <row r="19" spans="1:36" s="242" customFormat="1">
      <c r="B19" s="238" t="s">
        <v>55</v>
      </c>
      <c r="C19" s="239">
        <v>98.097999999999999</v>
      </c>
      <c r="D19" s="239">
        <v>16.106000000000002</v>
      </c>
      <c r="E19" s="239">
        <v>26.797999999999998</v>
      </c>
      <c r="F19" s="239">
        <v>6.125</v>
      </c>
      <c r="G19" s="239">
        <v>2.794</v>
      </c>
      <c r="H19" s="239">
        <v>9.8780000000000001</v>
      </c>
      <c r="I19" s="239">
        <v>10.18</v>
      </c>
      <c r="J19" s="239">
        <v>5.9210000000000003</v>
      </c>
      <c r="K19" s="239">
        <v>2.637</v>
      </c>
      <c r="L19" s="239">
        <v>3.0019999999999998</v>
      </c>
      <c r="M19" s="239">
        <v>0.67800000000000005</v>
      </c>
      <c r="N19" s="239">
        <v>1.7090000000000001</v>
      </c>
      <c r="O19" s="239">
        <v>0.34100000000000003</v>
      </c>
      <c r="P19" s="243">
        <v>0</v>
      </c>
      <c r="Q19" s="239">
        <v>133.91499999999999</v>
      </c>
      <c r="R19" s="239">
        <v>20.332999999999998</v>
      </c>
      <c r="S19" s="239">
        <v>-1.546</v>
      </c>
      <c r="T19" s="239">
        <v>4.3369999999999997</v>
      </c>
      <c r="U19" s="239">
        <v>34.216999999999999</v>
      </c>
      <c r="V19" s="239">
        <v>7.52</v>
      </c>
      <c r="W19" s="239">
        <v>2.032</v>
      </c>
      <c r="X19" s="239">
        <v>0</v>
      </c>
      <c r="Y19" s="239">
        <v>2.3820000000000001</v>
      </c>
      <c r="Z19" s="239">
        <v>3.113</v>
      </c>
      <c r="AA19" s="239">
        <v>2.9049999999999998</v>
      </c>
      <c r="AB19" s="239">
        <v>101.59699999999999</v>
      </c>
      <c r="AC19" s="239">
        <v>25.777000000000001</v>
      </c>
      <c r="AD19" s="239">
        <v>16.690000000000001</v>
      </c>
      <c r="AE19" s="239">
        <v>50.415999999999997</v>
      </c>
      <c r="AF19" s="239">
        <v>36.869000000000028</v>
      </c>
      <c r="AG19" s="239">
        <v>624.82399999999996</v>
      </c>
      <c r="AH19" s="240">
        <v>559.85599999999999</v>
      </c>
      <c r="AI19" s="241"/>
      <c r="AJ19" s="241"/>
    </row>
    <row r="20" spans="1:36" s="242" customFormat="1">
      <c r="A20" s="244"/>
      <c r="B20" s="238" t="s">
        <v>56</v>
      </c>
      <c r="C20" s="239">
        <v>100.694</v>
      </c>
      <c r="D20" s="239">
        <v>16.617999999999999</v>
      </c>
      <c r="E20" s="239">
        <v>26.571000000000002</v>
      </c>
      <c r="F20" s="239">
        <v>6.907</v>
      </c>
      <c r="G20" s="239">
        <v>2.2330000000000001</v>
      </c>
      <c r="H20" s="239">
        <v>9.59</v>
      </c>
      <c r="I20" s="239">
        <v>10.138999999999999</v>
      </c>
      <c r="J20" s="239">
        <v>5.9870000000000001</v>
      </c>
      <c r="K20" s="239">
        <v>2.8180000000000001</v>
      </c>
      <c r="L20" s="239">
        <v>3.0329999999999999</v>
      </c>
      <c r="M20" s="239">
        <v>0.65400000000000003</v>
      </c>
      <c r="N20" s="239">
        <v>2.746</v>
      </c>
      <c r="O20" s="239">
        <v>0.25800000000000001</v>
      </c>
      <c r="P20" s="243">
        <v>0</v>
      </c>
      <c r="Q20" s="239">
        <v>132.559</v>
      </c>
      <c r="R20" s="239">
        <v>20.550999999999998</v>
      </c>
      <c r="S20" s="239">
        <v>-0.81899999999999995</v>
      </c>
      <c r="T20" s="239">
        <v>3.927</v>
      </c>
      <c r="U20" s="239">
        <v>36.533999999999999</v>
      </c>
      <c r="V20" s="239">
        <v>4.2140000000000004</v>
      </c>
      <c r="W20" s="239">
        <v>1.7370000000000001</v>
      </c>
      <c r="X20" s="239">
        <v>0</v>
      </c>
      <c r="Y20" s="239">
        <v>1.7729999999999999</v>
      </c>
      <c r="Z20" s="239">
        <v>3.085</v>
      </c>
      <c r="AA20" s="239">
        <v>3.1059999999999999</v>
      </c>
      <c r="AB20" s="239">
        <v>104.483</v>
      </c>
      <c r="AC20" s="239">
        <v>26.146000000000001</v>
      </c>
      <c r="AD20" s="239">
        <v>16.923999999999999</v>
      </c>
      <c r="AE20" s="239">
        <v>52.832999999999998</v>
      </c>
      <c r="AF20" s="239">
        <v>40.840000000000032</v>
      </c>
      <c r="AG20" s="239">
        <v>636.14099999999996</v>
      </c>
      <c r="AH20" s="240">
        <v>566.04600000000005</v>
      </c>
      <c r="AI20" s="241"/>
      <c r="AJ20" s="241"/>
    </row>
    <row r="21" spans="1:36" s="242" customFormat="1">
      <c r="B21" s="238" t="s">
        <v>57</v>
      </c>
      <c r="C21" s="239">
        <v>106.455</v>
      </c>
      <c r="D21" s="239">
        <v>17.137</v>
      </c>
      <c r="E21" s="239">
        <v>26.882000000000001</v>
      </c>
      <c r="F21" s="239">
        <v>9.3729999999999993</v>
      </c>
      <c r="G21" s="239">
        <v>3.1080000000000001</v>
      </c>
      <c r="H21" s="239">
        <v>9.5559999999999992</v>
      </c>
      <c r="I21" s="239">
        <v>10.308</v>
      </c>
      <c r="J21" s="239">
        <v>6.1050000000000004</v>
      </c>
      <c r="K21" s="239">
        <v>3.0030000000000001</v>
      </c>
      <c r="L21" s="239">
        <v>3.0179999999999998</v>
      </c>
      <c r="M21" s="239">
        <v>1.1879999999999999</v>
      </c>
      <c r="N21" s="239">
        <v>3.419</v>
      </c>
      <c r="O21" s="239">
        <v>0.35499999999999998</v>
      </c>
      <c r="P21" s="243">
        <v>0</v>
      </c>
      <c r="Q21" s="239">
        <v>135.48099999999999</v>
      </c>
      <c r="R21" s="239">
        <v>20.853999999999999</v>
      </c>
      <c r="S21" s="239">
        <v>1.2829999999999999</v>
      </c>
      <c r="T21" s="239">
        <v>3.9079999999999999</v>
      </c>
      <c r="U21" s="239">
        <v>37.360999999999997</v>
      </c>
      <c r="V21" s="239">
        <v>3.31</v>
      </c>
      <c r="W21" s="239">
        <v>1.1180000000000001</v>
      </c>
      <c r="X21" s="239">
        <v>0</v>
      </c>
      <c r="Y21" s="239">
        <v>2.4300000000000002</v>
      </c>
      <c r="Z21" s="239">
        <v>3.12</v>
      </c>
      <c r="AA21" s="239">
        <v>3.4009999999999998</v>
      </c>
      <c r="AB21" s="239">
        <v>107.306</v>
      </c>
      <c r="AC21" s="239">
        <v>27.364000000000001</v>
      </c>
      <c r="AD21" s="239">
        <v>18.119</v>
      </c>
      <c r="AE21" s="239">
        <v>55.231000000000002</v>
      </c>
      <c r="AF21" s="239">
        <v>42.882000000000062</v>
      </c>
      <c r="AG21" s="239">
        <v>663.07500000000005</v>
      </c>
      <c r="AH21" s="240">
        <v>589.94299999999998</v>
      </c>
      <c r="AI21" s="241"/>
      <c r="AJ21" s="241"/>
    </row>
    <row r="22" spans="1:36" s="242" customFormat="1">
      <c r="B22" s="245" t="s">
        <v>58</v>
      </c>
      <c r="C22" s="239">
        <v>111.176</v>
      </c>
      <c r="D22" s="239">
        <v>17.14</v>
      </c>
      <c r="E22" s="239">
        <v>27.155999999999999</v>
      </c>
      <c r="F22" s="239">
        <v>10.853999999999999</v>
      </c>
      <c r="G22" s="239">
        <v>2.9249999999999998</v>
      </c>
      <c r="H22" s="239">
        <v>9.2509999999999994</v>
      </c>
      <c r="I22" s="239">
        <v>10.449</v>
      </c>
      <c r="J22" s="239">
        <v>5.8940000000000001</v>
      </c>
      <c r="K22" s="239">
        <v>3.2050000000000001</v>
      </c>
      <c r="L22" s="239">
        <v>2.9729999999999999</v>
      </c>
      <c r="M22" s="239">
        <v>1.647</v>
      </c>
      <c r="N22" s="239">
        <v>3.9820000000000002</v>
      </c>
      <c r="O22" s="239">
        <v>0.44800000000000001</v>
      </c>
      <c r="P22" s="243">
        <v>0</v>
      </c>
      <c r="Q22" s="239">
        <v>140.001</v>
      </c>
      <c r="R22" s="239">
        <v>23.643999999999998</v>
      </c>
      <c r="S22" s="239">
        <v>-2.5999999999999999E-2</v>
      </c>
      <c r="T22" s="239">
        <v>5.5590000000000002</v>
      </c>
      <c r="U22" s="239">
        <v>42.726999999999997</v>
      </c>
      <c r="V22" s="239">
        <v>1.544</v>
      </c>
      <c r="W22" s="239">
        <v>7.6999999999999999E-2</v>
      </c>
      <c r="X22" s="239">
        <v>0</v>
      </c>
      <c r="Y22" s="239">
        <v>3.117</v>
      </c>
      <c r="Z22" s="239">
        <v>3.137</v>
      </c>
      <c r="AA22" s="239">
        <v>3.802</v>
      </c>
      <c r="AB22" s="239">
        <v>110.26</v>
      </c>
      <c r="AC22" s="239">
        <v>28.143999999999998</v>
      </c>
      <c r="AD22" s="239">
        <v>19.622</v>
      </c>
      <c r="AE22" s="239">
        <v>57.145000000000003</v>
      </c>
      <c r="AF22" s="239">
        <v>43.983999999999924</v>
      </c>
      <c r="AG22" s="239">
        <v>689.83699999999999</v>
      </c>
      <c r="AH22" s="240">
        <v>612.01</v>
      </c>
      <c r="AI22" s="241"/>
      <c r="AJ22" s="241"/>
    </row>
    <row r="23" spans="1:36" s="242" customFormat="1">
      <c r="B23" s="245" t="s">
        <v>59</v>
      </c>
      <c r="C23" s="246">
        <v>116.152</v>
      </c>
      <c r="D23" s="246">
        <v>17.800999999999998</v>
      </c>
      <c r="E23" s="246">
        <v>27.622</v>
      </c>
      <c r="F23" s="246">
        <v>11.273999999999999</v>
      </c>
      <c r="G23" s="246">
        <v>3.323</v>
      </c>
      <c r="H23" s="246">
        <v>9.1059999999999999</v>
      </c>
      <c r="I23" s="246">
        <v>10.696999999999999</v>
      </c>
      <c r="J23" s="246">
        <v>5.9059999999999997</v>
      </c>
      <c r="K23" s="246">
        <v>3.04</v>
      </c>
      <c r="L23" s="246">
        <v>3.7170000000000001</v>
      </c>
      <c r="M23" s="246">
        <v>1.7729999999999999</v>
      </c>
      <c r="N23" s="239">
        <v>4.8469999999999995</v>
      </c>
      <c r="O23" s="246">
        <v>0.503</v>
      </c>
      <c r="P23" s="247">
        <v>0</v>
      </c>
      <c r="Q23" s="239">
        <v>146.15899999999999</v>
      </c>
      <c r="R23" s="239">
        <v>24.327999999999999</v>
      </c>
      <c r="S23" s="239">
        <v>-1.613</v>
      </c>
      <c r="T23" s="246">
        <v>7.06</v>
      </c>
      <c r="U23" s="246">
        <v>44.390999999999998</v>
      </c>
      <c r="V23" s="246">
        <v>0.41</v>
      </c>
      <c r="W23" s="246">
        <v>-0.56200000000000006</v>
      </c>
      <c r="X23" s="239">
        <v>0</v>
      </c>
      <c r="Y23" s="246">
        <v>3.198</v>
      </c>
      <c r="Z23" s="246">
        <v>3.1150000000000002</v>
      </c>
      <c r="AA23" s="246">
        <v>4.6500000000000004</v>
      </c>
      <c r="AB23" s="239">
        <v>114.06099999999999</v>
      </c>
      <c r="AC23" s="246">
        <v>28.986000000000001</v>
      </c>
      <c r="AD23" s="246">
        <v>20.873999999999999</v>
      </c>
      <c r="AE23" s="246">
        <v>58.85</v>
      </c>
      <c r="AF23" s="239">
        <v>44.649999999999977</v>
      </c>
      <c r="AG23" s="246">
        <v>714.31799999999998</v>
      </c>
      <c r="AH23" s="248">
        <v>634.072</v>
      </c>
      <c r="AI23" s="241"/>
      <c r="AJ23" s="241"/>
    </row>
    <row r="24" spans="1:36" s="242" customFormat="1">
      <c r="B24" s="245" t="s">
        <v>60</v>
      </c>
      <c r="C24" s="246">
        <v>121.973</v>
      </c>
      <c r="D24" s="246">
        <v>17.510000000000002</v>
      </c>
      <c r="E24" s="246">
        <v>27.937000000000001</v>
      </c>
      <c r="F24" s="246">
        <v>12.407999999999999</v>
      </c>
      <c r="G24" s="246">
        <v>3.7149999999999999</v>
      </c>
      <c r="H24" s="246">
        <v>8.6809999999999992</v>
      </c>
      <c r="I24" s="246">
        <v>11.117000000000001</v>
      </c>
      <c r="J24" s="246">
        <v>5.9809999999999999</v>
      </c>
      <c r="K24" s="246">
        <v>3.2109999999999999</v>
      </c>
      <c r="L24" s="246">
        <v>4.907</v>
      </c>
      <c r="M24" s="246">
        <v>1.911</v>
      </c>
      <c r="N24" s="239">
        <v>5.4950000000000001</v>
      </c>
      <c r="O24" s="246">
        <v>0.35299999999999998</v>
      </c>
      <c r="P24" s="247">
        <v>0.13800000000000001</v>
      </c>
      <c r="Q24" s="239">
        <v>149.73500000000001</v>
      </c>
      <c r="R24" s="239">
        <v>29.292000000000002</v>
      </c>
      <c r="S24" s="239">
        <v>-2.0760000000000001</v>
      </c>
      <c r="T24" s="246">
        <v>8.5609999999999999</v>
      </c>
      <c r="U24" s="246">
        <v>53.042000000000002</v>
      </c>
      <c r="V24" s="246">
        <v>0.622</v>
      </c>
      <c r="W24" s="246">
        <v>-0.65300000000000002</v>
      </c>
      <c r="X24" s="239">
        <v>0</v>
      </c>
      <c r="Y24" s="246">
        <v>3</v>
      </c>
      <c r="Z24" s="246">
        <v>3.1629999999999998</v>
      </c>
      <c r="AA24" s="246">
        <v>4.8230000000000004</v>
      </c>
      <c r="AB24" s="239">
        <v>125.78399999999999</v>
      </c>
      <c r="AC24" s="246">
        <v>30.361000000000001</v>
      </c>
      <c r="AD24" s="246">
        <v>17.716999999999999</v>
      </c>
      <c r="AE24" s="246">
        <v>60.601999999999997</v>
      </c>
      <c r="AF24" s="246">
        <v>46.255000000000223</v>
      </c>
      <c r="AG24" s="246">
        <v>755.56500000000005</v>
      </c>
      <c r="AH24" s="248">
        <v>676.803</v>
      </c>
      <c r="AI24" s="241"/>
      <c r="AJ24" s="241"/>
    </row>
    <row r="25" spans="1:36" s="244" customFormat="1">
      <c r="B25" s="245" t="s">
        <v>61</v>
      </c>
      <c r="C25" s="246">
        <v>126.291</v>
      </c>
      <c r="D25" s="246">
        <v>17.355</v>
      </c>
      <c r="E25" s="246">
        <v>27.878</v>
      </c>
      <c r="F25" s="246">
        <v>13.595000000000001</v>
      </c>
      <c r="G25" s="246">
        <v>3.5190000000000001</v>
      </c>
      <c r="H25" s="246">
        <v>8.766</v>
      </c>
      <c r="I25" s="246">
        <v>11.585000000000001</v>
      </c>
      <c r="J25" s="246">
        <v>6.3620000000000001</v>
      </c>
      <c r="K25" s="246">
        <v>3.36</v>
      </c>
      <c r="L25" s="246">
        <v>5.8979999999999997</v>
      </c>
      <c r="M25" s="246">
        <v>1.869</v>
      </c>
      <c r="N25" s="239">
        <v>6.8220000000000001</v>
      </c>
      <c r="O25" s="246">
        <v>0.32900000000000001</v>
      </c>
      <c r="P25" s="247">
        <v>0.219</v>
      </c>
      <c r="Q25" s="239">
        <v>154.92599999999999</v>
      </c>
      <c r="R25" s="239">
        <v>28.295000000000002</v>
      </c>
      <c r="S25" s="239">
        <v>-2.6120000000000001</v>
      </c>
      <c r="T25" s="246">
        <v>7.7930000000000001</v>
      </c>
      <c r="U25" s="246">
        <v>53.747</v>
      </c>
      <c r="V25" s="246">
        <v>1.7929999999999999</v>
      </c>
      <c r="W25" s="246">
        <v>-0.56799999999999995</v>
      </c>
      <c r="X25" s="239">
        <v>0</v>
      </c>
      <c r="Y25" s="246">
        <v>2.6040000000000001</v>
      </c>
      <c r="Z25" s="246">
        <v>3.181</v>
      </c>
      <c r="AA25" s="246">
        <v>5.2039999999999997</v>
      </c>
      <c r="AB25" s="239">
        <v>131.547</v>
      </c>
      <c r="AC25" s="246">
        <v>32.134</v>
      </c>
      <c r="AD25" s="246">
        <v>20.501000000000001</v>
      </c>
      <c r="AE25" s="246">
        <v>59.365000000000002</v>
      </c>
      <c r="AF25" s="246">
        <v>48.756999999999948</v>
      </c>
      <c r="AG25" s="246">
        <v>780.51499999999999</v>
      </c>
      <c r="AH25" s="248">
        <v>700.798</v>
      </c>
      <c r="AI25" s="249"/>
      <c r="AJ25" s="249"/>
    </row>
    <row r="26" spans="1:36" s="242" customFormat="1">
      <c r="B26" s="245" t="s">
        <v>174</v>
      </c>
      <c r="C26" s="246">
        <v>133.49700000000001</v>
      </c>
      <c r="D26" s="246">
        <v>18.306000000000001</v>
      </c>
      <c r="E26" s="246">
        <v>27.992999999999999</v>
      </c>
      <c r="F26" s="246">
        <v>12.888</v>
      </c>
      <c r="G26" s="246">
        <v>3.6190000000000002</v>
      </c>
      <c r="H26" s="246">
        <v>9.1519999999999992</v>
      </c>
      <c r="I26" s="246">
        <v>12.097</v>
      </c>
      <c r="J26" s="246">
        <v>6.6509999999999998</v>
      </c>
      <c r="K26" s="246">
        <v>3.6320000000000001</v>
      </c>
      <c r="L26" s="246">
        <v>6.306</v>
      </c>
      <c r="M26" s="246">
        <v>1.9079999999999999</v>
      </c>
      <c r="N26" s="239">
        <v>7.8280000000000003</v>
      </c>
      <c r="O26" s="246">
        <v>0.27400000000000002</v>
      </c>
      <c r="P26" s="247">
        <v>1.2E-2</v>
      </c>
      <c r="Q26" s="239">
        <v>163.47</v>
      </c>
      <c r="R26" s="239">
        <v>31.355</v>
      </c>
      <c r="S26" s="239">
        <v>-2.3199999999999998</v>
      </c>
      <c r="T26" s="246">
        <v>9.1910000000000007</v>
      </c>
      <c r="U26" s="246">
        <v>54.97</v>
      </c>
      <c r="V26" s="246">
        <v>1.867</v>
      </c>
      <c r="W26" s="246">
        <v>-0.74399999999999999</v>
      </c>
      <c r="X26" s="239">
        <v>0</v>
      </c>
      <c r="Y26" s="246">
        <v>2.5230000000000001</v>
      </c>
      <c r="Z26" s="246">
        <v>3.2269999999999999</v>
      </c>
      <c r="AA26" s="246">
        <v>5.36</v>
      </c>
      <c r="AB26" s="239">
        <v>137.46100000000001</v>
      </c>
      <c r="AC26" s="246">
        <v>34.200000000000003</v>
      </c>
      <c r="AD26" s="246">
        <v>21.454000000000001</v>
      </c>
      <c r="AE26" s="246">
        <v>56.633000000000003</v>
      </c>
      <c r="AF26" s="246">
        <v>49.923999999999978</v>
      </c>
      <c r="AG26" s="246">
        <v>812.73400000000004</v>
      </c>
      <c r="AH26" s="248">
        <v>734.947</v>
      </c>
      <c r="AI26" s="241"/>
      <c r="AJ26" s="241"/>
    </row>
    <row r="27" spans="1:36" s="242" customFormat="1">
      <c r="B27" s="245" t="s">
        <v>186</v>
      </c>
      <c r="C27" s="246">
        <v>134.74299999999999</v>
      </c>
      <c r="D27" s="246">
        <v>19.228000000000002</v>
      </c>
      <c r="E27" s="246">
        <v>27.571999999999999</v>
      </c>
      <c r="F27" s="246">
        <v>12.548999999999999</v>
      </c>
      <c r="G27" s="246">
        <v>3.617</v>
      </c>
      <c r="H27" s="246">
        <v>9.6929999999999996</v>
      </c>
      <c r="I27" s="246">
        <v>12.023999999999999</v>
      </c>
      <c r="J27" s="246">
        <v>6.984</v>
      </c>
      <c r="K27" s="246">
        <v>3.6549999999999998</v>
      </c>
      <c r="L27" s="246">
        <v>6.48</v>
      </c>
      <c r="M27" s="246">
        <v>2.0009999999999999</v>
      </c>
      <c r="N27" s="239">
        <v>8.3740000000000006</v>
      </c>
      <c r="O27" s="246">
        <v>1.581</v>
      </c>
      <c r="P27" s="247">
        <v>5.0000000000000001E-3</v>
      </c>
      <c r="Q27" s="239">
        <v>164.20400000000001</v>
      </c>
      <c r="R27" s="239">
        <v>32.009</v>
      </c>
      <c r="S27" s="239">
        <v>-3.6760000000000002</v>
      </c>
      <c r="T27" s="246">
        <v>9.827</v>
      </c>
      <c r="U27" s="246">
        <v>50.147999999999996</v>
      </c>
      <c r="V27" s="246">
        <v>0.98399999999999999</v>
      </c>
      <c r="W27" s="246">
        <v>-0.40899999999999997</v>
      </c>
      <c r="X27" s="239">
        <v>0</v>
      </c>
      <c r="Y27" s="246">
        <v>2.5230000000000001</v>
      </c>
      <c r="Z27" s="246">
        <v>3.2589999999999999</v>
      </c>
      <c r="AA27" s="246">
        <v>5.1219999999999999</v>
      </c>
      <c r="AB27" s="239">
        <v>143.67400000000001</v>
      </c>
      <c r="AC27" s="246">
        <v>36.338999999999999</v>
      </c>
      <c r="AD27" s="246">
        <v>24.196000000000002</v>
      </c>
      <c r="AE27" s="246">
        <v>59.279000000000003</v>
      </c>
      <c r="AF27" s="246">
        <v>51.928999999999974</v>
      </c>
      <c r="AG27" s="246">
        <v>827.91399999999999</v>
      </c>
      <c r="AH27" s="248">
        <v>743.79100000000005</v>
      </c>
      <c r="AI27" s="241"/>
      <c r="AJ27" s="241"/>
    </row>
    <row r="28" spans="1:36" s="242" customFormat="1">
      <c r="A28" s="241"/>
      <c r="B28" s="250" t="s">
        <v>190</v>
      </c>
      <c r="C28" s="246">
        <v>117.411</v>
      </c>
      <c r="D28" s="246">
        <v>20.757000000000001</v>
      </c>
      <c r="E28" s="246">
        <v>20.934000000000001</v>
      </c>
      <c r="F28" s="246">
        <v>9.5250000000000004</v>
      </c>
      <c r="G28" s="246">
        <v>3.6789999999999998</v>
      </c>
      <c r="H28" s="246">
        <v>9.7880000000000003</v>
      </c>
      <c r="I28" s="246">
        <v>12.156000000000001</v>
      </c>
      <c r="J28" s="246">
        <v>6.8979999999999997</v>
      </c>
      <c r="K28" s="246">
        <v>0.32900000000000001</v>
      </c>
      <c r="L28" s="246">
        <v>6.306</v>
      </c>
      <c r="M28" s="246">
        <v>1.7909999999999999</v>
      </c>
      <c r="N28" s="239">
        <v>8.8270000000000017</v>
      </c>
      <c r="O28" s="246">
        <v>1.284</v>
      </c>
      <c r="P28" s="247">
        <v>0.14000000000000001</v>
      </c>
      <c r="Q28" s="239">
        <v>168.23500000000001</v>
      </c>
      <c r="R28" s="239">
        <v>31.187999999999999</v>
      </c>
      <c r="S28" s="239">
        <v>-4.16</v>
      </c>
      <c r="T28" s="246">
        <v>11.131</v>
      </c>
      <c r="U28" s="246">
        <v>54.348999999999997</v>
      </c>
      <c r="V28" s="246">
        <v>0.69099999999999995</v>
      </c>
      <c r="W28" s="246">
        <v>-0.24099999999999999</v>
      </c>
      <c r="X28" s="239">
        <v>0</v>
      </c>
      <c r="Y28" s="246">
        <v>1.9019999999999999</v>
      </c>
      <c r="Z28" s="246">
        <v>3.6669999999999998</v>
      </c>
      <c r="AA28" s="246">
        <v>5.327</v>
      </c>
      <c r="AB28" s="239">
        <v>144.21299999999999</v>
      </c>
      <c r="AC28" s="246">
        <v>37.579000000000001</v>
      </c>
      <c r="AD28" s="246">
        <v>21.14</v>
      </c>
      <c r="AE28" s="246">
        <v>60.331000000000003</v>
      </c>
      <c r="AF28" s="246">
        <v>37.41800000000012</v>
      </c>
      <c r="AG28" s="246">
        <v>792.59500000000003</v>
      </c>
      <c r="AH28" s="248">
        <v>710.96</v>
      </c>
      <c r="AI28" s="251"/>
      <c r="AJ28" s="241"/>
    </row>
    <row r="29" spans="1:36" s="241" customFormat="1">
      <c r="A29" s="252"/>
      <c r="B29" s="245" t="s">
        <v>250</v>
      </c>
      <c r="C29" s="246">
        <v>143.333</v>
      </c>
      <c r="D29" s="246">
        <v>23.242999999999999</v>
      </c>
      <c r="E29" s="246">
        <v>25.943000000000001</v>
      </c>
      <c r="F29" s="246">
        <v>15.417</v>
      </c>
      <c r="G29" s="246">
        <v>4.3710000000000004</v>
      </c>
      <c r="H29" s="246">
        <v>10.191000000000001</v>
      </c>
      <c r="I29" s="246">
        <v>13.179</v>
      </c>
      <c r="J29" s="246">
        <v>7.133</v>
      </c>
      <c r="K29" s="246">
        <v>1.1890000000000001</v>
      </c>
      <c r="L29" s="246">
        <v>6.7919999999999998</v>
      </c>
      <c r="M29" s="246">
        <v>1.9470000000000001</v>
      </c>
      <c r="N29" s="239">
        <v>6.9429999999999996</v>
      </c>
      <c r="O29" s="246">
        <v>1.036</v>
      </c>
      <c r="P29" s="247">
        <v>0.22</v>
      </c>
      <c r="Q29" s="239">
        <v>192.554</v>
      </c>
      <c r="R29" s="239">
        <v>37.027999999999999</v>
      </c>
      <c r="S29" s="239">
        <v>-4.8109999999999999</v>
      </c>
      <c r="T29" s="246">
        <v>15.266999999999999</v>
      </c>
      <c r="U29" s="246">
        <v>68.682000000000002</v>
      </c>
      <c r="V29" s="246">
        <v>3.1419999999999999</v>
      </c>
      <c r="W29" s="246">
        <v>-0.55200000000000005</v>
      </c>
      <c r="X29" s="246">
        <v>0</v>
      </c>
      <c r="Y29" s="246">
        <v>1.29</v>
      </c>
      <c r="Z29" s="246">
        <v>3.8319999999999999</v>
      </c>
      <c r="AA29" s="246">
        <v>6.056</v>
      </c>
      <c r="AB29" s="246">
        <v>160.84599999999998</v>
      </c>
      <c r="AC29" s="246">
        <v>39.969000000000001</v>
      </c>
      <c r="AD29" s="246">
        <v>23.948</v>
      </c>
      <c r="AE29" s="246">
        <v>61.962000000000003</v>
      </c>
      <c r="AF29" s="246">
        <v>51.326999999999771</v>
      </c>
      <c r="AG29" s="246">
        <v>921.47699999999998</v>
      </c>
      <c r="AH29" s="248">
        <v>832.21900000000005</v>
      </c>
      <c r="AI29" s="251"/>
    </row>
    <row r="30" spans="1:36" s="242" customFormat="1">
      <c r="B30" s="250" t="s">
        <v>284</v>
      </c>
      <c r="C30" s="246">
        <v>162.11500000000001</v>
      </c>
      <c r="D30" s="246">
        <v>25.196000000000002</v>
      </c>
      <c r="E30" s="246">
        <v>25.097999999999999</v>
      </c>
      <c r="F30" s="246">
        <v>16.695</v>
      </c>
      <c r="G30" s="246">
        <v>3.782</v>
      </c>
      <c r="H30" s="246">
        <v>9.375</v>
      </c>
      <c r="I30" s="246">
        <v>12.384</v>
      </c>
      <c r="J30" s="246">
        <v>7.3250000000000002</v>
      </c>
      <c r="K30" s="246">
        <v>3.2679999999999998</v>
      </c>
      <c r="L30" s="246">
        <v>7.4550000000000001</v>
      </c>
      <c r="M30" s="246">
        <v>2.0640000000000001</v>
      </c>
      <c r="N30" s="239">
        <v>7.0679999999999996</v>
      </c>
      <c r="O30" s="246">
        <v>5.7549999999999999</v>
      </c>
      <c r="P30" s="247">
        <v>4.2000000000000003E-2</v>
      </c>
      <c r="Q30" s="239">
        <v>214.81399999999999</v>
      </c>
      <c r="R30" s="239">
        <v>42.939</v>
      </c>
      <c r="S30" s="239">
        <v>-5.758</v>
      </c>
      <c r="T30" s="246">
        <v>16.928000000000001</v>
      </c>
      <c r="U30" s="246">
        <v>74.932999999999993</v>
      </c>
      <c r="V30" s="246">
        <v>5.8339999999999996</v>
      </c>
      <c r="W30" s="246">
        <v>-0.23400000000000001</v>
      </c>
      <c r="X30" s="246">
        <v>4.2560000000000002</v>
      </c>
      <c r="Y30" s="246">
        <v>1.284</v>
      </c>
      <c r="Z30" s="246">
        <v>3.7490000000000001</v>
      </c>
      <c r="AA30" s="246">
        <v>7.0860000000000003</v>
      </c>
      <c r="AB30" s="246">
        <v>179.36799999999999</v>
      </c>
      <c r="AC30" s="246">
        <v>41.966999999999999</v>
      </c>
      <c r="AD30" s="246">
        <v>33.814</v>
      </c>
      <c r="AE30" s="246">
        <v>70.427999999999997</v>
      </c>
      <c r="AF30" s="246">
        <v>56.558000000000334</v>
      </c>
      <c r="AG30" s="246">
        <v>1035.588</v>
      </c>
      <c r="AH30" s="248">
        <v>928.77499999999998</v>
      </c>
      <c r="AI30" s="241"/>
      <c r="AJ30" s="241"/>
    </row>
    <row r="31" spans="1:36" s="242" customFormat="1">
      <c r="B31" s="253" t="s">
        <v>286</v>
      </c>
      <c r="C31" s="246">
        <v>168.87899999999999</v>
      </c>
      <c r="D31" s="246">
        <v>28.082999999999998</v>
      </c>
      <c r="E31" s="246">
        <v>24.827999999999999</v>
      </c>
      <c r="F31" s="246">
        <v>12.798999999999999</v>
      </c>
      <c r="G31" s="246">
        <v>3.1970000000000001</v>
      </c>
      <c r="H31" s="246">
        <v>8.9689999999999994</v>
      </c>
      <c r="I31" s="246">
        <v>12.515000000000001</v>
      </c>
      <c r="J31" s="246">
        <v>7.8369999999999997</v>
      </c>
      <c r="K31" s="246">
        <v>3.8839999999999999</v>
      </c>
      <c r="L31" s="246">
        <v>8.3819999999999997</v>
      </c>
      <c r="M31" s="246">
        <v>1.857</v>
      </c>
      <c r="N31" s="239">
        <v>9.9290000000000003</v>
      </c>
      <c r="O31" s="246">
        <v>6.0490000000000004</v>
      </c>
      <c r="P31" s="247">
        <v>0.108</v>
      </c>
      <c r="Q31" s="239">
        <v>238.96799999999999</v>
      </c>
      <c r="R31" s="239">
        <v>42.677999999999997</v>
      </c>
      <c r="S31" s="239">
        <v>-4.2279999999999998</v>
      </c>
      <c r="T31" s="246">
        <v>14.493</v>
      </c>
      <c r="U31" s="246">
        <v>90.85499999999999</v>
      </c>
      <c r="V31" s="246">
        <v>2.6850000000000005</v>
      </c>
      <c r="W31" s="246">
        <v>-0.42699999999999999</v>
      </c>
      <c r="X31" s="246">
        <v>3.1349999999999998</v>
      </c>
      <c r="Y31" s="246">
        <v>1.5089999999999999</v>
      </c>
      <c r="Z31" s="246">
        <v>3.6659999999999999</v>
      </c>
      <c r="AA31" s="246">
        <v>7.4989999999999997</v>
      </c>
      <c r="AB31" s="246">
        <v>179.08099999999999</v>
      </c>
      <c r="AC31" s="246">
        <v>44.488999999999997</v>
      </c>
      <c r="AD31" s="246">
        <v>43.816000000000003</v>
      </c>
      <c r="AE31" s="246">
        <v>75.932000000000002</v>
      </c>
      <c r="AF31" s="246">
        <v>57.125</v>
      </c>
      <c r="AG31" s="246">
        <v>1098.5920000000001</v>
      </c>
      <c r="AH31" s="248">
        <v>976.245</v>
      </c>
      <c r="AI31" s="241"/>
      <c r="AJ31" s="241"/>
    </row>
    <row r="32" spans="1:36">
      <c r="B32" s="254" t="s">
        <v>288</v>
      </c>
      <c r="C32" s="255">
        <v>171.27133532293607</v>
      </c>
      <c r="D32" s="256">
        <v>29.178000000000001</v>
      </c>
      <c r="E32" s="256">
        <v>24.369</v>
      </c>
      <c r="F32" s="256">
        <v>14.992000000000001</v>
      </c>
      <c r="G32" s="256">
        <v>4.1529999999999996</v>
      </c>
      <c r="H32" s="256">
        <v>8.1200007767002376</v>
      </c>
      <c r="I32" s="256">
        <v>12.414000228218104</v>
      </c>
      <c r="J32" s="256">
        <v>8.3800000000000008</v>
      </c>
      <c r="K32" s="256">
        <v>4.2149999999999999</v>
      </c>
      <c r="L32" s="256">
        <v>8.9120000000000008</v>
      </c>
      <c r="M32" s="256">
        <v>1.853</v>
      </c>
      <c r="N32" s="256">
        <v>11.906000000000001</v>
      </c>
      <c r="O32" s="256">
        <v>3.484</v>
      </c>
      <c r="P32" s="257">
        <v>0.1</v>
      </c>
      <c r="Q32" s="256">
        <v>266.18799999999999</v>
      </c>
      <c r="R32" s="256">
        <v>49.704999999999998</v>
      </c>
      <c r="S32" s="256">
        <v>-5.9379999999999997</v>
      </c>
      <c r="T32" s="256">
        <v>13.265000000000001</v>
      </c>
      <c r="U32" s="256">
        <v>95.77991187904621</v>
      </c>
      <c r="V32" s="256">
        <v>1.8879999999999999</v>
      </c>
      <c r="W32" s="256">
        <v>-0.36499999999999999</v>
      </c>
      <c r="X32" s="256">
        <v>2.6909999999999998</v>
      </c>
      <c r="Y32" s="256">
        <v>1.3109999999999999</v>
      </c>
      <c r="Z32" s="256">
        <v>3.819</v>
      </c>
      <c r="AA32" s="256">
        <v>8.4109999999999996</v>
      </c>
      <c r="AB32" s="256">
        <v>167.791</v>
      </c>
      <c r="AC32" s="256">
        <v>47.655090802246306</v>
      </c>
      <c r="AD32" s="256">
        <v>43.512419831037434</v>
      </c>
      <c r="AE32" s="256">
        <v>79.311612315526943</v>
      </c>
      <c r="AF32" s="256">
        <v>63.434074841064636</v>
      </c>
      <c r="AG32" s="256">
        <v>1141.2294459967759</v>
      </c>
      <c r="AH32" s="258">
        <v>1015.7066938502115</v>
      </c>
    </row>
    <row r="33" spans="1:41">
      <c r="B33" s="254" t="s">
        <v>314</v>
      </c>
      <c r="C33" s="259">
        <v>180.39316644261066</v>
      </c>
      <c r="D33" s="260">
        <v>31.635999999999999</v>
      </c>
      <c r="E33" s="260">
        <v>24.443999999999999</v>
      </c>
      <c r="F33" s="260">
        <v>15.651</v>
      </c>
      <c r="G33" s="260">
        <v>4.3739999999999997</v>
      </c>
      <c r="H33" s="260">
        <v>8.1150461616142824</v>
      </c>
      <c r="I33" s="260">
        <v>13.027014582628709</v>
      </c>
      <c r="J33" s="260">
        <v>9.3049999999999997</v>
      </c>
      <c r="K33" s="260">
        <v>4.6879999999999997</v>
      </c>
      <c r="L33" s="260">
        <v>9.1530000000000005</v>
      </c>
      <c r="M33" s="260">
        <v>1.883</v>
      </c>
      <c r="N33" s="260">
        <v>12.073</v>
      </c>
      <c r="O33" s="260">
        <v>2.6379999999999999</v>
      </c>
      <c r="P33" s="261">
        <v>0.1</v>
      </c>
      <c r="Q33" s="260">
        <v>283.58923220410622</v>
      </c>
      <c r="R33" s="260">
        <v>53.260219774559516</v>
      </c>
      <c r="S33" s="260">
        <v>-6.133</v>
      </c>
      <c r="T33" s="260">
        <v>19.736999999999998</v>
      </c>
      <c r="U33" s="260">
        <v>98.812041344149435</v>
      </c>
      <c r="V33" s="260">
        <v>2.2989999999999999</v>
      </c>
      <c r="W33" s="260">
        <v>-0.29699999999999999</v>
      </c>
      <c r="X33" s="260">
        <v>3.2040000000000002</v>
      </c>
      <c r="Y33" s="260">
        <v>1.2949999999999999</v>
      </c>
      <c r="Z33" s="260">
        <v>3.91</v>
      </c>
      <c r="AA33" s="260">
        <v>9.0990000000000002</v>
      </c>
      <c r="AB33" s="260">
        <v>200.63918881301299</v>
      </c>
      <c r="AC33" s="260">
        <v>50.196003314716677</v>
      </c>
      <c r="AD33" s="260">
        <v>41.299478268700341</v>
      </c>
      <c r="AE33" s="260">
        <v>83.516217341876455</v>
      </c>
      <c r="AF33" s="260">
        <v>68.180897617657436</v>
      </c>
      <c r="AG33" s="260">
        <v>1229.4985058656325</v>
      </c>
      <c r="AH33" s="262">
        <v>1101.5566597240761</v>
      </c>
    </row>
    <row r="34" spans="1:41">
      <c r="B34" s="254" t="s">
        <v>322</v>
      </c>
      <c r="C34" s="259">
        <v>187.45715810074674</v>
      </c>
      <c r="D34" s="260">
        <v>32.207999999999998</v>
      </c>
      <c r="E34" s="260">
        <v>27.047000000000001</v>
      </c>
      <c r="F34" s="260">
        <v>18.809999999999999</v>
      </c>
      <c r="G34" s="260">
        <v>4.54</v>
      </c>
      <c r="H34" s="260">
        <v>8.0744066808429267</v>
      </c>
      <c r="I34" s="260">
        <v>13.652156853275319</v>
      </c>
      <c r="J34" s="260">
        <v>9.7289999999999992</v>
      </c>
      <c r="K34" s="260">
        <v>5.4180000000000001</v>
      </c>
      <c r="L34" s="260">
        <v>9.3209999999999997</v>
      </c>
      <c r="M34" s="260">
        <v>1.8520000000000001</v>
      </c>
      <c r="N34" s="260">
        <v>14.661</v>
      </c>
      <c r="O34" s="260">
        <v>2.4849999999999999</v>
      </c>
      <c r="P34" s="261">
        <v>-0.13</v>
      </c>
      <c r="Q34" s="260">
        <v>295.8458000483007</v>
      </c>
      <c r="R34" s="260">
        <v>61.949979617548415</v>
      </c>
      <c r="S34" s="260">
        <v>-1.81</v>
      </c>
      <c r="T34" s="260">
        <v>19.402999999999999</v>
      </c>
      <c r="U34" s="260">
        <v>103.13619365209281</v>
      </c>
      <c r="V34" s="260">
        <v>1.516</v>
      </c>
      <c r="W34" s="260">
        <v>-0.21099999999999999</v>
      </c>
      <c r="X34" s="260">
        <v>2.3239999999999998</v>
      </c>
      <c r="Y34" s="260">
        <v>1.2869999999999999</v>
      </c>
      <c r="Z34" s="260">
        <v>3.9929999999999999</v>
      </c>
      <c r="AA34" s="260">
        <v>10.036</v>
      </c>
      <c r="AB34" s="260">
        <v>206.85962052871736</v>
      </c>
      <c r="AC34" s="260">
        <v>52.781656858944856</v>
      </c>
      <c r="AD34" s="260">
        <v>42.211928138215157</v>
      </c>
      <c r="AE34" s="260">
        <v>85.779361728744334</v>
      </c>
      <c r="AF34" s="260">
        <v>72.681084745889294</v>
      </c>
      <c r="AG34" s="260">
        <v>1292.3063469533176</v>
      </c>
      <c r="AH34" s="262">
        <v>1161.0632556160454</v>
      </c>
    </row>
    <row r="35" spans="1:41" s="214" customFormat="1">
      <c r="B35" s="254" t="s">
        <v>330</v>
      </c>
      <c r="C35" s="259">
        <v>195.84513305759521</v>
      </c>
      <c r="D35" s="260">
        <v>33.292999999999999</v>
      </c>
      <c r="E35" s="260">
        <v>27.335999999999999</v>
      </c>
      <c r="F35" s="260">
        <v>21.626000000000001</v>
      </c>
      <c r="G35" s="260">
        <v>4.71</v>
      </c>
      <c r="H35" s="260">
        <v>8.0852795341684729</v>
      </c>
      <c r="I35" s="260">
        <v>14.29651277011962</v>
      </c>
      <c r="J35" s="260">
        <v>10.212999999999999</v>
      </c>
      <c r="K35" s="260">
        <v>5.7709999999999999</v>
      </c>
      <c r="L35" s="260">
        <v>9.4969999999999999</v>
      </c>
      <c r="M35" s="260">
        <v>1.8009999999999999</v>
      </c>
      <c r="N35" s="260">
        <v>14.610000000000001</v>
      </c>
      <c r="O35" s="260">
        <v>2.4580000000000002</v>
      </c>
      <c r="P35" s="261">
        <v>0.01</v>
      </c>
      <c r="Q35" s="260">
        <v>307.24276977590938</v>
      </c>
      <c r="R35" s="260">
        <v>68.444933953303703</v>
      </c>
      <c r="S35" s="260">
        <v>2.794</v>
      </c>
      <c r="T35" s="260">
        <v>20.166</v>
      </c>
      <c r="U35" s="260">
        <v>108.22840291216789</v>
      </c>
      <c r="V35" s="260">
        <v>0.90100000000000002</v>
      </c>
      <c r="W35" s="260">
        <v>-0.13700000000000001</v>
      </c>
      <c r="X35" s="260">
        <v>1.867</v>
      </c>
      <c r="Y35" s="260">
        <v>1.2789999999999999</v>
      </c>
      <c r="Z35" s="260">
        <v>4.0510000000000002</v>
      </c>
      <c r="AA35" s="260">
        <v>11.714</v>
      </c>
      <c r="AB35" s="260">
        <v>212.93178279906846</v>
      </c>
      <c r="AC35" s="260">
        <v>55.569317717618148</v>
      </c>
      <c r="AD35" s="260">
        <v>43.472405136772281</v>
      </c>
      <c r="AE35" s="260">
        <v>88.865355929123268</v>
      </c>
      <c r="AF35" s="260">
        <v>74.327329040919437</v>
      </c>
      <c r="AG35" s="260">
        <v>1350.6552226267656</v>
      </c>
      <c r="AH35" s="262">
        <v>1214.8776247323719</v>
      </c>
    </row>
    <row r="36" spans="1:41" s="241" customFormat="1">
      <c r="A36" s="242"/>
      <c r="B36" s="254" t="s">
        <v>334</v>
      </c>
      <c r="C36" s="259">
        <v>202.68502421664618</v>
      </c>
      <c r="D36" s="260">
        <v>33.97</v>
      </c>
      <c r="E36" s="260">
        <v>27.326000000000001</v>
      </c>
      <c r="F36" s="260">
        <v>24.433</v>
      </c>
      <c r="G36" s="260">
        <v>4.8819999999999997</v>
      </c>
      <c r="H36" s="260">
        <v>8.0431757557897292</v>
      </c>
      <c r="I36" s="260">
        <v>14.97188571943899</v>
      </c>
      <c r="J36" s="260">
        <v>10.696</v>
      </c>
      <c r="K36" s="260">
        <v>6.0990000000000002</v>
      </c>
      <c r="L36" s="260">
        <v>9.6769999999999996</v>
      </c>
      <c r="M36" s="260">
        <v>1.754</v>
      </c>
      <c r="N36" s="260">
        <v>14.494999999999999</v>
      </c>
      <c r="O36" s="260">
        <v>2.08</v>
      </c>
      <c r="P36" s="261">
        <v>0.01</v>
      </c>
      <c r="Q36" s="260">
        <v>317.23473889601775</v>
      </c>
      <c r="R36" s="260">
        <v>72.030249104199882</v>
      </c>
      <c r="S36" s="260">
        <v>-3.9940000000000002</v>
      </c>
      <c r="T36" s="260">
        <v>23.077000000000002</v>
      </c>
      <c r="U36" s="260">
        <v>113.38631307245009</v>
      </c>
      <c r="V36" s="260">
        <v>0.67600000000000005</v>
      </c>
      <c r="W36" s="260">
        <v>-0.123</v>
      </c>
      <c r="X36" s="260">
        <v>1.7390000000000001</v>
      </c>
      <c r="Y36" s="260">
        <v>1.2709999999999999</v>
      </c>
      <c r="Z36" s="260">
        <v>4.1310000000000002</v>
      </c>
      <c r="AA36" s="260">
        <v>13.303000000000001</v>
      </c>
      <c r="AB36" s="260">
        <v>219.47715697391962</v>
      </c>
      <c r="AC36" s="260">
        <v>58.474183559564281</v>
      </c>
      <c r="AD36" s="260">
        <v>44.770094135303175</v>
      </c>
      <c r="AE36" s="260">
        <v>91.818234233489434</v>
      </c>
      <c r="AF36" s="260">
        <v>76.252923052129105</v>
      </c>
      <c r="AG36" s="260">
        <v>1394.0199787189486</v>
      </c>
      <c r="AH36" s="262">
        <v>1253.8806613693134</v>
      </c>
    </row>
    <row r="37" spans="1:41" s="241" customFormat="1">
      <c r="A37" s="242"/>
      <c r="B37" s="263" t="s">
        <v>341</v>
      </c>
      <c r="C37" s="264">
        <v>211.07796163323925</v>
      </c>
      <c r="D37" s="265">
        <v>34.911999999999999</v>
      </c>
      <c r="E37" s="265">
        <v>26.954000000000001</v>
      </c>
      <c r="F37" s="265">
        <v>26.536000000000001</v>
      </c>
      <c r="G37" s="265">
        <v>5.0609999999999999</v>
      </c>
      <c r="H37" s="265">
        <v>7.9555397218237864</v>
      </c>
      <c r="I37" s="265">
        <v>15.704970165651021</v>
      </c>
      <c r="J37" s="265">
        <v>11.237</v>
      </c>
      <c r="K37" s="265">
        <v>6.4530000000000003</v>
      </c>
      <c r="L37" s="265">
        <v>9.859</v>
      </c>
      <c r="M37" s="265">
        <v>1.8220000000000001</v>
      </c>
      <c r="N37" s="266">
        <v>14.75</v>
      </c>
      <c r="O37" s="265">
        <v>1.7490000000000001</v>
      </c>
      <c r="P37" s="267">
        <v>0.01</v>
      </c>
      <c r="Q37" s="265">
        <v>328.76106765091464</v>
      </c>
      <c r="R37" s="265">
        <v>76.178607395867516</v>
      </c>
      <c r="S37" s="265">
        <v>-6.7910000000000004</v>
      </c>
      <c r="T37" s="265">
        <v>25.527000000000001</v>
      </c>
      <c r="U37" s="265">
        <v>118.62284394226943</v>
      </c>
      <c r="V37" s="265">
        <v>0.75700000000000001</v>
      </c>
      <c r="W37" s="265">
        <v>-9.4E-2</v>
      </c>
      <c r="X37" s="265">
        <v>1.679</v>
      </c>
      <c r="Y37" s="265">
        <v>1.2629999999999999</v>
      </c>
      <c r="Z37" s="265">
        <v>4.2130000000000001</v>
      </c>
      <c r="AA37" s="265">
        <v>14.327</v>
      </c>
      <c r="AB37" s="265">
        <v>226.20001441822978</v>
      </c>
      <c r="AC37" s="265">
        <v>61.515998630328845</v>
      </c>
      <c r="AD37" s="265">
        <v>46.548853906375172</v>
      </c>
      <c r="AE37" s="265">
        <v>94.447173390430606</v>
      </c>
      <c r="AF37" s="265">
        <v>78.40947365629394</v>
      </c>
      <c r="AG37" s="265">
        <v>1445.0065045114238</v>
      </c>
      <c r="AH37" s="268">
        <v>1300.3607576717543</v>
      </c>
    </row>
    <row r="38" spans="1:41">
      <c r="B38" s="269" t="s">
        <v>128</v>
      </c>
      <c r="C38" s="270" t="s">
        <v>343</v>
      </c>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1"/>
      <c r="AG38" s="271"/>
      <c r="AH38" s="272"/>
      <c r="AI38" s="214"/>
      <c r="AJ38" s="214"/>
    </row>
    <row r="39" spans="1:41">
      <c r="B39" s="273"/>
      <c r="C39" s="270" t="s">
        <v>350</v>
      </c>
      <c r="D39" s="270"/>
      <c r="E39" s="270"/>
      <c r="F39" s="270"/>
      <c r="G39" s="270"/>
      <c r="H39" s="270"/>
      <c r="I39" s="270"/>
      <c r="J39" s="270"/>
      <c r="K39" s="270"/>
      <c r="L39" s="274"/>
      <c r="M39" s="274"/>
      <c r="N39" s="274"/>
      <c r="O39" s="274"/>
      <c r="P39" s="274"/>
      <c r="Q39" s="274"/>
      <c r="R39" s="274"/>
      <c r="S39" s="274"/>
      <c r="T39" s="274"/>
      <c r="U39" s="274"/>
      <c r="V39" s="274"/>
      <c r="W39" s="275"/>
      <c r="X39" s="275"/>
      <c r="Y39" s="214"/>
      <c r="Z39" s="214"/>
      <c r="AA39" s="214"/>
      <c r="AB39" s="276"/>
      <c r="AC39" s="214"/>
      <c r="AD39" s="214"/>
      <c r="AE39" s="214"/>
      <c r="AF39" s="214"/>
      <c r="AG39" s="214"/>
      <c r="AH39" s="277"/>
      <c r="AI39" s="214"/>
      <c r="AJ39" s="214"/>
    </row>
    <row r="40" spans="1:41">
      <c r="B40" s="273"/>
      <c r="C40" s="278" t="s">
        <v>351</v>
      </c>
      <c r="D40" s="278"/>
      <c r="E40" s="278"/>
      <c r="F40" s="278"/>
      <c r="G40" s="278"/>
      <c r="H40" s="278"/>
      <c r="I40" s="278"/>
      <c r="J40" s="278"/>
      <c r="K40" s="278"/>
      <c r="L40" s="279"/>
      <c r="M40" s="279"/>
      <c r="N40" s="279"/>
      <c r="O40" s="279"/>
      <c r="P40" s="279"/>
      <c r="Q40" s="279"/>
      <c r="R40" s="279"/>
      <c r="S40" s="279"/>
      <c r="T40" s="279"/>
      <c r="U40" s="279"/>
      <c r="V40" s="279"/>
      <c r="W40" s="279"/>
      <c r="X40" s="279"/>
      <c r="Y40" s="241"/>
      <c r="Z40" s="241"/>
      <c r="AA40" s="241"/>
      <c r="AB40" s="279"/>
      <c r="AC40" s="241"/>
      <c r="AD40" s="241"/>
      <c r="AE40" s="241"/>
      <c r="AF40" s="241"/>
      <c r="AG40" s="241"/>
      <c r="AH40" s="252"/>
      <c r="AI40" s="214"/>
      <c r="AJ40" s="214"/>
    </row>
    <row r="41" spans="1:41" ht="16.5" thickBot="1">
      <c r="B41" s="280"/>
      <c r="C41" s="281" t="s">
        <v>176</v>
      </c>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3"/>
      <c r="AI41" s="214"/>
      <c r="AJ41" s="214"/>
    </row>
    <row r="42" spans="1:41">
      <c r="B42" s="284"/>
      <c r="AI42" s="284"/>
      <c r="AJ42" s="214"/>
    </row>
    <row r="43" spans="1:41">
      <c r="B43" s="284"/>
      <c r="C43" s="284"/>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row>
    <row r="44" spans="1:41">
      <c r="B44" s="284"/>
      <c r="C44" s="284"/>
      <c r="D44" s="284"/>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row>
    <row r="45" spans="1:41">
      <c r="B45" s="284"/>
      <c r="C45" s="284"/>
      <c r="D45" s="284"/>
      <c r="E45" s="284"/>
      <c r="F45" s="284"/>
      <c r="G45" s="284"/>
      <c r="H45" s="284"/>
      <c r="I45" s="284"/>
      <c r="J45" s="284"/>
      <c r="K45" s="284"/>
      <c r="L45" s="284"/>
      <c r="M45" s="284"/>
      <c r="N45" s="284"/>
      <c r="O45" s="284"/>
      <c r="P45" s="284"/>
      <c r="Q45" s="284"/>
      <c r="R45" s="284"/>
      <c r="S45" s="284"/>
      <c r="U45" s="284"/>
      <c r="V45" s="284"/>
      <c r="W45" s="284"/>
      <c r="X45" s="284"/>
      <c r="Y45" s="284"/>
      <c r="Z45" s="284"/>
      <c r="AA45" s="284"/>
      <c r="AB45" s="284"/>
      <c r="AC45" s="284"/>
      <c r="AD45" s="284"/>
      <c r="AE45" s="284"/>
      <c r="AF45" s="284"/>
      <c r="AG45" s="284"/>
      <c r="AH45" s="284"/>
      <c r="AI45" s="214"/>
      <c r="AJ45" s="214"/>
    </row>
    <row r="46" spans="1:41">
      <c r="B46" s="284"/>
      <c r="C46" s="284"/>
      <c r="D46" s="284"/>
      <c r="E46" s="284"/>
      <c r="F46" s="284"/>
      <c r="G46" s="284"/>
      <c r="H46" s="284"/>
      <c r="I46" s="284"/>
      <c r="J46" s="284"/>
      <c r="K46" s="284"/>
      <c r="L46" s="284"/>
      <c r="M46" s="284"/>
      <c r="N46" s="284"/>
      <c r="O46" s="284"/>
      <c r="P46" s="284"/>
      <c r="Q46" s="284"/>
      <c r="R46" s="284"/>
      <c r="V46" s="284"/>
      <c r="W46" s="284"/>
      <c r="X46" s="284"/>
      <c r="Y46" s="284"/>
      <c r="Z46" s="284"/>
      <c r="AA46" s="284"/>
      <c r="AB46" s="284"/>
      <c r="AC46" s="284"/>
      <c r="AD46" s="284"/>
      <c r="AE46" s="284"/>
      <c r="AF46" s="284"/>
      <c r="AG46" s="284"/>
      <c r="AH46" s="284"/>
      <c r="AI46" s="214"/>
      <c r="AJ46" s="214"/>
    </row>
    <row r="47" spans="1:41">
      <c r="B47" s="284"/>
      <c r="P47" s="215" t="s">
        <v>227</v>
      </c>
      <c r="AI47" s="214"/>
      <c r="AJ47" s="214"/>
    </row>
    <row r="48" spans="1:41">
      <c r="AI48" s="214"/>
      <c r="AJ48" s="214"/>
    </row>
    <row r="49" spans="35:36">
      <c r="AI49" s="214"/>
      <c r="AJ49" s="214"/>
    </row>
    <row r="50" spans="35:36">
      <c r="AI50" s="214"/>
      <c r="AJ50" s="214"/>
    </row>
    <row r="51" spans="35:36">
      <c r="AI51" s="214"/>
      <c r="AJ51" s="214"/>
    </row>
    <row r="52" spans="35:36">
      <c r="AI52" s="214"/>
      <c r="AJ52" s="214"/>
    </row>
    <row r="53" spans="35:36">
      <c r="AI53" s="214"/>
      <c r="AJ53" s="214"/>
    </row>
    <row r="54" spans="35:36">
      <c r="AI54" s="214"/>
      <c r="AJ54" s="214"/>
    </row>
    <row r="55" spans="35:36">
      <c r="AI55" s="214"/>
      <c r="AJ55" s="214"/>
    </row>
    <row r="56" spans="35:36">
      <c r="AI56" s="214"/>
      <c r="AJ56" s="214"/>
    </row>
    <row r="57" spans="35:36">
      <c r="AI57" s="214"/>
      <c r="AJ57" s="214"/>
    </row>
    <row r="58" spans="35:36">
      <c r="AI58" s="214"/>
      <c r="AJ58" s="214"/>
    </row>
    <row r="59" spans="35:36">
      <c r="AI59" s="214"/>
      <c r="AJ59" s="214"/>
    </row>
    <row r="60" spans="35:36">
      <c r="AI60" s="214"/>
      <c r="AJ60" s="214"/>
    </row>
    <row r="61" spans="35:36">
      <c r="AI61" s="214"/>
      <c r="AJ61" s="214"/>
    </row>
    <row r="62" spans="35:36">
      <c r="AI62" s="214"/>
      <c r="AJ62" s="214"/>
    </row>
    <row r="63" spans="35:36">
      <c r="AI63" s="214"/>
      <c r="AJ63" s="214"/>
    </row>
    <row r="64" spans="35:36">
      <c r="AI64" s="214"/>
      <c r="AJ64" s="214"/>
    </row>
    <row r="65" spans="35:36">
      <c r="AI65" s="214"/>
      <c r="AJ65" s="214"/>
    </row>
    <row r="66" spans="35:36">
      <c r="AI66" s="214"/>
      <c r="AJ66" s="214"/>
    </row>
    <row r="67" spans="35:36">
      <c r="AI67" s="214"/>
      <c r="AJ67" s="214"/>
    </row>
    <row r="68" spans="35:36">
      <c r="AI68" s="214"/>
      <c r="AJ68" s="214"/>
    </row>
    <row r="69" spans="35:36">
      <c r="AI69" s="214"/>
      <c r="AJ69" s="214"/>
    </row>
    <row r="70" spans="35:36">
      <c r="AI70" s="214"/>
      <c r="AJ70" s="214"/>
    </row>
    <row r="71" spans="35:36">
      <c r="AI71" s="214"/>
      <c r="AJ71" s="214"/>
    </row>
    <row r="72" spans="35:36">
      <c r="AI72" s="214"/>
      <c r="AJ72" s="214"/>
    </row>
    <row r="73" spans="35:36">
      <c r="AI73" s="214"/>
      <c r="AJ73" s="214"/>
    </row>
    <row r="74" spans="35:36">
      <c r="AI74" s="214"/>
      <c r="AJ74" s="214"/>
    </row>
    <row r="75" spans="35:36">
      <c r="AI75" s="214"/>
      <c r="AJ75" s="214"/>
    </row>
    <row r="76" spans="35:36">
      <c r="AI76" s="214"/>
      <c r="AJ76" s="214"/>
    </row>
    <row r="77" spans="35:36">
      <c r="AI77" s="214"/>
      <c r="AJ77" s="214"/>
    </row>
    <row r="78" spans="35:36">
      <c r="AI78" s="214"/>
      <c r="AJ78" s="214"/>
    </row>
    <row r="79" spans="35:36">
      <c r="AI79" s="214"/>
      <c r="AJ79" s="214"/>
    </row>
    <row r="80" spans="35:36">
      <c r="AI80" s="214"/>
      <c r="AJ80" s="214"/>
    </row>
    <row r="81" spans="35:36">
      <c r="AI81" s="214"/>
      <c r="AJ81" s="214"/>
    </row>
    <row r="82" spans="35:36">
      <c r="AI82" s="214"/>
      <c r="AJ82" s="214"/>
    </row>
    <row r="83" spans="35:36">
      <c r="AI83" s="214"/>
      <c r="AJ83" s="214"/>
    </row>
    <row r="84" spans="35:36">
      <c r="AI84" s="214"/>
      <c r="AJ84" s="214"/>
    </row>
    <row r="85" spans="35:36">
      <c r="AI85" s="214"/>
      <c r="AJ85" s="214"/>
    </row>
    <row r="86" spans="35:36">
      <c r="AI86" s="214"/>
      <c r="AJ86" s="214"/>
    </row>
    <row r="87" spans="35:36">
      <c r="AI87" s="214"/>
      <c r="AJ87" s="214"/>
    </row>
    <row r="88" spans="35:36">
      <c r="AI88" s="214"/>
      <c r="AJ88" s="214"/>
    </row>
    <row r="89" spans="35:36">
      <c r="AI89" s="214"/>
      <c r="AJ89" s="214"/>
    </row>
    <row r="90" spans="35:36">
      <c r="AI90" s="214"/>
      <c r="AJ90" s="214"/>
    </row>
    <row r="91" spans="35:36">
      <c r="AI91" s="214"/>
      <c r="AJ91" s="214"/>
    </row>
    <row r="92" spans="35:36">
      <c r="AI92" s="214"/>
      <c r="AJ92" s="214"/>
    </row>
    <row r="93" spans="35:36">
      <c r="AI93" s="214"/>
      <c r="AJ93" s="214"/>
    </row>
    <row r="94" spans="35:36">
      <c r="AI94" s="214"/>
      <c r="AJ94" s="214"/>
    </row>
    <row r="95" spans="35:36">
      <c r="AI95" s="214"/>
      <c r="AJ95" s="214"/>
    </row>
    <row r="96" spans="35:36">
      <c r="AI96" s="214"/>
      <c r="AJ96" s="214"/>
    </row>
    <row r="97" spans="35:36">
      <c r="AI97" s="214"/>
      <c r="AJ97" s="214"/>
    </row>
    <row r="98" spans="35:36">
      <c r="AI98" s="214"/>
      <c r="AJ98" s="214"/>
    </row>
    <row r="99" spans="35:36">
      <c r="AI99" s="214"/>
      <c r="AJ99" s="214"/>
    </row>
    <row r="100" spans="35:36">
      <c r="AI100" s="214"/>
      <c r="AJ100" s="214"/>
    </row>
    <row r="101" spans="35:36">
      <c r="AI101" s="214"/>
      <c r="AJ101" s="214"/>
    </row>
    <row r="102" spans="35:36">
      <c r="AI102" s="214"/>
      <c r="AJ102" s="214"/>
    </row>
    <row r="103" spans="35:36">
      <c r="AI103" s="214"/>
      <c r="AJ103" s="214"/>
    </row>
    <row r="104" spans="35:36">
      <c r="AI104" s="214"/>
      <c r="AJ104" s="214"/>
    </row>
    <row r="105" spans="35:36">
      <c r="AI105" s="214"/>
      <c r="AJ105" s="214"/>
    </row>
    <row r="106" spans="35:36">
      <c r="AI106" s="214"/>
      <c r="AJ106" s="214"/>
    </row>
    <row r="107" spans="35:36">
      <c r="AI107" s="214"/>
      <c r="AJ107" s="214"/>
    </row>
    <row r="108" spans="35:36">
      <c r="AI108" s="214"/>
      <c r="AJ108" s="214"/>
    </row>
    <row r="109" spans="35:36">
      <c r="AI109" s="214"/>
      <c r="AJ109" s="214"/>
    </row>
    <row r="110" spans="35:36">
      <c r="AI110" s="214"/>
      <c r="AJ110" s="214"/>
    </row>
    <row r="111" spans="35:36">
      <c r="AI111" s="214"/>
      <c r="AJ111" s="214"/>
    </row>
    <row r="112" spans="35:36">
      <c r="AI112" s="214"/>
      <c r="AJ112" s="214"/>
    </row>
    <row r="113" spans="35:36">
      <c r="AI113" s="214"/>
      <c r="AJ113" s="214"/>
    </row>
    <row r="114" spans="35:36">
      <c r="AI114" s="214"/>
      <c r="AJ114" s="214"/>
    </row>
  </sheetData>
  <mergeCells count="3">
    <mergeCell ref="C1:AH1"/>
    <mergeCell ref="C38:AE38"/>
    <mergeCell ref="C39:V39"/>
  </mergeCells>
  <phoneticPr fontId="144" type="noConversion"/>
  <pageMargins left="0.74803149606299213" right="0.74803149606299213" top="0.98425196850393704" bottom="0.98425196850393704" header="0.51181102362204722" footer="0.51181102362204722"/>
  <pageSetup paperSize="8" scale="3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pageSetUpPr fitToPage="1"/>
  </sheetPr>
  <dimension ref="A1:K151"/>
  <sheetViews>
    <sheetView workbookViewId="0">
      <pane xSplit="2" ySplit="6" topLeftCell="C7" activePane="bottomRight" state="frozen"/>
      <selection pane="topRight"/>
      <selection pane="bottomLeft"/>
      <selection pane="bottomRight"/>
    </sheetView>
  </sheetViews>
  <sheetFormatPr defaultRowHeight="15"/>
  <cols>
    <col min="1" max="1" width="1.5703125" style="95" customWidth="1"/>
    <col min="2" max="2" width="7.5703125" style="95" bestFit="1" customWidth="1"/>
    <col min="3" max="6" width="20.140625" style="95" customWidth="1"/>
    <col min="7" max="245" width="9.140625" style="95"/>
    <col min="246" max="246" width="1.5703125" style="95" customWidth="1"/>
    <col min="247" max="247" width="7.5703125" style="95" bestFit="1" customWidth="1"/>
    <col min="248" max="251" width="20.140625" style="95" customWidth="1"/>
    <col min="252" max="501" width="9.140625" style="95"/>
    <col min="502" max="502" width="1.5703125" style="95" customWidth="1"/>
    <col min="503" max="503" width="7.5703125" style="95" bestFit="1" customWidth="1"/>
    <col min="504" max="507" width="20.140625" style="95" customWidth="1"/>
    <col min="508" max="757" width="9.140625" style="95"/>
    <col min="758" max="758" width="1.5703125" style="95" customWidth="1"/>
    <col min="759" max="759" width="7.5703125" style="95" bestFit="1" customWidth="1"/>
    <col min="760" max="763" width="20.140625" style="95" customWidth="1"/>
    <col min="764" max="1013" width="9.140625" style="95"/>
    <col min="1014" max="1014" width="1.5703125" style="95" customWidth="1"/>
    <col min="1015" max="1015" width="7.5703125" style="95" bestFit="1" customWidth="1"/>
    <col min="1016" max="1019" width="20.140625" style="95" customWidth="1"/>
    <col min="1020" max="1269" width="9.140625" style="95"/>
    <col min="1270" max="1270" width="1.5703125" style="95" customWidth="1"/>
    <col min="1271" max="1271" width="7.5703125" style="95" bestFit="1" customWidth="1"/>
    <col min="1272" max="1275" width="20.140625" style="95" customWidth="1"/>
    <col min="1276" max="1525" width="9.140625" style="95"/>
    <col min="1526" max="1526" width="1.5703125" style="95" customWidth="1"/>
    <col min="1527" max="1527" width="7.5703125" style="95" bestFit="1" customWidth="1"/>
    <col min="1528" max="1531" width="20.140625" style="95" customWidth="1"/>
    <col min="1532" max="1781" width="9.140625" style="95"/>
    <col min="1782" max="1782" width="1.5703125" style="95" customWidth="1"/>
    <col min="1783" max="1783" width="7.5703125" style="95" bestFit="1" customWidth="1"/>
    <col min="1784" max="1787" width="20.140625" style="95" customWidth="1"/>
    <col min="1788" max="2037" width="9.140625" style="95"/>
    <col min="2038" max="2038" width="1.5703125" style="95" customWidth="1"/>
    <col min="2039" max="2039" width="7.5703125" style="95" bestFit="1" customWidth="1"/>
    <col min="2040" max="2043" width="20.140625" style="95" customWidth="1"/>
    <col min="2044" max="2293" width="9.140625" style="95"/>
    <col min="2294" max="2294" width="1.5703125" style="95" customWidth="1"/>
    <col min="2295" max="2295" width="7.5703125" style="95" bestFit="1" customWidth="1"/>
    <col min="2296" max="2299" width="20.140625" style="95" customWidth="1"/>
    <col min="2300" max="2549" width="9.140625" style="95"/>
    <col min="2550" max="2550" width="1.5703125" style="95" customWidth="1"/>
    <col min="2551" max="2551" width="7.5703125" style="95" bestFit="1" customWidth="1"/>
    <col min="2552" max="2555" width="20.140625" style="95" customWidth="1"/>
    <col min="2556" max="2805" width="9.140625" style="95"/>
    <col min="2806" max="2806" width="1.5703125" style="95" customWidth="1"/>
    <col min="2807" max="2807" width="7.5703125" style="95" bestFit="1" customWidth="1"/>
    <col min="2808" max="2811" width="20.140625" style="95" customWidth="1"/>
    <col min="2812" max="3061" width="9.140625" style="95"/>
    <col min="3062" max="3062" width="1.5703125" style="95" customWidth="1"/>
    <col min="3063" max="3063" width="7.5703125" style="95" bestFit="1" customWidth="1"/>
    <col min="3064" max="3067" width="20.140625" style="95" customWidth="1"/>
    <col min="3068" max="3317" width="9.140625" style="95"/>
    <col min="3318" max="3318" width="1.5703125" style="95" customWidth="1"/>
    <col min="3319" max="3319" width="7.5703125" style="95" bestFit="1" customWidth="1"/>
    <col min="3320" max="3323" width="20.140625" style="95" customWidth="1"/>
    <col min="3324" max="3573" width="9.140625" style="95"/>
    <col min="3574" max="3574" width="1.5703125" style="95" customWidth="1"/>
    <col min="3575" max="3575" width="7.5703125" style="95" bestFit="1" customWidth="1"/>
    <col min="3576" max="3579" width="20.140625" style="95" customWidth="1"/>
    <col min="3580" max="3829" width="9.140625" style="95"/>
    <col min="3830" max="3830" width="1.5703125" style="95" customWidth="1"/>
    <col min="3831" max="3831" width="7.5703125" style="95" bestFit="1" customWidth="1"/>
    <col min="3832" max="3835" width="20.140625" style="95" customWidth="1"/>
    <col min="3836" max="4085" width="9.140625" style="95"/>
    <col min="4086" max="4086" width="1.5703125" style="95" customWidth="1"/>
    <col min="4087" max="4087" width="7.5703125" style="95" bestFit="1" customWidth="1"/>
    <col min="4088" max="4091" width="20.140625" style="95" customWidth="1"/>
    <col min="4092" max="4341" width="9.140625" style="95"/>
    <col min="4342" max="4342" width="1.5703125" style="95" customWidth="1"/>
    <col min="4343" max="4343" width="7.5703125" style="95" bestFit="1" customWidth="1"/>
    <col min="4344" max="4347" width="20.140625" style="95" customWidth="1"/>
    <col min="4348" max="4597" width="9.140625" style="95"/>
    <col min="4598" max="4598" width="1.5703125" style="95" customWidth="1"/>
    <col min="4599" max="4599" width="7.5703125" style="95" bestFit="1" customWidth="1"/>
    <col min="4600" max="4603" width="20.140625" style="95" customWidth="1"/>
    <col min="4604" max="4853" width="9.140625" style="95"/>
    <col min="4854" max="4854" width="1.5703125" style="95" customWidth="1"/>
    <col min="4855" max="4855" width="7.5703125" style="95" bestFit="1" customWidth="1"/>
    <col min="4856" max="4859" width="20.140625" style="95" customWidth="1"/>
    <col min="4860" max="5109" width="9.140625" style="95"/>
    <col min="5110" max="5110" width="1.5703125" style="95" customWidth="1"/>
    <col min="5111" max="5111" width="7.5703125" style="95" bestFit="1" customWidth="1"/>
    <col min="5112" max="5115" width="20.140625" style="95" customWidth="1"/>
    <col min="5116" max="5365" width="9.140625" style="95"/>
    <col min="5366" max="5366" width="1.5703125" style="95" customWidth="1"/>
    <col min="5367" max="5367" width="7.5703125" style="95" bestFit="1" customWidth="1"/>
    <col min="5368" max="5371" width="20.140625" style="95" customWidth="1"/>
    <col min="5372" max="5621" width="9.140625" style="95"/>
    <col min="5622" max="5622" width="1.5703125" style="95" customWidth="1"/>
    <col min="5623" max="5623" width="7.5703125" style="95" bestFit="1" customWidth="1"/>
    <col min="5624" max="5627" width="20.140625" style="95" customWidth="1"/>
    <col min="5628" max="5877" width="9.140625" style="95"/>
    <col min="5878" max="5878" width="1.5703125" style="95" customWidth="1"/>
    <col min="5879" max="5879" width="7.5703125" style="95" bestFit="1" customWidth="1"/>
    <col min="5880" max="5883" width="20.140625" style="95" customWidth="1"/>
    <col min="5884" max="6133" width="9.140625" style="95"/>
    <col min="6134" max="6134" width="1.5703125" style="95" customWidth="1"/>
    <col min="6135" max="6135" width="7.5703125" style="95" bestFit="1" customWidth="1"/>
    <col min="6136" max="6139" width="20.140625" style="95" customWidth="1"/>
    <col min="6140" max="6389" width="9.140625" style="95"/>
    <col min="6390" max="6390" width="1.5703125" style="95" customWidth="1"/>
    <col min="6391" max="6391" width="7.5703125" style="95" bestFit="1" customWidth="1"/>
    <col min="6392" max="6395" width="20.140625" style="95" customWidth="1"/>
    <col min="6396" max="6645" width="9.140625" style="95"/>
    <col min="6646" max="6646" width="1.5703125" style="95" customWidth="1"/>
    <col min="6647" max="6647" width="7.5703125" style="95" bestFit="1" customWidth="1"/>
    <col min="6648" max="6651" width="20.140625" style="95" customWidth="1"/>
    <col min="6652" max="6901" width="9.140625" style="95"/>
    <col min="6902" max="6902" width="1.5703125" style="95" customWidth="1"/>
    <col min="6903" max="6903" width="7.5703125" style="95" bestFit="1" customWidth="1"/>
    <col min="6904" max="6907" width="20.140625" style="95" customWidth="1"/>
    <col min="6908" max="7157" width="9.140625" style="95"/>
    <col min="7158" max="7158" width="1.5703125" style="95" customWidth="1"/>
    <col min="7159" max="7159" width="7.5703125" style="95" bestFit="1" customWidth="1"/>
    <col min="7160" max="7163" width="20.140625" style="95" customWidth="1"/>
    <col min="7164" max="7413" width="9.140625" style="95"/>
    <col min="7414" max="7414" width="1.5703125" style="95" customWidth="1"/>
    <col min="7415" max="7415" width="7.5703125" style="95" bestFit="1" customWidth="1"/>
    <col min="7416" max="7419" width="20.140625" style="95" customWidth="1"/>
    <col min="7420" max="7669" width="9.140625" style="95"/>
    <col min="7670" max="7670" width="1.5703125" style="95" customWidth="1"/>
    <col min="7671" max="7671" width="7.5703125" style="95" bestFit="1" customWidth="1"/>
    <col min="7672" max="7675" width="20.140625" style="95" customWidth="1"/>
    <col min="7676" max="7925" width="9.140625" style="95"/>
    <col min="7926" max="7926" width="1.5703125" style="95" customWidth="1"/>
    <col min="7927" max="7927" width="7.5703125" style="95" bestFit="1" customWidth="1"/>
    <col min="7928" max="7931" width="20.140625" style="95" customWidth="1"/>
    <col min="7932" max="8181" width="9.140625" style="95"/>
    <col min="8182" max="8182" width="1.5703125" style="95" customWidth="1"/>
    <col min="8183" max="8183" width="7.5703125" style="95" bestFit="1" customWidth="1"/>
    <col min="8184" max="8187" width="20.140625" style="95" customWidth="1"/>
    <col min="8188" max="8437" width="9.140625" style="95"/>
    <col min="8438" max="8438" width="1.5703125" style="95" customWidth="1"/>
    <col min="8439" max="8439" width="7.5703125" style="95" bestFit="1" customWidth="1"/>
    <col min="8440" max="8443" width="20.140625" style="95" customWidth="1"/>
    <col min="8444" max="8693" width="9.140625" style="95"/>
    <col min="8694" max="8694" width="1.5703125" style="95" customWidth="1"/>
    <col min="8695" max="8695" width="7.5703125" style="95" bestFit="1" customWidth="1"/>
    <col min="8696" max="8699" width="20.140625" style="95" customWidth="1"/>
    <col min="8700" max="8949" width="9.140625" style="95"/>
    <col min="8950" max="8950" width="1.5703125" style="95" customWidth="1"/>
    <col min="8951" max="8951" width="7.5703125" style="95" bestFit="1" customWidth="1"/>
    <col min="8952" max="8955" width="20.140625" style="95" customWidth="1"/>
    <col min="8956" max="9205" width="9.140625" style="95"/>
    <col min="9206" max="9206" width="1.5703125" style="95" customWidth="1"/>
    <col min="9207" max="9207" width="7.5703125" style="95" bestFit="1" customWidth="1"/>
    <col min="9208" max="9211" width="20.140625" style="95" customWidth="1"/>
    <col min="9212" max="9461" width="9.140625" style="95"/>
    <col min="9462" max="9462" width="1.5703125" style="95" customWidth="1"/>
    <col min="9463" max="9463" width="7.5703125" style="95" bestFit="1" customWidth="1"/>
    <col min="9464" max="9467" width="20.140625" style="95" customWidth="1"/>
    <col min="9468" max="9717" width="9.140625" style="95"/>
    <col min="9718" max="9718" width="1.5703125" style="95" customWidth="1"/>
    <col min="9719" max="9719" width="7.5703125" style="95" bestFit="1" customWidth="1"/>
    <col min="9720" max="9723" width="20.140625" style="95" customWidth="1"/>
    <col min="9724" max="9973" width="9.140625" style="95"/>
    <col min="9974" max="9974" width="1.5703125" style="95" customWidth="1"/>
    <col min="9975" max="9975" width="7.5703125" style="95" bestFit="1" customWidth="1"/>
    <col min="9976" max="9979" width="20.140625" style="95" customWidth="1"/>
    <col min="9980" max="10229" width="9.140625" style="95"/>
    <col min="10230" max="10230" width="1.5703125" style="95" customWidth="1"/>
    <col min="10231" max="10231" width="7.5703125" style="95" bestFit="1" customWidth="1"/>
    <col min="10232" max="10235" width="20.140625" style="95" customWidth="1"/>
    <col min="10236" max="10485" width="9.140625" style="95"/>
    <col min="10486" max="10486" width="1.5703125" style="95" customWidth="1"/>
    <col min="10487" max="10487" width="7.5703125" style="95" bestFit="1" customWidth="1"/>
    <col min="10488" max="10491" width="20.140625" style="95" customWidth="1"/>
    <col min="10492" max="10741" width="9.140625" style="95"/>
    <col min="10742" max="10742" width="1.5703125" style="95" customWidth="1"/>
    <col min="10743" max="10743" width="7.5703125" style="95" bestFit="1" customWidth="1"/>
    <col min="10744" max="10747" width="20.140625" style="95" customWidth="1"/>
    <col min="10748" max="10997" width="9.140625" style="95"/>
    <col min="10998" max="10998" width="1.5703125" style="95" customWidth="1"/>
    <col min="10999" max="10999" width="7.5703125" style="95" bestFit="1" customWidth="1"/>
    <col min="11000" max="11003" width="20.140625" style="95" customWidth="1"/>
    <col min="11004" max="11253" width="9.140625" style="95"/>
    <col min="11254" max="11254" width="1.5703125" style="95" customWidth="1"/>
    <col min="11255" max="11255" width="7.5703125" style="95" bestFit="1" customWidth="1"/>
    <col min="11256" max="11259" width="20.140625" style="95" customWidth="1"/>
    <col min="11260" max="11509" width="9.140625" style="95"/>
    <col min="11510" max="11510" width="1.5703125" style="95" customWidth="1"/>
    <col min="11511" max="11511" width="7.5703125" style="95" bestFit="1" customWidth="1"/>
    <col min="11512" max="11515" width="20.140625" style="95" customWidth="1"/>
    <col min="11516" max="11765" width="9.140625" style="95"/>
    <col min="11766" max="11766" width="1.5703125" style="95" customWidth="1"/>
    <col min="11767" max="11767" width="7.5703125" style="95" bestFit="1" customWidth="1"/>
    <col min="11768" max="11771" width="20.140625" style="95" customWidth="1"/>
    <col min="11772" max="12021" width="9.140625" style="95"/>
    <col min="12022" max="12022" width="1.5703125" style="95" customWidth="1"/>
    <col min="12023" max="12023" width="7.5703125" style="95" bestFit="1" customWidth="1"/>
    <col min="12024" max="12027" width="20.140625" style="95" customWidth="1"/>
    <col min="12028" max="12277" width="9.140625" style="95"/>
    <col min="12278" max="12278" width="1.5703125" style="95" customWidth="1"/>
    <col min="12279" max="12279" width="7.5703125" style="95" bestFit="1" customWidth="1"/>
    <col min="12280" max="12283" width="20.140625" style="95" customWidth="1"/>
    <col min="12284" max="12533" width="9.140625" style="95"/>
    <col min="12534" max="12534" width="1.5703125" style="95" customWidth="1"/>
    <col min="12535" max="12535" width="7.5703125" style="95" bestFit="1" customWidth="1"/>
    <col min="12536" max="12539" width="20.140625" style="95" customWidth="1"/>
    <col min="12540" max="12789" width="9.140625" style="95"/>
    <col min="12790" max="12790" width="1.5703125" style="95" customWidth="1"/>
    <col min="12791" max="12791" width="7.5703125" style="95" bestFit="1" customWidth="1"/>
    <col min="12792" max="12795" width="20.140625" style="95" customWidth="1"/>
    <col min="12796" max="13045" width="9.140625" style="95"/>
    <col min="13046" max="13046" width="1.5703125" style="95" customWidth="1"/>
    <col min="13047" max="13047" width="7.5703125" style="95" bestFit="1" customWidth="1"/>
    <col min="13048" max="13051" width="20.140625" style="95" customWidth="1"/>
    <col min="13052" max="13301" width="9.140625" style="95"/>
    <col min="13302" max="13302" width="1.5703125" style="95" customWidth="1"/>
    <col min="13303" max="13303" width="7.5703125" style="95" bestFit="1" customWidth="1"/>
    <col min="13304" max="13307" width="20.140625" style="95" customWidth="1"/>
    <col min="13308" max="13557" width="9.140625" style="95"/>
    <col min="13558" max="13558" width="1.5703125" style="95" customWidth="1"/>
    <col min="13559" max="13559" width="7.5703125" style="95" bestFit="1" customWidth="1"/>
    <col min="13560" max="13563" width="20.140625" style="95" customWidth="1"/>
    <col min="13564" max="13813" width="9.140625" style="95"/>
    <col min="13814" max="13814" width="1.5703125" style="95" customWidth="1"/>
    <col min="13815" max="13815" width="7.5703125" style="95" bestFit="1" customWidth="1"/>
    <col min="13816" max="13819" width="20.140625" style="95" customWidth="1"/>
    <col min="13820" max="14069" width="9.140625" style="95"/>
    <col min="14070" max="14070" width="1.5703125" style="95" customWidth="1"/>
    <col min="14071" max="14071" width="7.5703125" style="95" bestFit="1" customWidth="1"/>
    <col min="14072" max="14075" width="20.140625" style="95" customWidth="1"/>
    <col min="14076" max="14325" width="9.140625" style="95"/>
    <col min="14326" max="14326" width="1.5703125" style="95" customWidth="1"/>
    <col min="14327" max="14327" width="7.5703125" style="95" bestFit="1" customWidth="1"/>
    <col min="14328" max="14331" width="20.140625" style="95" customWidth="1"/>
    <col min="14332" max="14581" width="9.140625" style="95"/>
    <col min="14582" max="14582" width="1.5703125" style="95" customWidth="1"/>
    <col min="14583" max="14583" width="7.5703125" style="95" bestFit="1" customWidth="1"/>
    <col min="14584" max="14587" width="20.140625" style="95" customWidth="1"/>
    <col min="14588" max="14837" width="9.140625" style="95"/>
    <col min="14838" max="14838" width="1.5703125" style="95" customWidth="1"/>
    <col min="14839" max="14839" width="7.5703125" style="95" bestFit="1" customWidth="1"/>
    <col min="14840" max="14843" width="20.140625" style="95" customWidth="1"/>
    <col min="14844" max="15093" width="9.140625" style="95"/>
    <col min="15094" max="15094" width="1.5703125" style="95" customWidth="1"/>
    <col min="15095" max="15095" width="7.5703125" style="95" bestFit="1" customWidth="1"/>
    <col min="15096" max="15099" width="20.140625" style="95" customWidth="1"/>
    <col min="15100" max="15349" width="9.140625" style="95"/>
    <col min="15350" max="15350" width="1.5703125" style="95" customWidth="1"/>
    <col min="15351" max="15351" width="7.5703125" style="95" bestFit="1" customWidth="1"/>
    <col min="15352" max="15355" width="20.140625" style="95" customWidth="1"/>
    <col min="15356" max="15605" width="9.140625" style="95"/>
    <col min="15606" max="15606" width="1.5703125" style="95" customWidth="1"/>
    <col min="15607" max="15607" width="7.5703125" style="95" bestFit="1" customWidth="1"/>
    <col min="15608" max="15611" width="20.140625" style="95" customWidth="1"/>
    <col min="15612" max="15861" width="9.140625" style="95"/>
    <col min="15862" max="15862" width="1.5703125" style="95" customWidth="1"/>
    <col min="15863" max="15863" width="7.5703125" style="95" bestFit="1" customWidth="1"/>
    <col min="15864" max="15867" width="20.140625" style="95" customWidth="1"/>
    <col min="15868" max="16117" width="9.140625" style="95"/>
    <col min="16118" max="16118" width="1.5703125" style="95" customWidth="1"/>
    <col min="16119" max="16119" width="7.5703125" style="95" bestFit="1" customWidth="1"/>
    <col min="16120" max="16123" width="20.140625" style="95" customWidth="1"/>
    <col min="16124" max="16384" width="9.140625" style="95"/>
  </cols>
  <sheetData>
    <row r="1" spans="1:11" ht="27" customHeight="1">
      <c r="B1" s="200" t="s">
        <v>313</v>
      </c>
      <c r="C1" s="200"/>
      <c r="D1" s="200"/>
      <c r="E1" s="200"/>
      <c r="F1" s="200"/>
      <c r="G1" s="200"/>
      <c r="H1" s="200"/>
      <c r="I1" s="200"/>
      <c r="J1" s="200"/>
    </row>
    <row r="2" spans="1:11" s="135" customFormat="1" ht="38.25" customHeight="1">
      <c r="B2" s="201" t="s">
        <v>346</v>
      </c>
      <c r="C2" s="201"/>
      <c r="D2" s="201"/>
      <c r="E2" s="201"/>
      <c r="F2" s="201"/>
      <c r="G2" s="201"/>
      <c r="H2" s="201"/>
      <c r="I2" s="201"/>
      <c r="J2" s="201"/>
      <c r="K2" s="149"/>
    </row>
    <row r="3" spans="1:11" ht="57.75" customHeight="1" thickBot="1">
      <c r="B3" s="202" t="s">
        <v>327</v>
      </c>
      <c r="C3" s="202"/>
      <c r="D3" s="202"/>
      <c r="E3" s="202"/>
      <c r="F3" s="202"/>
      <c r="G3" s="202"/>
      <c r="H3" s="202"/>
      <c r="I3" s="202"/>
      <c r="J3" s="202"/>
      <c r="K3" s="581"/>
    </row>
    <row r="4" spans="1:11" ht="16.5" thickTop="1" thickBot="1">
      <c r="A4" s="108"/>
      <c r="B4" s="96"/>
      <c r="C4" s="96"/>
      <c r="D4" s="96"/>
      <c r="E4" s="96"/>
      <c r="F4" s="106"/>
      <c r="G4" s="97"/>
    </row>
    <row r="5" spans="1:11">
      <c r="A5" s="108"/>
      <c r="B5" s="98"/>
      <c r="C5" s="203" t="s">
        <v>194</v>
      </c>
      <c r="D5" s="203"/>
      <c r="E5" s="203"/>
      <c r="F5" s="204"/>
      <c r="G5" s="99"/>
    </row>
    <row r="6" spans="1:11" ht="45">
      <c r="A6" s="108"/>
      <c r="B6" s="100" t="s">
        <v>195</v>
      </c>
      <c r="C6" s="101" t="s">
        <v>196</v>
      </c>
      <c r="D6" s="101" t="s">
        <v>197</v>
      </c>
      <c r="E6" s="101" t="s">
        <v>198</v>
      </c>
      <c r="F6" s="105" t="s">
        <v>199</v>
      </c>
      <c r="G6" s="99"/>
    </row>
    <row r="7" spans="1:11">
      <c r="A7" s="107"/>
      <c r="B7" s="102" t="s">
        <v>291</v>
      </c>
      <c r="C7" s="138">
        <v>10.419793015590592</v>
      </c>
      <c r="D7" s="138">
        <v>14.404623419485702</v>
      </c>
      <c r="E7" s="139">
        <v>3.9848304038951099</v>
      </c>
      <c r="F7" s="140">
        <v>37.803019695119836</v>
      </c>
      <c r="G7" s="99"/>
    </row>
    <row r="8" spans="1:11">
      <c r="A8" s="107"/>
      <c r="B8" s="102" t="s">
        <v>292</v>
      </c>
      <c r="C8" s="138">
        <v>11.321760386443776</v>
      </c>
      <c r="D8" s="138">
        <v>15.452131058711929</v>
      </c>
      <c r="E8" s="139">
        <v>4.1303706722681532</v>
      </c>
      <c r="F8" s="140">
        <v>40.95431850312761</v>
      </c>
      <c r="G8" s="99"/>
    </row>
    <row r="9" spans="1:11">
      <c r="A9" s="107"/>
      <c r="B9" s="102" t="s">
        <v>293</v>
      </c>
      <c r="C9" s="138">
        <v>12.131178339597474</v>
      </c>
      <c r="D9" s="138">
        <v>14.913190571831514</v>
      </c>
      <c r="E9" s="139">
        <v>2.7820122322340399</v>
      </c>
      <c r="F9" s="140">
        <v>42.972284847275127</v>
      </c>
      <c r="G9" s="99"/>
    </row>
    <row r="10" spans="1:11">
      <c r="A10" s="107"/>
      <c r="B10" s="102" t="s">
        <v>294</v>
      </c>
      <c r="C10" s="138">
        <v>12.380731555799345</v>
      </c>
      <c r="D10" s="138">
        <v>13.759371969218048</v>
      </c>
      <c r="E10" s="139">
        <v>1.3786404134187027</v>
      </c>
      <c r="F10" s="140">
        <v>42.863118936893528</v>
      </c>
      <c r="G10" s="99"/>
    </row>
    <row r="11" spans="1:11">
      <c r="A11" s="107"/>
      <c r="B11" s="102" t="s">
        <v>295</v>
      </c>
      <c r="C11" s="138">
        <v>12.301970120744523</v>
      </c>
      <c r="D11" s="138">
        <v>13.157759346535446</v>
      </c>
      <c r="E11" s="139">
        <v>0.85578922579092342</v>
      </c>
      <c r="F11" s="140">
        <v>41.79005518649582</v>
      </c>
      <c r="G11" s="99"/>
    </row>
    <row r="12" spans="1:11">
      <c r="A12" s="107"/>
      <c r="B12" s="102" t="s">
        <v>296</v>
      </c>
      <c r="C12" s="138">
        <v>12.057687354005703</v>
      </c>
      <c r="D12" s="138">
        <v>12.469915981493077</v>
      </c>
      <c r="E12" s="139">
        <v>0.41222862748737477</v>
      </c>
      <c r="F12" s="140">
        <v>39.823317439477194</v>
      </c>
      <c r="G12" s="99"/>
    </row>
    <row r="13" spans="1:11">
      <c r="A13" s="107"/>
      <c r="B13" s="102" t="s">
        <v>297</v>
      </c>
      <c r="C13" s="138">
        <v>11.817295203635553</v>
      </c>
      <c r="D13" s="138">
        <v>11.817295203635553</v>
      </c>
      <c r="E13" s="139">
        <v>0</v>
      </c>
      <c r="F13" s="140">
        <v>37.926069274110866</v>
      </c>
      <c r="G13" s="99"/>
    </row>
    <row r="14" spans="1:11">
      <c r="A14" s="107"/>
      <c r="B14" s="102" t="s">
        <v>298</v>
      </c>
      <c r="C14" s="138">
        <v>11.796660684798139</v>
      </c>
      <c r="D14" s="138">
        <v>11.564394826755482</v>
      </c>
      <c r="E14" s="139">
        <v>-0.23226585804265731</v>
      </c>
      <c r="F14" s="140">
        <v>38.168247672891354</v>
      </c>
      <c r="G14" s="99"/>
    </row>
    <row r="15" spans="1:11">
      <c r="A15" s="107"/>
      <c r="B15" s="102" t="s">
        <v>299</v>
      </c>
      <c r="C15" s="138">
        <v>12.132456649509374</v>
      </c>
      <c r="D15" s="138">
        <v>12.19558077359631</v>
      </c>
      <c r="E15" s="139">
        <v>6.3124124086936462E-2</v>
      </c>
      <c r="F15" s="140">
        <v>37.64135144866227</v>
      </c>
      <c r="G15" s="99"/>
    </row>
    <row r="16" spans="1:11">
      <c r="A16" s="107"/>
      <c r="B16" s="102" t="s">
        <v>300</v>
      </c>
      <c r="C16" s="138">
        <v>12.297506556882384</v>
      </c>
      <c r="D16" s="138">
        <v>12.518861674906267</v>
      </c>
      <c r="E16" s="139">
        <v>0.22135511802388308</v>
      </c>
      <c r="F16" s="140">
        <v>36.689520301776838</v>
      </c>
      <c r="G16" s="99"/>
    </row>
    <row r="17" spans="1:7">
      <c r="A17" s="107"/>
      <c r="B17" s="102" t="s">
        <v>301</v>
      </c>
      <c r="C17" s="138">
        <v>12.743824386990166</v>
      </c>
      <c r="D17" s="138">
        <v>12.448828452106135</v>
      </c>
      <c r="E17" s="139">
        <v>-0.29499593488403164</v>
      </c>
      <c r="F17" s="140">
        <v>33.878108640350739</v>
      </c>
      <c r="G17" s="99"/>
    </row>
    <row r="18" spans="1:7">
      <c r="A18" s="107"/>
      <c r="B18" s="102" t="s">
        <v>302</v>
      </c>
      <c r="C18" s="138">
        <v>12.747464201511649</v>
      </c>
      <c r="D18" s="138">
        <v>12.350876426353508</v>
      </c>
      <c r="E18" s="139">
        <v>-0.39658777515814059</v>
      </c>
      <c r="F18" s="140">
        <v>31.844382709730823</v>
      </c>
      <c r="G18" s="99"/>
    </row>
    <row r="19" spans="1:7">
      <c r="A19" s="107"/>
      <c r="B19" s="102" t="s">
        <v>303</v>
      </c>
      <c r="C19" s="138">
        <v>13.054951125805255</v>
      </c>
      <c r="D19" s="138">
        <v>12.479316841555939</v>
      </c>
      <c r="E19" s="139">
        <v>-0.57563428424931651</v>
      </c>
      <c r="F19" s="140">
        <v>30.211447628413012</v>
      </c>
      <c r="G19" s="99"/>
    </row>
    <row r="20" spans="1:7">
      <c r="A20" s="107"/>
      <c r="B20" s="102" t="s">
        <v>304</v>
      </c>
      <c r="C20" s="138">
        <v>13.129991843132835</v>
      </c>
      <c r="D20" s="138">
        <v>13.98994338557444</v>
      </c>
      <c r="E20" s="139">
        <v>0.8599515424416051</v>
      </c>
      <c r="F20" s="140">
        <v>29.411212609520359</v>
      </c>
      <c r="G20" s="99"/>
    </row>
    <row r="21" spans="1:7">
      <c r="A21" s="107"/>
      <c r="B21" s="102" t="s">
        <v>305</v>
      </c>
      <c r="C21" s="138">
        <v>13.446417368549165</v>
      </c>
      <c r="D21" s="138">
        <v>24.506541227657721</v>
      </c>
      <c r="E21" s="139">
        <v>11.060123859108556</v>
      </c>
      <c r="F21" s="140">
        <v>42.001900573850556</v>
      </c>
      <c r="G21" s="99"/>
    </row>
    <row r="22" spans="1:7">
      <c r="A22" s="107"/>
      <c r="B22" s="102" t="s">
        <v>306</v>
      </c>
      <c r="C22" s="138">
        <v>14.921328871676714</v>
      </c>
      <c r="D22" s="138">
        <v>41.986567657920951</v>
      </c>
      <c r="E22" s="139">
        <v>27.065238786244237</v>
      </c>
      <c r="F22" s="140">
        <v>67.780249948468779</v>
      </c>
      <c r="G22" s="99"/>
    </row>
    <row r="23" spans="1:7">
      <c r="A23" s="107"/>
      <c r="B23" s="102" t="s">
        <v>307</v>
      </c>
      <c r="C23" s="138">
        <v>18.19763322280998</v>
      </c>
      <c r="D23" s="138">
        <v>45.949553504394473</v>
      </c>
      <c r="E23" s="139">
        <v>27.751920281584493</v>
      </c>
      <c r="F23" s="140">
        <v>103.08815025501829</v>
      </c>
      <c r="G23" s="99"/>
    </row>
    <row r="24" spans="1:7">
      <c r="A24" s="107"/>
      <c r="B24" s="102" t="s">
        <v>308</v>
      </c>
      <c r="C24" s="138">
        <v>19.956172639569822</v>
      </c>
      <c r="D24" s="138">
        <v>47.193807576158605</v>
      </c>
      <c r="E24" s="139">
        <v>27.237634936588783</v>
      </c>
      <c r="F24" s="140">
        <v>125.38523577837432</v>
      </c>
      <c r="G24" s="99"/>
    </row>
    <row r="25" spans="1:7">
      <c r="A25" s="107"/>
      <c r="B25" s="102" t="s">
        <v>309</v>
      </c>
      <c r="C25" s="138">
        <v>20.877866117304329</v>
      </c>
      <c r="D25" s="138">
        <v>42.245564860774756</v>
      </c>
      <c r="E25" s="139">
        <v>21.367698743470427</v>
      </c>
      <c r="F25" s="140">
        <v>144.1427062385639</v>
      </c>
      <c r="G25" s="99"/>
    </row>
    <row r="26" spans="1:7">
      <c r="A26" s="107"/>
      <c r="B26" s="102" t="s">
        <v>310</v>
      </c>
      <c r="C26" s="138">
        <v>22.175379868771866</v>
      </c>
      <c r="D26" s="138">
        <v>27.786352812603077</v>
      </c>
      <c r="E26" s="139">
        <v>5.6109729438312108</v>
      </c>
      <c r="F26" s="140">
        <v>139.23072201896599</v>
      </c>
      <c r="G26" s="99"/>
    </row>
    <row r="27" spans="1:7">
      <c r="A27" s="107"/>
      <c r="B27" s="102" t="s">
        <v>200</v>
      </c>
      <c r="C27" s="138">
        <v>22.670459506408687</v>
      </c>
      <c r="D27" s="138">
        <v>22.706710491028169</v>
      </c>
      <c r="E27" s="139">
        <v>3.6250984619481841E-2</v>
      </c>
      <c r="F27" s="140">
        <v>152.23840045936495</v>
      </c>
      <c r="G27" s="99"/>
    </row>
    <row r="28" spans="1:7">
      <c r="B28" s="102" t="s">
        <v>201</v>
      </c>
      <c r="C28" s="138">
        <v>26.604295806240057</v>
      </c>
      <c r="D28" s="138">
        <v>27.742245616723871</v>
      </c>
      <c r="E28" s="139">
        <v>1.1379498104838142</v>
      </c>
      <c r="F28" s="140">
        <v>174.50678301011337</v>
      </c>
      <c r="G28" s="99"/>
    </row>
    <row r="29" spans="1:7">
      <c r="B29" s="102" t="s">
        <v>202</v>
      </c>
      <c r="C29" s="138">
        <v>27.055025232282766</v>
      </c>
      <c r="D29" s="138">
        <v>26.773446478781121</v>
      </c>
      <c r="E29" s="139">
        <v>-0.28157875350164474</v>
      </c>
      <c r="F29" s="140">
        <v>187.43137787208204</v>
      </c>
      <c r="G29" s="99"/>
    </row>
    <row r="30" spans="1:7">
      <c r="B30" s="102" t="s">
        <v>203</v>
      </c>
      <c r="C30" s="138">
        <v>25.946467376041298</v>
      </c>
      <c r="D30" s="138">
        <v>25.264301062990423</v>
      </c>
      <c r="E30" s="139">
        <v>-0.68216631305087461</v>
      </c>
      <c r="F30" s="140">
        <v>183.51353830989228</v>
      </c>
      <c r="G30" s="99"/>
    </row>
    <row r="31" spans="1:7">
      <c r="B31" s="102" t="s">
        <v>204</v>
      </c>
      <c r="C31" s="138">
        <v>24.269500106415244</v>
      </c>
      <c r="D31" s="138">
        <v>24.780498777581293</v>
      </c>
      <c r="E31" s="139">
        <v>0.51099867116604969</v>
      </c>
      <c r="F31" s="140">
        <v>177.03899936016893</v>
      </c>
      <c r="G31" s="99"/>
    </row>
    <row r="32" spans="1:7">
      <c r="B32" s="102" t="s">
        <v>205</v>
      </c>
      <c r="C32" s="138">
        <v>24.305847269768869</v>
      </c>
      <c r="D32" s="138">
        <v>25.705993672835771</v>
      </c>
      <c r="E32" s="139">
        <v>1.400146403066902</v>
      </c>
      <c r="F32" s="140">
        <v>179.65495879806045</v>
      </c>
      <c r="G32" s="99"/>
    </row>
    <row r="33" spans="2:7">
      <c r="B33" s="102" t="s">
        <v>206</v>
      </c>
      <c r="C33" s="138">
        <v>25.057067004864752</v>
      </c>
      <c r="D33" s="138">
        <v>26.938105009673357</v>
      </c>
      <c r="E33" s="139">
        <v>1.8810380048086053</v>
      </c>
      <c r="F33" s="140">
        <v>174.22775807381035</v>
      </c>
      <c r="G33" s="99"/>
    </row>
    <row r="34" spans="2:7">
      <c r="B34" s="102" t="s">
        <v>207</v>
      </c>
      <c r="C34" s="138">
        <v>24.972933047432434</v>
      </c>
      <c r="D34" s="138">
        <v>25.461937138165414</v>
      </c>
      <c r="E34" s="139">
        <v>0.48900409073297979</v>
      </c>
      <c r="F34" s="140">
        <v>171.364701147185</v>
      </c>
      <c r="G34" s="99"/>
    </row>
    <row r="35" spans="2:7">
      <c r="B35" s="102" t="s">
        <v>208</v>
      </c>
      <c r="C35" s="138">
        <v>25.227561759158412</v>
      </c>
      <c r="D35" s="138">
        <v>25.50718447872346</v>
      </c>
      <c r="E35" s="139">
        <v>0.27962271956504736</v>
      </c>
      <c r="F35" s="140">
        <v>168.59524049766677</v>
      </c>
      <c r="G35" s="99"/>
    </row>
    <row r="36" spans="2:7">
      <c r="B36" s="102" t="s">
        <v>209</v>
      </c>
      <c r="C36" s="138">
        <v>24.962577463339482</v>
      </c>
      <c r="D36" s="138">
        <v>25.858840218007256</v>
      </c>
      <c r="E36" s="139">
        <v>0.89626275466777372</v>
      </c>
      <c r="F36" s="140">
        <v>169.30061038469347</v>
      </c>
      <c r="G36" s="99"/>
    </row>
    <row r="37" spans="2:7">
      <c r="B37" s="102" t="s">
        <v>210</v>
      </c>
      <c r="C37" s="138">
        <v>25.751768342644006</v>
      </c>
      <c r="D37" s="138">
        <v>27.437048782489821</v>
      </c>
      <c r="E37" s="139">
        <v>1.6852804398458154</v>
      </c>
      <c r="F37" s="140">
        <v>178.34836967885337</v>
      </c>
      <c r="G37" s="99"/>
    </row>
    <row r="38" spans="2:7">
      <c r="B38" s="102" t="s">
        <v>211</v>
      </c>
      <c r="C38" s="138">
        <v>27.467378263622738</v>
      </c>
      <c r="D38" s="138">
        <v>29.376005819424673</v>
      </c>
      <c r="E38" s="139">
        <v>1.9086275558019352</v>
      </c>
      <c r="F38" s="140">
        <v>185.99692044726572</v>
      </c>
      <c r="G38" s="99"/>
    </row>
    <row r="39" spans="2:7">
      <c r="B39" s="102" t="s">
        <v>212</v>
      </c>
      <c r="C39" s="138">
        <v>28.413216706036316</v>
      </c>
      <c r="D39" s="138">
        <v>28.7178834088675</v>
      </c>
      <c r="E39" s="139">
        <v>0.30466670283118447</v>
      </c>
      <c r="F39" s="140">
        <v>189.65819444067344</v>
      </c>
      <c r="G39" s="99"/>
    </row>
    <row r="40" spans="2:7">
      <c r="B40" s="102" t="s">
        <v>213</v>
      </c>
      <c r="C40" s="138">
        <v>27.288896922809585</v>
      </c>
      <c r="D40" s="138">
        <v>26.813894365406458</v>
      </c>
      <c r="E40" s="139">
        <v>-0.47500255740312625</v>
      </c>
      <c r="F40" s="140">
        <v>185.83076961337994</v>
      </c>
      <c r="G40" s="99"/>
    </row>
    <row r="41" spans="2:7">
      <c r="B41" s="102" t="s">
        <v>214</v>
      </c>
      <c r="C41" s="138">
        <v>26.288596414278913</v>
      </c>
      <c r="D41" s="138">
        <v>25.98304664967042</v>
      </c>
      <c r="E41" s="139">
        <v>-0.30554976460849304</v>
      </c>
      <c r="F41" s="140">
        <v>174.7734992174652</v>
      </c>
      <c r="G41" s="99"/>
    </row>
    <row r="42" spans="2:7">
      <c r="B42" s="102" t="s">
        <v>215</v>
      </c>
      <c r="C42" s="138">
        <v>25.740144248058467</v>
      </c>
      <c r="D42" s="138">
        <v>26.177516113821575</v>
      </c>
      <c r="E42" s="139">
        <v>0.43737186576310805</v>
      </c>
      <c r="F42" s="140">
        <v>165.83416693518583</v>
      </c>
      <c r="G42" s="99"/>
    </row>
    <row r="43" spans="2:7">
      <c r="B43" s="102" t="s">
        <v>216</v>
      </c>
      <c r="C43" s="138">
        <v>25.31705097262552</v>
      </c>
      <c r="D43" s="138">
        <v>26.269624117873196</v>
      </c>
      <c r="E43" s="139">
        <v>0.95257314524767622</v>
      </c>
      <c r="F43" s="140">
        <v>155.66444148477797</v>
      </c>
      <c r="G43" s="99"/>
    </row>
    <row r="44" spans="2:7">
      <c r="B44" s="102" t="s">
        <v>217</v>
      </c>
      <c r="C44" s="138">
        <v>25.270207419043306</v>
      </c>
      <c r="D44" s="138">
        <v>27.390481671668514</v>
      </c>
      <c r="E44" s="139">
        <v>2.1202742526252081</v>
      </c>
      <c r="F44" s="140">
        <v>154.13827663669812</v>
      </c>
      <c r="G44" s="99"/>
    </row>
    <row r="45" spans="2:7">
      <c r="B45" s="102" t="s">
        <v>218</v>
      </c>
      <c r="C45" s="138">
        <v>25.678266148363317</v>
      </c>
      <c r="D45" s="138">
        <v>30.7733431988107</v>
      </c>
      <c r="E45" s="139">
        <v>5.095077050447383</v>
      </c>
      <c r="F45" s="140">
        <v>147.44486437056523</v>
      </c>
      <c r="G45" s="99"/>
    </row>
    <row r="46" spans="2:7">
      <c r="B46" s="102" t="s">
        <v>219</v>
      </c>
      <c r="C46" s="138">
        <v>26.325821703333695</v>
      </c>
      <c r="D46" s="138">
        <v>40.127185553790056</v>
      </c>
      <c r="E46" s="139">
        <v>13.801363850456362</v>
      </c>
      <c r="F46" s="140">
        <v>136.59204179817695</v>
      </c>
      <c r="G46" s="99"/>
    </row>
    <row r="47" spans="2:7" ht="15.75" thickBot="1">
      <c r="B47" s="102" t="s">
        <v>220</v>
      </c>
      <c r="C47" s="138">
        <v>28.682513382714276</v>
      </c>
      <c r="D47" s="138">
        <v>55.530441183908884</v>
      </c>
      <c r="E47" s="139">
        <v>26.847927801194608</v>
      </c>
      <c r="F47" s="140">
        <v>143.95351118046247</v>
      </c>
      <c r="G47" s="103"/>
    </row>
    <row r="48" spans="2:7" ht="15.75" thickTop="1">
      <c r="B48" s="102" t="s">
        <v>221</v>
      </c>
      <c r="C48" s="138">
        <v>32.637342467452385</v>
      </c>
      <c r="D48" s="138">
        <v>59.69854350002236</v>
      </c>
      <c r="E48" s="139">
        <v>27.061201032569976</v>
      </c>
      <c r="F48" s="140">
        <v>158.36524631843113</v>
      </c>
      <c r="G48" s="99"/>
    </row>
    <row r="49" spans="2:7">
      <c r="B49" s="102" t="s">
        <v>222</v>
      </c>
      <c r="C49" s="138">
        <v>35.263033519398611</v>
      </c>
      <c r="D49" s="138">
        <v>60.947890063230744</v>
      </c>
      <c r="E49" s="139">
        <v>25.684856543832133</v>
      </c>
      <c r="F49" s="140">
        <v>176.65078706033782</v>
      </c>
      <c r="G49" s="99"/>
    </row>
    <row r="50" spans="2:7" ht="15.75" thickBot="1">
      <c r="B50" s="102" t="s">
        <v>223</v>
      </c>
      <c r="C50" s="138">
        <v>37.978331121321993</v>
      </c>
      <c r="D50" s="138">
        <v>62.243684368038558</v>
      </c>
      <c r="E50" s="139">
        <v>24.265353246716565</v>
      </c>
      <c r="F50" s="140">
        <v>200.67519313658281</v>
      </c>
      <c r="G50" s="103"/>
    </row>
    <row r="51" spans="2:7" ht="15.75" thickTop="1">
      <c r="B51" s="102" t="s">
        <v>224</v>
      </c>
      <c r="C51" s="138">
        <v>39.398812088767428</v>
      </c>
      <c r="D51" s="138">
        <v>61.791935565790027</v>
      </c>
      <c r="E51" s="139">
        <v>22.393123477022598</v>
      </c>
      <c r="F51" s="140">
        <v>233.31594631784586</v>
      </c>
    </row>
    <row r="52" spans="2:7">
      <c r="B52" s="102" t="s">
        <v>225</v>
      </c>
      <c r="C52" s="138">
        <v>39.939805580996804</v>
      </c>
      <c r="D52" s="138">
        <v>55.126568303056956</v>
      </c>
      <c r="E52" s="139">
        <v>15.186762722060152</v>
      </c>
      <c r="F52" s="140">
        <v>246.63241970824953</v>
      </c>
    </row>
    <row r="53" spans="2:7">
      <c r="B53" s="102" t="s">
        <v>92</v>
      </c>
      <c r="C53" s="138">
        <v>37.082211380795066</v>
      </c>
      <c r="D53" s="138">
        <v>43.476046621617463</v>
      </c>
      <c r="E53" s="139">
        <v>6.3938352408223977</v>
      </c>
      <c r="F53" s="140">
        <v>251.69599422914263</v>
      </c>
    </row>
    <row r="54" spans="2:7">
      <c r="B54" s="102" t="s">
        <v>93</v>
      </c>
      <c r="C54" s="138">
        <v>36.983256969582335</v>
      </c>
      <c r="D54" s="138">
        <v>37.723109413390134</v>
      </c>
      <c r="E54" s="139">
        <v>0.73985244380779847</v>
      </c>
      <c r="F54" s="140">
        <v>230.04662032371411</v>
      </c>
    </row>
    <row r="55" spans="2:7">
      <c r="B55" s="102" t="s">
        <v>94</v>
      </c>
      <c r="C55" s="138">
        <v>42.940919037199123</v>
      </c>
      <c r="D55" s="138">
        <v>38.599562363238512</v>
      </c>
      <c r="E55" s="138">
        <v>-6.9759299781181614</v>
      </c>
      <c r="F55" s="140">
        <v>210.65423868762173</v>
      </c>
    </row>
    <row r="56" spans="2:7">
      <c r="B56" s="102" t="s">
        <v>95</v>
      </c>
      <c r="C56" s="138">
        <v>43.298545484427642</v>
      </c>
      <c r="D56" s="138">
        <v>38.474813049552139</v>
      </c>
      <c r="E56" s="138">
        <v>-7.8149396006245375</v>
      </c>
      <c r="F56" s="140">
        <v>204.87066969642828</v>
      </c>
    </row>
    <row r="57" spans="2:7">
      <c r="B57" s="102" t="s">
        <v>96</v>
      </c>
      <c r="C57" s="138">
        <v>42.8414442700157</v>
      </c>
      <c r="D57" s="138">
        <v>39.183673469387756</v>
      </c>
      <c r="E57" s="138">
        <v>-7.4175824175824179</v>
      </c>
      <c r="F57" s="140">
        <v>185.64095514984703</v>
      </c>
    </row>
    <row r="58" spans="2:7">
      <c r="B58" s="102" t="s">
        <v>97</v>
      </c>
      <c r="C58" s="138">
        <v>41.131231210235612</v>
      </c>
      <c r="D58" s="138">
        <v>40.648814933929941</v>
      </c>
      <c r="E58" s="138">
        <v>-5.9218345801580083</v>
      </c>
      <c r="F58" s="140">
        <v>169.39303389839512</v>
      </c>
    </row>
    <row r="59" spans="2:7">
      <c r="B59" s="102" t="s">
        <v>98</v>
      </c>
      <c r="C59" s="138">
        <v>39.926622039134919</v>
      </c>
      <c r="D59" s="138">
        <v>41.271884654994849</v>
      </c>
      <c r="E59" s="138">
        <v>-4.4284243048403704</v>
      </c>
      <c r="F59" s="140">
        <v>158.43150964015766</v>
      </c>
    </row>
    <row r="60" spans="2:7">
      <c r="B60" s="102" t="s">
        <v>99</v>
      </c>
      <c r="C60" s="138">
        <v>37.998201977824394</v>
      </c>
      <c r="D60" s="138">
        <v>40.503446209169915</v>
      </c>
      <c r="E60" s="138">
        <v>-3.5540905004495054</v>
      </c>
      <c r="F60" s="140">
        <v>152.63311486036775</v>
      </c>
    </row>
    <row r="61" spans="2:7">
      <c r="B61" s="102" t="s">
        <v>100</v>
      </c>
      <c r="C61" s="138">
        <v>37.463780467018928</v>
      </c>
      <c r="D61" s="138">
        <v>38.923924777001304</v>
      </c>
      <c r="E61" s="138">
        <v>-3.5054826430316459</v>
      </c>
      <c r="F61" s="140">
        <v>143.26304570736897</v>
      </c>
    </row>
    <row r="62" spans="2:7">
      <c r="B62" s="102" t="s">
        <v>101</v>
      </c>
      <c r="C62" s="138">
        <v>35.966077449678139</v>
      </c>
      <c r="D62" s="138">
        <v>35.771942372534994</v>
      </c>
      <c r="E62" s="138">
        <v>-4.505977316848881</v>
      </c>
      <c r="F62" s="140">
        <v>132.41429970617042</v>
      </c>
    </row>
    <row r="63" spans="2:7">
      <c r="B63" s="102" t="s">
        <v>102</v>
      </c>
      <c r="C63" s="138">
        <v>35.573197240336455</v>
      </c>
      <c r="D63" s="138">
        <v>35.960684245345433</v>
      </c>
      <c r="E63" s="138">
        <v>-3.8606936962479916</v>
      </c>
      <c r="F63" s="140">
        <v>123.83310408069693</v>
      </c>
    </row>
    <row r="64" spans="2:7">
      <c r="B64" s="102" t="s">
        <v>103</v>
      </c>
      <c r="C64" s="138">
        <v>35.168154960238127</v>
      </c>
      <c r="D64" s="138">
        <v>35.194810964503084</v>
      </c>
      <c r="E64" s="138">
        <v>-3.936203296459194</v>
      </c>
      <c r="F64" s="140">
        <v>118.37941227612589</v>
      </c>
    </row>
    <row r="65" spans="2:6">
      <c r="B65" s="102" t="s">
        <v>104</v>
      </c>
      <c r="C65" s="138">
        <v>35.65031069209342</v>
      </c>
      <c r="D65" s="138">
        <v>35.95457467323763</v>
      </c>
      <c r="E65" s="138">
        <v>-3.7711592029140775</v>
      </c>
      <c r="F65" s="140">
        <v>114.27140293025002</v>
      </c>
    </row>
    <row r="66" spans="2:6">
      <c r="B66" s="102" t="s">
        <v>105</v>
      </c>
      <c r="C66" s="138">
        <v>33.658987657299079</v>
      </c>
      <c r="D66" s="138">
        <v>35.94660877256463</v>
      </c>
      <c r="E66" s="138">
        <v>-1.8292928074619064</v>
      </c>
      <c r="F66" s="140">
        <v>107.53809763852806</v>
      </c>
    </row>
    <row r="67" spans="2:6">
      <c r="B67" s="102" t="s">
        <v>106</v>
      </c>
      <c r="C67" s="138">
        <v>33.458463155523859</v>
      </c>
      <c r="D67" s="138">
        <v>35.943541424227632</v>
      </c>
      <c r="E67" s="138">
        <v>-1.5165734449491348</v>
      </c>
      <c r="F67" s="140">
        <v>102.42540695355835</v>
      </c>
    </row>
    <row r="68" spans="2:6">
      <c r="B68" s="102" t="s">
        <v>107</v>
      </c>
      <c r="C68" s="138">
        <v>35.464269215735051</v>
      </c>
      <c r="D68" s="138">
        <v>37.631924949362144</v>
      </c>
      <c r="E68" s="138">
        <v>-2.2351728794285921</v>
      </c>
      <c r="F68" s="140">
        <v>99.414069271573695</v>
      </c>
    </row>
    <row r="69" spans="2:6">
      <c r="B69" s="102" t="s">
        <v>108</v>
      </c>
      <c r="C69" s="138">
        <v>35.480475382003398</v>
      </c>
      <c r="D69" s="138">
        <v>37.307300509337857</v>
      </c>
      <c r="E69" s="138">
        <v>-2.4448217317487266</v>
      </c>
      <c r="F69" s="140">
        <v>98.239146891353712</v>
      </c>
    </row>
    <row r="70" spans="2:6">
      <c r="B70" s="102" t="s">
        <v>109</v>
      </c>
      <c r="C70" s="138">
        <v>34.635506406440896</v>
      </c>
      <c r="D70" s="138">
        <v>37.339055793991413</v>
      </c>
      <c r="E70" s="138">
        <v>-2.8319914789636917</v>
      </c>
      <c r="F70" s="140">
        <v>90.657148855763168</v>
      </c>
    </row>
    <row r="71" spans="2:6">
      <c r="B71" s="102" t="s">
        <v>110</v>
      </c>
      <c r="C71" s="138">
        <v>35.165686415148471</v>
      </c>
      <c r="D71" s="138">
        <v>37.03342418591307</v>
      </c>
      <c r="E71" s="138">
        <v>-4.1457466647539816</v>
      </c>
      <c r="F71" s="140">
        <v>84.179525468724066</v>
      </c>
    </row>
    <row r="72" spans="2:6">
      <c r="B72" s="102" t="s">
        <v>9</v>
      </c>
      <c r="C72" s="138">
        <v>36.961106217132489</v>
      </c>
      <c r="D72" s="138">
        <v>38.485358105763332</v>
      </c>
      <c r="E72" s="138">
        <v>-4.4846640506126372</v>
      </c>
      <c r="F72" s="140">
        <v>80.871651958507513</v>
      </c>
    </row>
    <row r="73" spans="2:6">
      <c r="B73" s="102" t="s">
        <v>10</v>
      </c>
      <c r="C73" s="138">
        <v>37.640491626824208</v>
      </c>
      <c r="D73" s="138">
        <v>40.036045958597214</v>
      </c>
      <c r="E73" s="138">
        <v>-4.3555533304963836</v>
      </c>
      <c r="F73" s="140">
        <v>77.737811694939978</v>
      </c>
    </row>
    <row r="74" spans="2:6">
      <c r="B74" s="102" t="s">
        <v>11</v>
      </c>
      <c r="C74" s="138">
        <v>39.090438546960286</v>
      </c>
      <c r="D74" s="138">
        <v>42.941840767927722</v>
      </c>
      <c r="E74" s="138">
        <v>-4.1149068322981366</v>
      </c>
      <c r="F74" s="140">
        <v>77.036069119336744</v>
      </c>
    </row>
    <row r="75" spans="2:6">
      <c r="B75" s="102" t="s">
        <v>12</v>
      </c>
      <c r="C75" s="138">
        <v>40.807903684536917</v>
      </c>
      <c r="D75" s="138">
        <v>41.385283236747007</v>
      </c>
      <c r="E75" s="138">
        <v>-6.3340675320231812</v>
      </c>
      <c r="F75" s="140">
        <v>69.789506109456823</v>
      </c>
    </row>
    <row r="76" spans="2:6">
      <c r="B76" s="102" t="s">
        <v>13</v>
      </c>
      <c r="C76" s="138">
        <v>41.85236905768739</v>
      </c>
      <c r="D76" s="138">
        <v>40.137285368683983</v>
      </c>
      <c r="E76" s="138">
        <v>-7.8850579234112859</v>
      </c>
      <c r="F76" s="140">
        <v>61.152089919213203</v>
      </c>
    </row>
    <row r="77" spans="2:6">
      <c r="B77" s="102" t="s">
        <v>14</v>
      </c>
      <c r="C77" s="138">
        <v>40.048161044990735</v>
      </c>
      <c r="D77" s="138">
        <v>39.488592069019283</v>
      </c>
      <c r="E77" s="138">
        <v>-6.8378289416696987</v>
      </c>
      <c r="F77" s="140">
        <v>54.678635077909121</v>
      </c>
    </row>
    <row r="78" spans="2:6">
      <c r="B78" s="102" t="s">
        <v>15</v>
      </c>
      <c r="C78" s="138">
        <v>38.373983739837399</v>
      </c>
      <c r="D78" s="138">
        <v>39.355787843592722</v>
      </c>
      <c r="E78" s="138">
        <v>-4.391792489353465</v>
      </c>
      <c r="F78" s="140">
        <v>52.606085514245038</v>
      </c>
    </row>
    <row r="79" spans="2:6">
      <c r="B79" s="102" t="s">
        <v>16</v>
      </c>
      <c r="C79" s="138">
        <v>35.879607710517419</v>
      </c>
      <c r="D79" s="138">
        <v>38.4673655732161</v>
      </c>
      <c r="E79" s="138">
        <v>-2.3280351707811975</v>
      </c>
      <c r="F79" s="140">
        <v>46.561387563432554</v>
      </c>
    </row>
    <row r="80" spans="2:6">
      <c r="B80" s="102" t="s">
        <v>17</v>
      </c>
      <c r="C80" s="138">
        <v>36.176452839297568</v>
      </c>
      <c r="D80" s="138">
        <v>40.259489469555241</v>
      </c>
      <c r="E80" s="138">
        <v>-1.1610645102890591</v>
      </c>
      <c r="F80" s="140">
        <v>45.172076057955351</v>
      </c>
    </row>
    <row r="81" spans="2:6">
      <c r="B81" s="102" t="s">
        <v>18</v>
      </c>
      <c r="C81" s="138">
        <v>39.012242569921163</v>
      </c>
      <c r="D81" s="138">
        <v>44.707787578171157</v>
      </c>
      <c r="E81" s="138">
        <v>0.16907376097451673</v>
      </c>
      <c r="F81" s="140">
        <v>47.749101840310878</v>
      </c>
    </row>
    <row r="82" spans="2:6">
      <c r="B82" s="102" t="s">
        <v>19</v>
      </c>
      <c r="C82" s="138">
        <v>40.119492899937107</v>
      </c>
      <c r="D82" s="138">
        <v>46.450796067657478</v>
      </c>
      <c r="E82" s="138">
        <v>0.77041474959451861</v>
      </c>
      <c r="F82" s="140">
        <v>49.329063738944804</v>
      </c>
    </row>
    <row r="83" spans="2:6">
      <c r="B83" s="102" t="s">
        <v>20</v>
      </c>
      <c r="C83" s="138">
        <v>40.209182344784871</v>
      </c>
      <c r="D83" s="138">
        <v>45.138903552299112</v>
      </c>
      <c r="E83" s="138">
        <v>0.42582543268790868</v>
      </c>
      <c r="F83" s="140">
        <v>47.790345830681922</v>
      </c>
    </row>
    <row r="84" spans="2:6">
      <c r="B84" s="102" t="s">
        <v>21</v>
      </c>
      <c r="C84" s="138">
        <v>38.385912101143894</v>
      </c>
      <c r="D84" s="138">
        <v>42.25346177001807</v>
      </c>
      <c r="E84" s="138">
        <v>0.71703792895845886</v>
      </c>
      <c r="F84" s="140">
        <v>44.320804575914011</v>
      </c>
    </row>
    <row r="85" spans="2:6">
      <c r="B85" s="102" t="s">
        <v>22</v>
      </c>
      <c r="C85" s="138">
        <v>36.902026429885936</v>
      </c>
      <c r="D85" s="138">
        <v>41.417045300949269</v>
      </c>
      <c r="E85" s="138">
        <v>1.7893719003108786</v>
      </c>
      <c r="F85" s="140">
        <v>42.179629999904783</v>
      </c>
    </row>
    <row r="86" spans="2:6">
      <c r="B86" s="102" t="s">
        <v>23</v>
      </c>
      <c r="C86" s="138">
        <v>37.265684116392656</v>
      </c>
      <c r="D86" s="138">
        <v>40.939929146316295</v>
      </c>
      <c r="E86" s="138">
        <v>1.147932860975442</v>
      </c>
      <c r="F86" s="140">
        <v>39.07540119932036</v>
      </c>
    </row>
    <row r="87" spans="2:6">
      <c r="B87" s="102" t="s">
        <v>24</v>
      </c>
      <c r="C87" s="138">
        <v>38.496101196928805</v>
      </c>
      <c r="D87" s="138">
        <v>42.808708199074459</v>
      </c>
      <c r="E87" s="138">
        <v>2.0630387487944741</v>
      </c>
      <c r="F87" s="140">
        <v>40.331583741197399</v>
      </c>
    </row>
    <row r="88" spans="2:6">
      <c r="B88" s="102" t="s">
        <v>25</v>
      </c>
      <c r="C88" s="138">
        <v>40.877620607454539</v>
      </c>
      <c r="D88" s="138">
        <v>42.888946258478313</v>
      </c>
      <c r="E88" s="138">
        <v>0.54683649555255287</v>
      </c>
      <c r="F88" s="140">
        <v>40.020457741976735</v>
      </c>
    </row>
    <row r="89" spans="2:6">
      <c r="B89" s="102" t="s">
        <v>26</v>
      </c>
      <c r="C89" s="138">
        <v>40.580059795571216</v>
      </c>
      <c r="D89" s="138">
        <v>43.188710302978471</v>
      </c>
      <c r="E89" s="138">
        <v>0.67338730611484543</v>
      </c>
      <c r="F89" s="140">
        <v>38.661072239307664</v>
      </c>
    </row>
    <row r="90" spans="2:6">
      <c r="B90" s="102" t="s">
        <v>27</v>
      </c>
      <c r="C90" s="138">
        <v>39.479475621540402</v>
      </c>
      <c r="D90" s="138">
        <v>42.775552837218136</v>
      </c>
      <c r="E90" s="138">
        <v>1.1093050924141628</v>
      </c>
      <c r="F90" s="140">
        <v>38.822562505407042</v>
      </c>
    </row>
    <row r="91" spans="2:6">
      <c r="B91" s="102" t="s">
        <v>28</v>
      </c>
      <c r="C91" s="138">
        <v>39.215864075506701</v>
      </c>
      <c r="D91" s="138">
        <v>42.463450084071937</v>
      </c>
      <c r="E91" s="138">
        <v>1.3127657204148413</v>
      </c>
      <c r="F91" s="140">
        <v>38.690153479156599</v>
      </c>
    </row>
    <row r="92" spans="2:6">
      <c r="B92" s="102" t="s">
        <v>29</v>
      </c>
      <c r="C92" s="138">
        <v>38.290254977296541</v>
      </c>
      <c r="D92" s="138">
        <v>40.422303197364322</v>
      </c>
      <c r="E92" s="138">
        <v>0.63791524671720268</v>
      </c>
      <c r="F92" s="140">
        <v>37.082084903141592</v>
      </c>
    </row>
    <row r="93" spans="2:6">
      <c r="B93" s="102" t="s">
        <v>30</v>
      </c>
      <c r="C93" s="138">
        <v>37.404077041541534</v>
      </c>
      <c r="D93" s="138">
        <v>39.324183899662337</v>
      </c>
      <c r="E93" s="138">
        <v>0.98707552786461727</v>
      </c>
      <c r="F93" s="140">
        <v>34.86376536976784</v>
      </c>
    </row>
    <row r="94" spans="2:6">
      <c r="B94" s="102" t="s">
        <v>31</v>
      </c>
      <c r="C94" s="138">
        <v>36.18057836375295</v>
      </c>
      <c r="D94" s="138">
        <v>37.172539451664868</v>
      </c>
      <c r="E94" s="138">
        <v>0.69929933217598017</v>
      </c>
      <c r="F94" s="140">
        <v>30.974360113017557</v>
      </c>
    </row>
    <row r="95" spans="2:6">
      <c r="B95" s="102" t="s">
        <v>32</v>
      </c>
      <c r="C95" s="138">
        <v>35.538197184086407</v>
      </c>
      <c r="D95" s="138">
        <v>34.56858310101169</v>
      </c>
      <c r="E95" s="138">
        <v>-1.0248452650220046</v>
      </c>
      <c r="F95" s="140">
        <v>25.655406330225304</v>
      </c>
    </row>
    <row r="96" spans="2:6">
      <c r="B96" s="102" t="s">
        <v>33</v>
      </c>
      <c r="C96" s="138">
        <v>34.727483841863908</v>
      </c>
      <c r="D96" s="138">
        <v>34.747180168975426</v>
      </c>
      <c r="E96" s="138">
        <v>-0.76005584861784203</v>
      </c>
      <c r="F96" s="140">
        <v>23.075532491838494</v>
      </c>
    </row>
    <row r="97" spans="2:6">
      <c r="B97" s="102" t="s">
        <v>34</v>
      </c>
      <c r="C97" s="138">
        <v>33.915379745903692</v>
      </c>
      <c r="D97" s="138">
        <v>34.992271114578891</v>
      </c>
      <c r="E97" s="138">
        <v>9.4366010570170925E-2</v>
      </c>
      <c r="F97" s="140">
        <v>21.648991194262088</v>
      </c>
    </row>
    <row r="98" spans="2:6">
      <c r="B98" s="102" t="s">
        <v>35</v>
      </c>
      <c r="C98" s="138">
        <v>33.544990432035256</v>
      </c>
      <c r="D98" s="138">
        <v>36.871590493908556</v>
      </c>
      <c r="E98" s="138">
        <v>2.0574973787836153</v>
      </c>
      <c r="F98" s="140">
        <v>22.859348825666448</v>
      </c>
    </row>
    <row r="99" spans="2:6">
      <c r="B99" s="102" t="s">
        <v>36</v>
      </c>
      <c r="C99" s="138">
        <v>32.065884595029551</v>
      </c>
      <c r="D99" s="138">
        <v>38.339106153569205</v>
      </c>
      <c r="E99" s="138">
        <v>5.2148937408551896</v>
      </c>
      <c r="F99" s="140">
        <v>26.673113659963377</v>
      </c>
    </row>
    <row r="100" spans="2:6">
      <c r="B100" s="102" t="s">
        <v>37</v>
      </c>
      <c r="C100" s="138">
        <v>31.347099815535973</v>
      </c>
      <c r="D100" s="138">
        <v>37.924011067841775</v>
      </c>
      <c r="E100" s="138">
        <v>5.7887118261938921</v>
      </c>
      <c r="F100" s="140">
        <v>31.148685719986034</v>
      </c>
    </row>
    <row r="101" spans="2:6">
      <c r="B101" s="102" t="s">
        <v>38</v>
      </c>
      <c r="C101" s="138">
        <v>32.227896335892368</v>
      </c>
      <c r="D101" s="138">
        <v>37.57872629683682</v>
      </c>
      <c r="E101" s="138">
        <v>4.5321982940300796</v>
      </c>
      <c r="F101" s="140">
        <v>34.549022083973185</v>
      </c>
    </row>
    <row r="102" spans="2:6">
      <c r="B102" s="102" t="s">
        <v>39</v>
      </c>
      <c r="C102" s="138">
        <v>33.288454363649429</v>
      </c>
      <c r="D102" s="138">
        <v>37.405771543643446</v>
      </c>
      <c r="E102" s="138">
        <v>3.3514394099149309</v>
      </c>
      <c r="F102" s="140">
        <v>36.051544418614284</v>
      </c>
    </row>
    <row r="103" spans="2:6">
      <c r="B103" s="102" t="s">
        <v>40</v>
      </c>
      <c r="C103" s="138">
        <v>32.449729144095343</v>
      </c>
      <c r="D103" s="138">
        <v>35.583423618634882</v>
      </c>
      <c r="E103" s="138">
        <v>2.7762730227518961</v>
      </c>
      <c r="F103" s="140">
        <v>36.569968783790337</v>
      </c>
    </row>
    <row r="104" spans="2:6">
      <c r="B104" s="102" t="s">
        <v>41</v>
      </c>
      <c r="C104" s="138">
        <v>34.629717741475694</v>
      </c>
      <c r="D104" s="138">
        <v>35.697322332828499</v>
      </c>
      <c r="E104" s="138">
        <v>0.56951350858261207</v>
      </c>
      <c r="F104" s="140">
        <v>36.647170317825733</v>
      </c>
    </row>
    <row r="105" spans="2:6">
      <c r="B105" s="102" t="s">
        <v>42</v>
      </c>
      <c r="C105" s="138">
        <v>35.157740496710545</v>
      </c>
      <c r="D105" s="138">
        <v>35.153582266136659</v>
      </c>
      <c r="E105" s="138">
        <v>-0.51631362959076077</v>
      </c>
      <c r="F105" s="140">
        <v>35.135864805785083</v>
      </c>
    </row>
    <row r="106" spans="2:6">
      <c r="B106" s="102" t="s">
        <v>43</v>
      </c>
      <c r="C106" s="138">
        <v>35.824532285840121</v>
      </c>
      <c r="D106" s="138">
        <v>34.75375655234599</v>
      </c>
      <c r="E106" s="138">
        <v>-1.5350400465776575</v>
      </c>
      <c r="F106" s="140">
        <v>32.491778191422831</v>
      </c>
    </row>
    <row r="107" spans="2:6">
      <c r="B107" s="102" t="s">
        <v>44</v>
      </c>
      <c r="C107" s="138">
        <v>36.510664867658029</v>
      </c>
      <c r="D107" s="138">
        <v>35.055818309697415</v>
      </c>
      <c r="E107" s="138">
        <v>-1.8595337888270078</v>
      </c>
      <c r="F107" s="140">
        <v>28.275377590446084</v>
      </c>
    </row>
    <row r="108" spans="2:6">
      <c r="B108" s="102" t="s">
        <v>45</v>
      </c>
      <c r="C108" s="138">
        <v>35.83028958756919</v>
      </c>
      <c r="D108" s="138">
        <v>36.332822209668301</v>
      </c>
      <c r="E108" s="138">
        <v>-0.59443074795008155</v>
      </c>
      <c r="F108" s="140">
        <v>28.112244897959187</v>
      </c>
    </row>
    <row r="109" spans="2:6">
      <c r="B109" s="102" t="s">
        <v>46</v>
      </c>
      <c r="C109" s="138">
        <v>34.638250984602884</v>
      </c>
      <c r="D109" s="138">
        <v>37.556861282047677</v>
      </c>
      <c r="E109" s="138">
        <v>1.4737815616823409</v>
      </c>
      <c r="F109" s="140">
        <v>29.796492859172023</v>
      </c>
    </row>
    <row r="110" spans="2:6">
      <c r="B110" s="102" t="s">
        <v>47</v>
      </c>
      <c r="C110" s="138">
        <v>35.466155168701604</v>
      </c>
      <c r="D110" s="138">
        <v>38.91915932868249</v>
      </c>
      <c r="E110" s="138">
        <v>1.7608018846426456</v>
      </c>
      <c r="F110" s="140">
        <v>30.93456021303167</v>
      </c>
    </row>
    <row r="111" spans="2:6">
      <c r="B111" s="102" t="s">
        <v>48</v>
      </c>
      <c r="C111" s="138">
        <v>36.044027767326078</v>
      </c>
      <c r="D111" s="138">
        <v>39.930693445531176</v>
      </c>
      <c r="E111" s="138">
        <v>1.840699234737023</v>
      </c>
      <c r="F111" s="140">
        <v>33.463197742885889</v>
      </c>
    </row>
    <row r="112" spans="2:6">
      <c r="B112" s="102" t="s">
        <v>49</v>
      </c>
      <c r="C112" s="138">
        <v>36.698234722229081</v>
      </c>
      <c r="D112" s="138">
        <v>39.937620600993924</v>
      </c>
      <c r="E112" s="138">
        <v>1.3872507168202299</v>
      </c>
      <c r="F112" s="140">
        <v>34.311233253177605</v>
      </c>
    </row>
    <row r="113" spans="1:6">
      <c r="B113" s="102" t="s">
        <v>50</v>
      </c>
      <c r="C113" s="138">
        <v>37.168949587351825</v>
      </c>
      <c r="D113" s="138">
        <v>39.968067369372939</v>
      </c>
      <c r="E113" s="138">
        <v>0.98273915494928865</v>
      </c>
      <c r="F113" s="140">
        <v>35.122258534472579</v>
      </c>
    </row>
    <row r="114" spans="1:6">
      <c r="B114" s="102" t="s">
        <v>51</v>
      </c>
      <c r="C114" s="138">
        <v>37.398096719744181</v>
      </c>
      <c r="D114" s="138">
        <v>40.31611491209415</v>
      </c>
      <c r="E114" s="138">
        <v>1.1255422867080123</v>
      </c>
      <c r="F114" s="140">
        <v>35.619526684815547</v>
      </c>
    </row>
    <row r="115" spans="1:6">
      <c r="B115" s="102" t="s">
        <v>52</v>
      </c>
      <c r="C115" s="138">
        <v>36.095993692904329</v>
      </c>
      <c r="D115" s="138">
        <v>43.485352616806665</v>
      </c>
      <c r="E115" s="138">
        <v>4.3840126748364945</v>
      </c>
      <c r="F115" s="140">
        <v>50.601601098425</v>
      </c>
    </row>
    <row r="116" spans="1:6">
      <c r="B116" s="102" t="s">
        <v>53</v>
      </c>
      <c r="C116" s="138">
        <v>36.138183681871048</v>
      </c>
      <c r="D116" s="138">
        <v>46.440881961736096</v>
      </c>
      <c r="E116" s="138">
        <v>7.2997998110504048</v>
      </c>
      <c r="F116" s="140">
        <v>64.719804612805063</v>
      </c>
    </row>
    <row r="117" spans="1:6">
      <c r="B117" s="102" t="s">
        <v>54</v>
      </c>
      <c r="C117" s="138">
        <v>37.025585705571181</v>
      </c>
      <c r="D117" s="138">
        <v>45.717501227099014</v>
      </c>
      <c r="E117" s="138">
        <v>6.2473008429049095</v>
      </c>
      <c r="F117" s="140">
        <v>70.87252587450584</v>
      </c>
    </row>
    <row r="118" spans="1:6">
      <c r="B118" s="102" t="s">
        <v>55</v>
      </c>
      <c r="C118" s="138">
        <v>37.342095559341949</v>
      </c>
      <c r="D118" s="138">
        <v>44.553421110980295</v>
      </c>
      <c r="E118" s="138">
        <v>5.3692141547880379</v>
      </c>
      <c r="F118" s="140">
        <v>74.265558846563778</v>
      </c>
    </row>
    <row r="119" spans="1:6">
      <c r="B119" s="102" t="s">
        <v>56</v>
      </c>
      <c r="C119" s="138">
        <v>36.870493276973392</v>
      </c>
      <c r="D119" s="138">
        <v>44.046416385417601</v>
      </c>
      <c r="E119" s="138">
        <v>5.2960606582242677</v>
      </c>
      <c r="F119" s="140">
        <v>77.471553502551188</v>
      </c>
    </row>
    <row r="120" spans="1:6">
      <c r="B120" s="102" t="s">
        <v>57</v>
      </c>
      <c r="C120" s="138">
        <v>36.758795334877433</v>
      </c>
      <c r="D120" s="138">
        <v>42.495235201962025</v>
      </c>
      <c r="E120" s="138">
        <v>4.2837724117362042</v>
      </c>
      <c r="F120" s="140">
        <v>79.217744427757381</v>
      </c>
    </row>
    <row r="121" spans="1:6">
      <c r="B121" s="109" t="s">
        <v>58</v>
      </c>
      <c r="C121" s="138">
        <v>36.783420301354056</v>
      </c>
      <c r="D121" s="138">
        <v>42.028909001909994</v>
      </c>
      <c r="E121" s="138">
        <v>3.3163556400174468</v>
      </c>
      <c r="F121" s="140">
        <v>81.56653154592702</v>
      </c>
    </row>
    <row r="122" spans="1:6">
      <c r="B122" s="109" t="s">
        <v>59</v>
      </c>
      <c r="C122" s="138">
        <v>36.971067750116454</v>
      </c>
      <c r="D122" s="138">
        <v>41.195486776046792</v>
      </c>
      <c r="E122" s="138">
        <v>2.5551990062626158</v>
      </c>
      <c r="F122" s="140">
        <v>81.088940586972086</v>
      </c>
    </row>
    <row r="123" spans="1:6">
      <c r="B123" s="582" t="s">
        <v>60</v>
      </c>
      <c r="C123" s="138">
        <v>37.522981159174137</v>
      </c>
      <c r="D123" s="138">
        <v>40.386550298320529</v>
      </c>
      <c r="E123" s="138">
        <v>1.0534334919542354</v>
      </c>
      <c r="F123" s="140">
        <v>83.334791509912691</v>
      </c>
    </row>
    <row r="124" spans="1:6">
      <c r="B124" s="582" t="s">
        <v>61</v>
      </c>
      <c r="C124" s="138">
        <v>37.188472128716803</v>
      </c>
      <c r="D124" s="138">
        <v>40.035563026459286</v>
      </c>
      <c r="E124" s="138">
        <v>0.63817145819367072</v>
      </c>
      <c r="F124" s="140">
        <v>82.294064686309184</v>
      </c>
    </row>
    <row r="125" spans="1:6">
      <c r="B125" s="582" t="s">
        <v>174</v>
      </c>
      <c r="C125" s="138">
        <v>37.390013001077442</v>
      </c>
      <c r="D125" s="138">
        <v>39.455095677072741</v>
      </c>
      <c r="E125" s="138">
        <v>-3.5055983761994709E-2</v>
      </c>
      <c r="F125" s="140">
        <v>80.245594264285856</v>
      </c>
    </row>
    <row r="126" spans="1:6">
      <c r="B126" s="583" t="s">
        <v>186</v>
      </c>
      <c r="C126" s="139">
        <v>36.930704022296332</v>
      </c>
      <c r="D126" s="139">
        <v>39.641734959880523</v>
      </c>
      <c r="E126" s="138">
        <v>0.81501326610176439</v>
      </c>
      <c r="F126" s="140">
        <v>85.410541665686665</v>
      </c>
    </row>
    <row r="127" spans="1:6" ht="15.75" thickBot="1">
      <c r="A127" s="104"/>
      <c r="B127" s="147" t="s">
        <v>190</v>
      </c>
      <c r="C127" s="146">
        <v>37.970441697805882</v>
      </c>
      <c r="D127" s="146">
        <v>53.030660151384488</v>
      </c>
      <c r="E127" s="138">
        <v>11.624029893647599</v>
      </c>
      <c r="F127" s="140">
        <v>96.582566463542534</v>
      </c>
    </row>
    <row r="128" spans="1:6" s="104" customFormat="1" ht="15.75" thickTop="1">
      <c r="A128" s="99"/>
      <c r="B128" s="584" t="s">
        <v>250</v>
      </c>
      <c r="C128" s="146">
        <v>39.097273814610226</v>
      </c>
      <c r="D128" s="146">
        <v>44.282002967478654</v>
      </c>
      <c r="E128" s="138">
        <v>2.9256861710997111</v>
      </c>
      <c r="F128" s="140">
        <v>96.352104234612042</v>
      </c>
    </row>
    <row r="129" spans="1:8">
      <c r="A129" s="99"/>
      <c r="B129" s="155" t="s">
        <v>284</v>
      </c>
      <c r="C129" s="153">
        <v>40.063895612921648</v>
      </c>
      <c r="D129" s="153">
        <v>44.832776948369357</v>
      </c>
      <c r="E129" s="153">
        <v>2.9927566144300561</v>
      </c>
      <c r="F129" s="154">
        <v>94.600892381311283</v>
      </c>
    </row>
    <row r="130" spans="1:8">
      <c r="A130" s="99"/>
      <c r="B130" s="152" t="s">
        <v>286</v>
      </c>
      <c r="C130" s="151">
        <v>39.926774939060891</v>
      </c>
      <c r="D130" s="151">
        <v>44.700287150688148</v>
      </c>
      <c r="E130" s="151">
        <v>2.2211020320790311</v>
      </c>
      <c r="F130" s="150">
        <v>95.482907578262484</v>
      </c>
    </row>
    <row r="131" spans="1:8">
      <c r="A131" s="99"/>
      <c r="B131" s="127" t="s">
        <v>288</v>
      </c>
      <c r="C131" s="141">
        <v>39.674182300428996</v>
      </c>
      <c r="D131" s="141">
        <v>44.44834977447001</v>
      </c>
      <c r="E131" s="141">
        <v>2.1094885858277141</v>
      </c>
      <c r="F131" s="142">
        <v>95.860993726726406</v>
      </c>
    </row>
    <row r="132" spans="1:8">
      <c r="A132" s="99"/>
      <c r="B132" s="127" t="s">
        <v>314</v>
      </c>
      <c r="C132" s="141">
        <v>41.067447936937896</v>
      </c>
      <c r="D132" s="141">
        <v>44.998420923426444</v>
      </c>
      <c r="E132" s="141">
        <v>1.2071686218787336</v>
      </c>
      <c r="F132" s="142">
        <v>95.118116788774984</v>
      </c>
      <c r="G132" s="137"/>
    </row>
    <row r="133" spans="1:8">
      <c r="A133" s="99"/>
      <c r="B133" s="127" t="s">
        <v>322</v>
      </c>
      <c r="C133" s="141">
        <v>41.669876704561418</v>
      </c>
      <c r="D133" s="141">
        <v>44.802800066288391</v>
      </c>
      <c r="E133" s="141">
        <v>0.43269118845033794</v>
      </c>
      <c r="F133" s="142">
        <v>95.765322710508741</v>
      </c>
      <c r="G133" s="137"/>
    </row>
    <row r="134" spans="1:8">
      <c r="A134" s="99"/>
      <c r="B134" s="127" t="s">
        <v>330</v>
      </c>
      <c r="C134" s="141">
        <v>41.949114720405319</v>
      </c>
      <c r="D134" s="141">
        <v>44.438891902709287</v>
      </c>
      <c r="E134" s="141">
        <v>-0.1864227135937315</v>
      </c>
      <c r="F134" s="142">
        <v>96.138698229473533</v>
      </c>
      <c r="G134" s="137"/>
    </row>
    <row r="135" spans="1:8" ht="13.5" customHeight="1">
      <c r="A135" s="99"/>
      <c r="B135" s="127" t="s">
        <v>334</v>
      </c>
      <c r="C135" s="141">
        <v>41.743448031412804</v>
      </c>
      <c r="D135" s="141">
        <v>44.061903438702132</v>
      </c>
      <c r="E135" s="141">
        <v>-0.21318878206560998</v>
      </c>
      <c r="F135" s="142">
        <v>96.261882575581083</v>
      </c>
    </row>
    <row r="136" spans="1:8" ht="13.5" customHeight="1">
      <c r="A136" s="99"/>
      <c r="B136" s="127" t="s">
        <v>341</v>
      </c>
      <c r="C136" s="141">
        <v>41.714841219438206</v>
      </c>
      <c r="D136" s="141">
        <v>43.852317084645854</v>
      </c>
      <c r="E136" s="141">
        <v>-0.28670878298656738</v>
      </c>
      <c r="F136" s="142">
        <v>96.114047049736158</v>
      </c>
    </row>
    <row r="137" spans="1:8" ht="14.25" customHeight="1">
      <c r="A137" s="99"/>
      <c r="B137" s="131" t="s">
        <v>345</v>
      </c>
      <c r="C137" s="132"/>
      <c r="D137" s="132"/>
      <c r="E137" s="132"/>
      <c r="F137" s="133"/>
    </row>
    <row r="138" spans="1:8" ht="29.25" customHeight="1">
      <c r="B138" s="197" t="s">
        <v>226</v>
      </c>
      <c r="C138" s="198"/>
      <c r="D138" s="198"/>
      <c r="E138" s="198"/>
      <c r="F138" s="199"/>
    </row>
    <row r="139" spans="1:8" ht="23.25" customHeight="1">
      <c r="B139" s="188" t="s">
        <v>289</v>
      </c>
      <c r="C139" s="189"/>
      <c r="D139" s="189"/>
      <c r="E139" s="189"/>
      <c r="F139" s="190"/>
    </row>
    <row r="140" spans="1:8" ht="23.25" customHeight="1">
      <c r="B140" s="191" t="s">
        <v>311</v>
      </c>
      <c r="C140" s="192"/>
      <c r="D140" s="192"/>
      <c r="E140" s="192"/>
      <c r="F140" s="193"/>
    </row>
    <row r="141" spans="1:8">
      <c r="B141" s="191" t="s">
        <v>335</v>
      </c>
      <c r="C141" s="192"/>
      <c r="D141" s="192"/>
      <c r="E141" s="192"/>
      <c r="F141" s="193"/>
    </row>
    <row r="142" spans="1:8">
      <c r="B142" s="191" t="s">
        <v>344</v>
      </c>
      <c r="C142" s="192"/>
      <c r="D142" s="192"/>
      <c r="E142" s="192"/>
      <c r="F142" s="193"/>
    </row>
    <row r="143" spans="1:8">
      <c r="B143" s="194" t="s">
        <v>290</v>
      </c>
      <c r="C143" s="195"/>
      <c r="D143" s="195"/>
      <c r="E143" s="195"/>
      <c r="F143" s="196"/>
    </row>
    <row r="144" spans="1:8">
      <c r="B144" s="191" t="s">
        <v>312</v>
      </c>
      <c r="C144" s="192"/>
      <c r="D144" s="192"/>
      <c r="E144" s="192"/>
      <c r="F144" s="193"/>
      <c r="H144" s="137"/>
    </row>
    <row r="145" spans="2:6" ht="15.75" customHeight="1">
      <c r="B145" s="191" t="s">
        <v>336</v>
      </c>
      <c r="C145" s="192"/>
      <c r="D145" s="192"/>
      <c r="E145" s="192"/>
      <c r="F145" s="193"/>
    </row>
    <row r="146" spans="2:6" ht="15.75" thickBot="1">
      <c r="B146" s="186" t="s">
        <v>344</v>
      </c>
      <c r="C146" s="186"/>
      <c r="D146" s="186"/>
      <c r="E146" s="186"/>
      <c r="F146" s="187"/>
    </row>
    <row r="147" spans="2:6">
      <c r="E147" s="104"/>
    </row>
    <row r="148" spans="2:6">
      <c r="E148" s="104"/>
    </row>
    <row r="149" spans="2:6">
      <c r="E149" s="104"/>
    </row>
    <row r="150" spans="2:6">
      <c r="E150" s="104"/>
    </row>
    <row r="151" spans="2:6">
      <c r="E151" s="104"/>
    </row>
  </sheetData>
  <mergeCells count="13">
    <mergeCell ref="B138:F138"/>
    <mergeCell ref="B1:J1"/>
    <mergeCell ref="B2:J2"/>
    <mergeCell ref="B3:J3"/>
    <mergeCell ref="C5:F5"/>
    <mergeCell ref="B146:F146"/>
    <mergeCell ref="B139:F139"/>
    <mergeCell ref="B140:F140"/>
    <mergeCell ref="B141:F141"/>
    <mergeCell ref="B142:F142"/>
    <mergeCell ref="B143:F143"/>
    <mergeCell ref="B144:F144"/>
    <mergeCell ref="B145:F145"/>
  </mergeCells>
  <phoneticPr fontId="144" type="noConversion"/>
  <pageMargins left="0.7" right="0.7" top="0.75" bottom="0.75" header="0.3" footer="0.3"/>
  <pageSetup paperSize="9"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workbookViewId="0"/>
  </sheetViews>
  <sheetFormatPr defaultColWidth="9.140625" defaultRowHeight="15"/>
  <cols>
    <col min="1" max="1" width="9.140625" style="2"/>
    <col min="2" max="2" width="41.42578125" style="2" bestFit="1" customWidth="1"/>
    <col min="3" max="3" width="71.42578125" style="2" customWidth="1"/>
    <col min="4" max="4" width="44.42578125" style="2" customWidth="1"/>
    <col min="5" max="5" width="13.5703125" style="2" customWidth="1"/>
    <col min="6" max="16384" width="9.140625" style="2"/>
  </cols>
  <sheetData>
    <row r="2" spans="2:5" ht="20.25">
      <c r="B2" s="3" t="s">
        <v>86</v>
      </c>
      <c r="C2" s="1"/>
      <c r="D2" s="1"/>
    </row>
    <row r="3" spans="2:5">
      <c r="B3" s="1"/>
      <c r="C3" s="1"/>
      <c r="D3" s="1"/>
    </row>
    <row r="4" spans="2:5" ht="15.75">
      <c r="B4" s="4" t="s">
        <v>131</v>
      </c>
      <c r="C4" s="4" t="s">
        <v>130</v>
      </c>
      <c r="D4" s="4" t="s">
        <v>118</v>
      </c>
      <c r="E4" s="5" t="s">
        <v>132</v>
      </c>
    </row>
    <row r="5" spans="2:5" ht="75" customHeight="1">
      <c r="B5" s="6" t="s">
        <v>3</v>
      </c>
      <c r="C5" s="6" t="s">
        <v>129</v>
      </c>
      <c r="D5" s="7" t="s">
        <v>155</v>
      </c>
      <c r="E5" s="6" t="s">
        <v>78</v>
      </c>
    </row>
    <row r="6" spans="2:5" ht="75" customHeight="1">
      <c r="B6" s="6" t="s">
        <v>8</v>
      </c>
      <c r="C6" s="6" t="s">
        <v>113</v>
      </c>
      <c r="D6" s="7" t="s">
        <v>155</v>
      </c>
      <c r="E6" s="6" t="s">
        <v>170</v>
      </c>
    </row>
    <row r="7" spans="2:5" ht="75" customHeight="1">
      <c r="B7" s="6" t="s">
        <v>143</v>
      </c>
      <c r="C7" s="6" t="s">
        <v>87</v>
      </c>
      <c r="D7" s="7" t="s">
        <v>155</v>
      </c>
      <c r="E7" s="6" t="s">
        <v>79</v>
      </c>
    </row>
    <row r="8" spans="2:5" ht="75" customHeight="1">
      <c r="B8" s="6" t="s">
        <v>141</v>
      </c>
      <c r="C8" s="6" t="s">
        <v>134</v>
      </c>
      <c r="D8" s="6" t="s">
        <v>158</v>
      </c>
      <c r="E8" s="6" t="str">
        <f>"-JW2Z"</f>
        <v>-JW2Z</v>
      </c>
    </row>
    <row r="9" spans="2:5" ht="75" customHeight="1">
      <c r="B9" s="6" t="s">
        <v>62</v>
      </c>
      <c r="C9" s="6" t="s">
        <v>153</v>
      </c>
      <c r="D9" s="7" t="s">
        <v>155</v>
      </c>
      <c r="E9" s="6" t="str">
        <f>"-JW2S"</f>
        <v>-JW2S</v>
      </c>
    </row>
    <row r="10" spans="2:5" ht="75" customHeight="1">
      <c r="B10" s="6" t="s">
        <v>142</v>
      </c>
      <c r="C10" s="6" t="s">
        <v>133</v>
      </c>
      <c r="D10" s="6" t="s">
        <v>156</v>
      </c>
      <c r="E10" s="6" t="str">
        <f>"(-JW2Z) +     (-JW2S)"</f>
        <v>(-JW2Z) +     (-JW2S)</v>
      </c>
    </row>
    <row r="11" spans="2:5" ht="75" customHeight="1">
      <c r="B11" s="6" t="s">
        <v>144</v>
      </c>
      <c r="C11" s="6" t="s">
        <v>152</v>
      </c>
      <c r="D11" s="6" t="s">
        <v>158</v>
      </c>
      <c r="E11" s="6" t="str">
        <f>"-J5II"</f>
        <v>-J5II</v>
      </c>
    </row>
    <row r="12" spans="2:5" ht="75" customHeight="1">
      <c r="B12" s="6" t="s">
        <v>180</v>
      </c>
      <c r="C12" s="6" t="s">
        <v>114</v>
      </c>
      <c r="D12" s="6" t="s">
        <v>158</v>
      </c>
      <c r="E12" s="6" t="str">
        <f>"-JW2T"</f>
        <v>-JW2T</v>
      </c>
    </row>
    <row r="13" spans="2:5" ht="75" customHeight="1">
      <c r="B13" s="6" t="s">
        <v>70</v>
      </c>
      <c r="C13" s="6" t="s">
        <v>151</v>
      </c>
      <c r="D13" s="6" t="s">
        <v>157</v>
      </c>
      <c r="E13" s="6" t="s">
        <v>138</v>
      </c>
    </row>
    <row r="14" spans="2:5" ht="75" customHeight="1">
      <c r="B14" s="6" t="s">
        <v>4</v>
      </c>
      <c r="C14" s="6" t="s">
        <v>140</v>
      </c>
      <c r="D14" s="6" t="s">
        <v>158</v>
      </c>
      <c r="E14" s="6" t="s">
        <v>90</v>
      </c>
    </row>
    <row r="15" spans="2:5" ht="75" customHeight="1">
      <c r="B15" s="6" t="s">
        <v>2</v>
      </c>
      <c r="C15" s="6" t="s">
        <v>139</v>
      </c>
      <c r="D15" s="6" t="s">
        <v>158</v>
      </c>
      <c r="E15" s="6" t="s">
        <v>181</v>
      </c>
    </row>
    <row r="16" spans="2:5" ht="75" customHeight="1">
      <c r="B16" s="6" t="s">
        <v>72</v>
      </c>
      <c r="C16" s="6" t="s">
        <v>162</v>
      </c>
      <c r="D16" s="6" t="s">
        <v>158</v>
      </c>
      <c r="E16" s="6" t="s">
        <v>154</v>
      </c>
    </row>
    <row r="17" spans="2:5" ht="75" customHeight="1">
      <c r="B17" s="6" t="s">
        <v>77</v>
      </c>
      <c r="C17" s="6" t="s">
        <v>164</v>
      </c>
      <c r="D17" s="6" t="s">
        <v>158</v>
      </c>
      <c r="E17" s="6" t="s">
        <v>89</v>
      </c>
    </row>
    <row r="18" spans="2:5" ht="75" customHeight="1">
      <c r="B18" s="6" t="s">
        <v>145</v>
      </c>
      <c r="C18" s="6" t="s">
        <v>165</v>
      </c>
      <c r="D18" s="6" t="s">
        <v>159</v>
      </c>
      <c r="E18" s="6" t="s">
        <v>119</v>
      </c>
    </row>
    <row r="19" spans="2:5" ht="75" customHeight="1">
      <c r="B19" s="6" t="s">
        <v>150</v>
      </c>
      <c r="C19" s="6" t="s">
        <v>137</v>
      </c>
      <c r="D19" s="6" t="s">
        <v>160</v>
      </c>
      <c r="E19" s="6" t="s">
        <v>138</v>
      </c>
    </row>
    <row r="20" spans="2:5" ht="75" customHeight="1">
      <c r="B20" s="6" t="s">
        <v>83</v>
      </c>
      <c r="C20" s="6" t="s">
        <v>148</v>
      </c>
      <c r="D20" s="6" t="s">
        <v>163</v>
      </c>
      <c r="E20" s="6" t="s">
        <v>138</v>
      </c>
    </row>
    <row r="21" spans="2:5" ht="105.75" customHeight="1">
      <c r="B21" s="6" t="s">
        <v>136</v>
      </c>
      <c r="C21" s="6" t="s">
        <v>146</v>
      </c>
      <c r="D21" s="6" t="s">
        <v>175</v>
      </c>
      <c r="E21" s="6" t="s">
        <v>147</v>
      </c>
    </row>
    <row r="22" spans="2:5" ht="75" customHeight="1">
      <c r="B22" s="6" t="s">
        <v>84</v>
      </c>
      <c r="C22" s="6" t="s">
        <v>149</v>
      </c>
      <c r="D22" s="6" t="s">
        <v>182</v>
      </c>
      <c r="E22" s="6" t="s">
        <v>111</v>
      </c>
    </row>
    <row r="23" spans="2:5">
      <c r="B23" s="205" t="s">
        <v>161</v>
      </c>
      <c r="C23" s="206"/>
      <c r="D23" s="206"/>
      <c r="E23" s="207"/>
    </row>
    <row r="24" spans="2:5">
      <c r="B24" s="208"/>
      <c r="C24" s="209"/>
      <c r="D24" s="209"/>
      <c r="E24" s="210"/>
    </row>
  </sheetData>
  <mergeCells count="1">
    <mergeCell ref="B23:E24"/>
  </mergeCells>
  <phoneticPr fontId="144"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Charts</vt:lpstr>
      </vt:variant>
      <vt:variant>
        <vt:i4>1</vt:i4>
      </vt:variant>
    </vt:vector>
  </HeadingPairs>
  <TitlesOfParts>
    <vt:vector size="8" baseType="lpstr">
      <vt:lpstr>Changes since last (OLD)</vt:lpstr>
      <vt:lpstr>Aggregates (£bn)</vt:lpstr>
      <vt:lpstr>Aggregates (per cent of GDP)</vt:lpstr>
      <vt:lpstr>Aggregates (2023-24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Rawlings, Joshua - OBR</cp:lastModifiedBy>
  <cp:lastPrinted>2024-10-29T17:12:50Z</cp:lastPrinted>
  <dcterms:created xsi:type="dcterms:W3CDTF">2012-12-04T16:30:01Z</dcterms:created>
  <dcterms:modified xsi:type="dcterms:W3CDTF">2025-03-25T18:34:42Z</dcterms:modified>
</cp:coreProperties>
</file>