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G:\Groups\PSF\Databank\Web Versions\2025\"/>
    </mc:Choice>
  </mc:AlternateContent>
  <xr:revisionPtr revIDLastSave="0" documentId="13_ncr:1_{39FF5007-2A7D-4F93-B6D6-66A2D78D5A26}" xr6:coauthVersionLast="47" xr6:coauthVersionMax="47" xr10:uidLastSave="{00000000-0000-0000-0000-000000000000}"/>
  <bookViews>
    <workbookView xWindow="33720" yWindow="1830" windowWidth="29040" windowHeight="1572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4-25 prices)" sheetId="8" r:id="rId5"/>
    <sheet name="Receipts (£bn)" sheetId="44" r:id="rId6"/>
    <sheet name="Public finances since 1900" sheetId="15" r:id="rId7"/>
    <sheet name="Glossary" sheetId="1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123Graph_A" localSheetId="0" hidden="1">'[1]Model inputs'!#REF!</definedName>
    <definedName name="__123Graph_A" localSheetId="6" hidden="1">'[1]Model inputs'!#REF!</definedName>
    <definedName name="__123Graph_A" localSheetId="5" hidden="1">'[1]Model inputs'!#REF!</definedName>
    <definedName name="__123Graph_A" hidden="1">'[1]Model inputs'!#REF!</definedName>
    <definedName name="__123Graph_AALLTAX" localSheetId="0" hidden="1">'[2]Forecast data'!#REF!</definedName>
    <definedName name="__123Graph_AALLTAX" localSheetId="6" hidden="1">'[2]Forecast data'!#REF!</definedName>
    <definedName name="__123Graph_AALLTAX" localSheetId="5"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0" hidden="1">'[4]T3 Page 1'!#REF!</definedName>
    <definedName name="__123Graph_AEFF" localSheetId="6" hidden="1">'[4]T3 Page 1'!#REF!</definedName>
    <definedName name="__123Graph_AEFF" localSheetId="5" hidden="1">'[4]T3 Page 1'!#REF!</definedName>
    <definedName name="__123Graph_AEFF" hidden="1">'[4]T3 Page 1'!#REF!</definedName>
    <definedName name="__123Graph_AGR14PBF1" hidden="1">'[5]HIS19FIN(A)'!$AF$70:$AF$81</definedName>
    <definedName name="__123Graph_AHOMEVAT" localSheetId="0" hidden="1">'[2]Forecast data'!#REF!</definedName>
    <definedName name="__123Graph_AHOMEVAT" localSheetId="6" hidden="1">'[2]Forecast data'!#REF!</definedName>
    <definedName name="__123Graph_AHOMEVAT" localSheetId="5" hidden="1">'[2]Forecast data'!#REF!</definedName>
    <definedName name="__123Graph_AHOMEVAT" hidden="1">'[2]Forecast data'!#REF!</definedName>
    <definedName name="__123Graph_AIMPORT" localSheetId="0" hidden="1">'[2]Forecast data'!#REF!</definedName>
    <definedName name="__123Graph_AIMPORT" localSheetId="6" hidden="1">'[2]Forecast data'!#REF!</definedName>
    <definedName name="__123Graph_AIMPORT" localSheetId="5" hidden="1">'[2]Forecast data'!#REF!</definedName>
    <definedName name="__123Graph_AIMPORT" hidden="1">'[2]Forecast data'!#REF!</definedName>
    <definedName name="__123Graph_ALBFFIN" localSheetId="0" hidden="1">'[4]FC Page 1'!#REF!</definedName>
    <definedName name="__123Graph_ALBFFIN" localSheetId="6" hidden="1">'[4]FC Page 1'!#REF!</definedName>
    <definedName name="__123Graph_ALBFFIN" localSheetId="5"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0" hidden="1">'[4]T3 Page 1'!#REF!</definedName>
    <definedName name="__123Graph_APIC" localSheetId="6" hidden="1">'[4]T3 Page 1'!#REF!</definedName>
    <definedName name="__123Graph_APIC" localSheetId="5" hidden="1">'[4]T3 Page 1'!#REF!</definedName>
    <definedName name="__123Graph_APIC" hidden="1">'[4]T3 Page 1'!#REF!</definedName>
    <definedName name="__123Graph_ATOBREV" localSheetId="0" hidden="1">'[2]Forecast data'!#REF!</definedName>
    <definedName name="__123Graph_ATOBREV" localSheetId="6" hidden="1">'[2]Forecast data'!#REF!</definedName>
    <definedName name="__123Graph_ATOBREV" localSheetId="5" hidden="1">'[2]Forecast data'!#REF!</definedName>
    <definedName name="__123Graph_ATOBREV" hidden="1">'[2]Forecast data'!#REF!</definedName>
    <definedName name="__123Graph_ATOTAL" localSheetId="0" hidden="1">'[2]Forecast data'!#REF!</definedName>
    <definedName name="__123Graph_ATOTAL" localSheetId="6" hidden="1">'[2]Forecast data'!#REF!</definedName>
    <definedName name="__123Graph_ATOTAL" localSheetId="5" hidden="1">'[2]Forecast data'!#REF!</definedName>
    <definedName name="__123Graph_ATOTAL" hidden="1">'[2]Forecast data'!#REF!</definedName>
    <definedName name="__123Graph_B" localSheetId="0" hidden="1">'[1]Model inputs'!#REF!</definedName>
    <definedName name="__123Graph_B" localSheetId="6" hidden="1">'[1]Model inputs'!#REF!</definedName>
    <definedName name="__123Graph_B" localSheetId="5"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0" hidden="1">'[4]T3 Page 1'!#REF!</definedName>
    <definedName name="__123Graph_BEFF" localSheetId="6" hidden="1">'[4]T3 Page 1'!#REF!</definedName>
    <definedName name="__123Graph_BEFF" localSheetId="5" hidden="1">'[4]T3 Page 1'!#REF!</definedName>
    <definedName name="__123Graph_BEFF" hidden="1">'[4]T3 Page 1'!#REF!</definedName>
    <definedName name="__123Graph_BHOMEVAT" localSheetId="0" hidden="1">'[2]Forecast data'!#REF!</definedName>
    <definedName name="__123Graph_BHOMEVAT" localSheetId="6" hidden="1">'[2]Forecast data'!#REF!</definedName>
    <definedName name="__123Graph_BHOMEVAT" localSheetId="5" hidden="1">'[2]Forecast data'!#REF!</definedName>
    <definedName name="__123Graph_BHOMEVAT" hidden="1">'[2]Forecast data'!#REF!</definedName>
    <definedName name="__123Graph_BIMPORT" localSheetId="0" hidden="1">'[2]Forecast data'!#REF!</definedName>
    <definedName name="__123Graph_BIMPORT" localSheetId="6" hidden="1">'[2]Forecast data'!#REF!</definedName>
    <definedName name="__123Graph_BIMPORT" localSheetId="5" hidden="1">'[2]Forecast data'!#REF!</definedName>
    <definedName name="__123Graph_BIMPORT" hidden="1">'[2]Forecast data'!#REF!</definedName>
    <definedName name="__123Graph_BLBF" localSheetId="0" hidden="1">'[4]T3 Page 1'!#REF!</definedName>
    <definedName name="__123Graph_BLBF" localSheetId="6" hidden="1">'[4]T3 Page 1'!#REF!</definedName>
    <definedName name="__123Graph_BLBF" localSheetId="5" hidden="1">'[4]T3 Page 1'!#REF!</definedName>
    <definedName name="__123Graph_BLBF" hidden="1">'[4]T3 Page 1'!#REF!</definedName>
    <definedName name="__123Graph_BLBFFIN" localSheetId="0" hidden="1">'[4]FC Page 1'!#REF!</definedName>
    <definedName name="__123Graph_BLBFFIN" localSheetId="5" hidden="1">'[4]FC Page 1'!#REF!</definedName>
    <definedName name="__123Graph_BLBFFIN" hidden="1">'[4]FC Page 1'!#REF!</definedName>
    <definedName name="__123Graph_BLCB" hidden="1">'[5]HIS19FIN(A)'!$D$79:$I$79</definedName>
    <definedName name="__123Graph_BPIC" localSheetId="0" hidden="1">'[4]T3 Page 1'!#REF!</definedName>
    <definedName name="__123Graph_BPIC" localSheetId="6" hidden="1">'[4]T3 Page 1'!#REF!</definedName>
    <definedName name="__123Graph_BPIC" localSheetId="5" hidden="1">'[4]T3 Page 1'!#REF!</definedName>
    <definedName name="__123Graph_BPIC" hidden="1">'[4]T3 Page 1'!#REF!</definedName>
    <definedName name="__123Graph_BTOTAL" localSheetId="0" hidden="1">'[2]Forecast data'!#REF!</definedName>
    <definedName name="__123Graph_BTOTAL" localSheetId="6" hidden="1">'[2]Forecast data'!#REF!</definedName>
    <definedName name="__123Graph_BTOTAL" localSheetId="5" hidden="1">'[2]Forecast data'!#REF!</definedName>
    <definedName name="__123Graph_BTOTAL" hidden="1">'[2]Forecast data'!#REF!</definedName>
    <definedName name="__123Graph_CACT13BUD" localSheetId="0" hidden="1">'[4]FC Page 1'!#REF!</definedName>
    <definedName name="__123Graph_CACT13BUD" localSheetId="6" hidden="1">'[4]FC Page 1'!#REF!</definedName>
    <definedName name="__123Graph_CACT13BUD" localSheetId="5" hidden="1">'[4]FC Page 1'!#REF!</definedName>
    <definedName name="__123Graph_CACT13BUD" hidden="1">'[4]FC Page 1'!#REF!</definedName>
    <definedName name="__123Graph_CEFF" localSheetId="0" hidden="1">'[4]T3 Page 1'!#REF!</definedName>
    <definedName name="__123Graph_CEFF" localSheetId="6" hidden="1">'[4]T3 Page 1'!#REF!</definedName>
    <definedName name="__123Graph_CEFF" localSheetId="5" hidden="1">'[4]T3 Page 1'!#REF!</definedName>
    <definedName name="__123Graph_CEFF" hidden="1">'[4]T3 Page 1'!#REF!</definedName>
    <definedName name="__123Graph_CGR14PBF1" hidden="1">'[5]HIS19FIN(A)'!$AK$70:$AK$81</definedName>
    <definedName name="__123Graph_CLBF" localSheetId="0" hidden="1">'[4]T3 Page 1'!#REF!</definedName>
    <definedName name="__123Graph_CLBF" localSheetId="6" hidden="1">'[4]T3 Page 1'!#REF!</definedName>
    <definedName name="__123Graph_CLBF" localSheetId="5" hidden="1">'[4]T3 Page 1'!#REF!</definedName>
    <definedName name="__123Graph_CLBF" hidden="1">'[4]T3 Page 1'!#REF!</definedName>
    <definedName name="__123Graph_CPIC" localSheetId="0" hidden="1">'[4]T3 Page 1'!#REF!</definedName>
    <definedName name="__123Graph_CPIC" localSheetId="6" hidden="1">'[4]T3 Page 1'!#REF!</definedName>
    <definedName name="__123Graph_CPIC" localSheetId="5" hidden="1">'[4]T3 Page 1'!#REF!</definedName>
    <definedName name="__123Graph_CPIC" hidden="1">'[4]T3 Page 1'!#REF!</definedName>
    <definedName name="__123Graph_DACT13BUD" localSheetId="0" hidden="1">'[4]FC Page 1'!#REF!</definedName>
    <definedName name="__123Graph_DACT13BUD" localSheetId="6" hidden="1">'[4]FC Page 1'!#REF!</definedName>
    <definedName name="__123Graph_DACT13BUD" localSheetId="5" hidden="1">'[4]FC Page 1'!#REF!</definedName>
    <definedName name="__123Graph_DACT13BUD" hidden="1">'[4]FC Page 1'!#REF!</definedName>
    <definedName name="__123Graph_DEFF" localSheetId="0" hidden="1">'[4]T3 Page 1'!#REF!</definedName>
    <definedName name="__123Graph_DEFF" localSheetId="6" hidden="1">'[4]T3 Page 1'!#REF!</definedName>
    <definedName name="__123Graph_DEFF" localSheetId="5" hidden="1">'[4]T3 Page 1'!#REF!</definedName>
    <definedName name="__123Graph_DEFF" hidden="1">'[4]T3 Page 1'!#REF!</definedName>
    <definedName name="__123Graph_DGR14PBF1" hidden="1">'[5]HIS19FIN(A)'!$AH$70:$AH$81</definedName>
    <definedName name="__123Graph_DLBF" localSheetId="0" hidden="1">'[4]T3 Page 1'!#REF!</definedName>
    <definedName name="__123Graph_DLBF" localSheetId="6" hidden="1">'[4]T3 Page 1'!#REF!</definedName>
    <definedName name="__123Graph_DLBF" localSheetId="5" hidden="1">'[4]T3 Page 1'!#REF!</definedName>
    <definedName name="__123Graph_DLBF" hidden="1">'[4]T3 Page 1'!#REF!</definedName>
    <definedName name="__123Graph_DPIC" localSheetId="0" hidden="1">'[4]T3 Page 1'!#REF!</definedName>
    <definedName name="__123Graph_DPIC" localSheetId="6" hidden="1">'[4]T3 Page 1'!#REF!</definedName>
    <definedName name="__123Graph_DPIC" localSheetId="5" hidden="1">'[4]T3 Page 1'!#REF!</definedName>
    <definedName name="__123Graph_DPIC" hidden="1">'[4]T3 Page 1'!#REF!</definedName>
    <definedName name="__123Graph_EACT13BUD" localSheetId="0" hidden="1">'[4]FC Page 1'!#REF!</definedName>
    <definedName name="__123Graph_EACT13BUD" localSheetId="6" hidden="1">'[4]FC Page 1'!#REF!</definedName>
    <definedName name="__123Graph_EACT13BUD" localSheetId="5" hidden="1">'[4]FC Page 1'!#REF!</definedName>
    <definedName name="__123Graph_EACT13BUD" hidden="1">'[4]FC Page 1'!#REF!</definedName>
    <definedName name="__123Graph_EEFF" localSheetId="0" hidden="1">'[4]T3 Page 1'!#REF!</definedName>
    <definedName name="__123Graph_EEFF" localSheetId="6" hidden="1">'[4]T3 Page 1'!#REF!</definedName>
    <definedName name="__123Graph_EEFF" localSheetId="5" hidden="1">'[4]T3 Page 1'!#REF!</definedName>
    <definedName name="__123Graph_EEFF" hidden="1">'[4]T3 Page 1'!#REF!</definedName>
    <definedName name="__123Graph_EEFFHIC" localSheetId="0" hidden="1">'[4]FC Page 1'!#REF!</definedName>
    <definedName name="__123Graph_EEFFHIC" localSheetId="5" hidden="1">'[4]FC Page 1'!#REF!</definedName>
    <definedName name="__123Graph_EEFFHIC" hidden="1">'[4]FC Page 1'!#REF!</definedName>
    <definedName name="__123Graph_EGR14PBF1" hidden="1">'[5]HIS19FIN(A)'!$AG$67:$AG$67</definedName>
    <definedName name="__123Graph_ELBF" localSheetId="0" hidden="1">'[4]T3 Page 1'!#REF!</definedName>
    <definedName name="__123Graph_ELBF" localSheetId="6" hidden="1">'[4]T3 Page 1'!#REF!</definedName>
    <definedName name="__123Graph_ELBF" localSheetId="5" hidden="1">'[4]T3 Page 1'!#REF!</definedName>
    <definedName name="__123Graph_ELBF" hidden="1">'[4]T3 Page 1'!#REF!</definedName>
    <definedName name="__123Graph_EPIC" localSheetId="0" hidden="1">'[4]T3 Page 1'!#REF!</definedName>
    <definedName name="__123Graph_EPIC" localSheetId="6" hidden="1">'[4]T3 Page 1'!#REF!</definedName>
    <definedName name="__123Graph_EPIC" localSheetId="5" hidden="1">'[4]T3 Page 1'!#REF!</definedName>
    <definedName name="__123Graph_EPIC" hidden="1">'[4]T3 Page 1'!#REF!</definedName>
    <definedName name="__123Graph_FACT13BUD" localSheetId="0" hidden="1">'[4]FC Page 1'!#REF!</definedName>
    <definedName name="__123Graph_FACT13BUD" localSheetId="6" hidden="1">'[4]FC Page 1'!#REF!</definedName>
    <definedName name="__123Graph_FACT13BUD" localSheetId="5" hidden="1">'[4]FC Page 1'!#REF!</definedName>
    <definedName name="__123Graph_FACT13BUD" hidden="1">'[4]FC Page 1'!#REF!</definedName>
    <definedName name="__123Graph_FEFF" localSheetId="0" hidden="1">'[4]T3 Page 1'!#REF!</definedName>
    <definedName name="__123Graph_FEFF" localSheetId="6" hidden="1">'[4]T3 Page 1'!#REF!</definedName>
    <definedName name="__123Graph_FEFF" localSheetId="5" hidden="1">'[4]T3 Page 1'!#REF!</definedName>
    <definedName name="__123Graph_FEFF" hidden="1">'[4]T3 Page 1'!#REF!</definedName>
    <definedName name="__123Graph_FEFFHIC" localSheetId="0" hidden="1">'[4]FC Page 1'!#REF!</definedName>
    <definedName name="__123Graph_FEFFHIC" localSheetId="5" hidden="1">'[4]FC Page 1'!#REF!</definedName>
    <definedName name="__123Graph_FEFFHIC" hidden="1">'[4]FC Page 1'!#REF!</definedName>
    <definedName name="__123Graph_FGR14PBF1" hidden="1">'[5]HIS19FIN(A)'!$AH$67:$AH$67</definedName>
    <definedName name="__123Graph_FLBF" localSheetId="0" hidden="1">'[4]T3 Page 1'!#REF!</definedName>
    <definedName name="__123Graph_FLBF" localSheetId="6" hidden="1">'[4]T3 Page 1'!#REF!</definedName>
    <definedName name="__123Graph_FLBF" localSheetId="5" hidden="1">'[4]T3 Page 1'!#REF!</definedName>
    <definedName name="__123Graph_FLBF" hidden="1">'[4]T3 Page 1'!#REF!</definedName>
    <definedName name="__123Graph_FPIC" localSheetId="0" hidden="1">'[4]T3 Page 1'!#REF!</definedName>
    <definedName name="__123Graph_FPIC" localSheetId="6" hidden="1">'[4]T3 Page 1'!#REF!</definedName>
    <definedName name="__123Graph_FPIC" localSheetId="5"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0" hidden="1">'[2]Forecast data'!#REF!</definedName>
    <definedName name="__123Graph_X" localSheetId="6" hidden="1">'[2]Forecast data'!#REF!</definedName>
    <definedName name="__123Graph_X" localSheetId="5" hidden="1">'[2]Forecast data'!#REF!</definedName>
    <definedName name="__123Graph_X" hidden="1">'[2]Forecast data'!#REF!</definedName>
    <definedName name="__123Graph_XACTHIC" localSheetId="0" hidden="1">'[4]FC Page 1'!#REF!</definedName>
    <definedName name="__123Graph_XACTHIC" localSheetId="6" hidden="1">'[4]FC Page 1'!#REF!</definedName>
    <definedName name="__123Graph_XACTHIC" localSheetId="5" hidden="1">'[4]FC Page 1'!#REF!</definedName>
    <definedName name="__123Graph_XACTHIC" hidden="1">'[4]FC Page 1'!#REF!</definedName>
    <definedName name="__123Graph_XALLTAX" localSheetId="0" hidden="1">'[2]Forecast data'!#REF!</definedName>
    <definedName name="__123Graph_XALLTAX" localSheetId="6" hidden="1">'[2]Forecast data'!#REF!</definedName>
    <definedName name="__123Graph_XALLTAX" localSheetId="5"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0" hidden="1">'[4]T3 Page 1'!#REF!</definedName>
    <definedName name="__123Graph_XEFF" localSheetId="6" hidden="1">'[4]T3 Page 1'!#REF!</definedName>
    <definedName name="__123Graph_XEFF" localSheetId="5" hidden="1">'[4]T3 Page 1'!#REF!</definedName>
    <definedName name="__123Graph_XEFF" hidden="1">'[4]T3 Page 1'!#REF!</definedName>
    <definedName name="__123Graph_XGR14PBF1" hidden="1">'[5]HIS19FIN(A)'!$AL$70:$AL$81</definedName>
    <definedName name="__123Graph_XHOMEVAT" localSheetId="0" hidden="1">'[2]Forecast data'!#REF!</definedName>
    <definedName name="__123Graph_XHOMEVAT" localSheetId="6" hidden="1">'[2]Forecast data'!#REF!</definedName>
    <definedName name="__123Graph_XHOMEVAT" localSheetId="5" hidden="1">'[2]Forecast data'!#REF!</definedName>
    <definedName name="__123Graph_XHOMEVAT" hidden="1">'[2]Forecast data'!#REF!</definedName>
    <definedName name="__123Graph_XIMPORT" localSheetId="0" hidden="1">'[2]Forecast data'!#REF!</definedName>
    <definedName name="__123Graph_XIMPORT" localSheetId="6" hidden="1">'[2]Forecast data'!#REF!</definedName>
    <definedName name="__123Graph_XIMPORT" localSheetId="5" hidden="1">'[2]Forecast data'!#REF!</definedName>
    <definedName name="__123Graph_XIMPORT" hidden="1">'[2]Forecast data'!#REF!</definedName>
    <definedName name="__123Graph_XLBF" localSheetId="0" hidden="1">'[4]T3 Page 1'!#REF!</definedName>
    <definedName name="__123Graph_XLBF" localSheetId="6" hidden="1">'[4]T3 Page 1'!#REF!</definedName>
    <definedName name="__123Graph_XLBF" localSheetId="5"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0" hidden="1">'[4]T3 Page 1'!#REF!</definedName>
    <definedName name="__123Graph_XPIC" localSheetId="6" hidden="1">'[4]T3 Page 1'!#REF!</definedName>
    <definedName name="__123Graph_XPIC" localSheetId="5" hidden="1">'[4]T3 Page 1'!#REF!</definedName>
    <definedName name="__123Graph_XPIC" hidden="1">'[4]T3 Page 1'!#REF!</definedName>
    <definedName name="__123Graph_XSTAG2ALL" localSheetId="0" hidden="1">'[2]Forecast data'!#REF!</definedName>
    <definedName name="__123Graph_XSTAG2ALL" localSheetId="6" hidden="1">'[2]Forecast data'!#REF!</definedName>
    <definedName name="__123Graph_XSTAG2ALL" localSheetId="5" hidden="1">'[2]Forecast data'!#REF!</definedName>
    <definedName name="__123Graph_XSTAG2ALL" hidden="1">'[2]Forecast data'!#REF!</definedName>
    <definedName name="__123Graph_XSTAG2EC" localSheetId="0" hidden="1">'[2]Forecast data'!#REF!</definedName>
    <definedName name="__123Graph_XSTAG2EC" localSheetId="6" hidden="1">'[2]Forecast data'!#REF!</definedName>
    <definedName name="__123Graph_XSTAG2EC" localSheetId="5" hidden="1">'[2]Forecast data'!#REF!</definedName>
    <definedName name="__123Graph_XSTAG2EC" hidden="1">'[2]Forecast data'!#REF!</definedName>
    <definedName name="__123Graph_XTOBREV" localSheetId="0" hidden="1">'[2]Forecast data'!#REF!</definedName>
    <definedName name="__123Graph_XTOBREV" localSheetId="6" hidden="1">'[2]Forecast data'!#REF!</definedName>
    <definedName name="__123Graph_XTOBREV" localSheetId="5" hidden="1">'[2]Forecast data'!#REF!</definedName>
    <definedName name="__123Graph_XTOBREV" hidden="1">'[2]Forecast data'!#REF!</definedName>
    <definedName name="__123Graph_XTOTAL" localSheetId="0" hidden="1">'[2]Forecast data'!#REF!</definedName>
    <definedName name="__123Graph_XTOTAL" localSheetId="5" hidden="1">'[2]Forecast data'!#REF!</definedName>
    <definedName name="__123Graph_XTOTAL" hidden="1">'[2]Forecast data'!#REF!</definedName>
    <definedName name="_Fill" localSheetId="0" hidden="1">'[2]Forecast data'!#REF!</definedName>
    <definedName name="_Fill" localSheetId="5" hidden="1">'[2]Forecast data'!#REF!</definedName>
    <definedName name="_Fill" hidden="1">'[2]Forecast data'!#REF!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'[2]Forecast data'!#REF!</definedName>
    <definedName name="fyu" localSheetId="5" hidden="1">'[2]Forecast data'!#REF!</definedName>
    <definedName name="fyu" hidden="1">'[2]Forecast data'!#REF!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[7]Population!#REF!</definedName>
    <definedName name="Pop" localSheetId="5" hidden="1">[7]Population!#REF!</definedName>
    <definedName name="Pop" hidden="1">[7]Population!#REF!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B86" i="31" l="1"/>
  <c r="AX86" i="31"/>
  <c r="AU86" i="31"/>
  <c r="AO86" i="31"/>
  <c r="BB85" i="31"/>
  <c r="AX85" i="31"/>
  <c r="AU85" i="31"/>
  <c r="AO85" i="31"/>
  <c r="BB84" i="31"/>
  <c r="AX84" i="31"/>
  <c r="AW84" i="31"/>
  <c r="AV84" i="31"/>
  <c r="AU84" i="31"/>
  <c r="AO84" i="31"/>
  <c r="BB83" i="31"/>
  <c r="AX83" i="31"/>
  <c r="AU83" i="31"/>
  <c r="AO83" i="31"/>
  <c r="BB82" i="31"/>
  <c r="AX82" i="31"/>
  <c r="AU82" i="31"/>
  <c r="AO82" i="31"/>
  <c r="BB81" i="31"/>
  <c r="AX81" i="31"/>
  <c r="AU81" i="31"/>
  <c r="AO81" i="31"/>
  <c r="BB80" i="31"/>
  <c r="AX80" i="31"/>
  <c r="AU80" i="31"/>
  <c r="AO80" i="31"/>
  <c r="BB79" i="31"/>
  <c r="AX79" i="31"/>
  <c r="AU79" i="31"/>
  <c r="AO79" i="31"/>
  <c r="BB78" i="31"/>
  <c r="AX78" i="31"/>
  <c r="AU78" i="31"/>
  <c r="AO78" i="31"/>
  <c r="BB77" i="31"/>
  <c r="AX77" i="31"/>
  <c r="AU77" i="31"/>
  <c r="AO77" i="31"/>
  <c r="BB76" i="31"/>
  <c r="AX76" i="31"/>
  <c r="AU76" i="31"/>
  <c r="AO76" i="31"/>
  <c r="BB75" i="31"/>
  <c r="AX75" i="31"/>
  <c r="AU75" i="31"/>
  <c r="AO75" i="31"/>
  <c r="BB74" i="31"/>
  <c r="AX74" i="31"/>
  <c r="AU74" i="31"/>
  <c r="AO74" i="31"/>
  <c r="BB73" i="31"/>
  <c r="AX73" i="31"/>
  <c r="AU73" i="31"/>
  <c r="AO73" i="31"/>
  <c r="BB72" i="31"/>
  <c r="AX72" i="31"/>
  <c r="AU72" i="31"/>
  <c r="AO72" i="31"/>
  <c r="BB71" i="31"/>
  <c r="AX71" i="31"/>
  <c r="AU71" i="31"/>
  <c r="AO71" i="31"/>
  <c r="BB70" i="31"/>
  <c r="AX70" i="31"/>
  <c r="AU70" i="31"/>
  <c r="AO70" i="31"/>
  <c r="BB69" i="31"/>
  <c r="AX69" i="31"/>
  <c r="AU69" i="31"/>
  <c r="AO69" i="31"/>
  <c r="BB68" i="31"/>
  <c r="AX68" i="31"/>
  <c r="AU68" i="31"/>
  <c r="AO68" i="31"/>
  <c r="BB67" i="31"/>
  <c r="AX67" i="31"/>
  <c r="AU67" i="31"/>
  <c r="AO67" i="31"/>
  <c r="BB66" i="31"/>
  <c r="AX66" i="31"/>
  <c r="AU66" i="31"/>
  <c r="AO66" i="31"/>
  <c r="BB65" i="31"/>
  <c r="AX65" i="31"/>
  <c r="AU65" i="31"/>
  <c r="AO65" i="31"/>
  <c r="BB64" i="31"/>
  <c r="AX64" i="31"/>
  <c r="AU64" i="31"/>
  <c r="AO64" i="31"/>
  <c r="BB63" i="31"/>
  <c r="AX63" i="31"/>
  <c r="AU63" i="31"/>
  <c r="AO63" i="31"/>
  <c r="BB62" i="31"/>
  <c r="AX62" i="31"/>
  <c r="AU62" i="31"/>
  <c r="AO62" i="31"/>
  <c r="BB61" i="31"/>
  <c r="AX61" i="31"/>
  <c r="AU61" i="31"/>
  <c r="AO61" i="31"/>
  <c r="BB60" i="31"/>
  <c r="AX60" i="31"/>
  <c r="AU60" i="31"/>
  <c r="AO60" i="31"/>
  <c r="BB59" i="31"/>
  <c r="AX59" i="31"/>
  <c r="AU59" i="31"/>
  <c r="AO59" i="31"/>
  <c r="BB58" i="31"/>
  <c r="AX58" i="31"/>
  <c r="AW58" i="31"/>
  <c r="AV58" i="31"/>
  <c r="AU58" i="31"/>
  <c r="AO58" i="31"/>
  <c r="BB57" i="31"/>
  <c r="AX57" i="31"/>
  <c r="AW57" i="31"/>
  <c r="AV57" i="31"/>
  <c r="AU57" i="31"/>
  <c r="AO57" i="31"/>
  <c r="BB56" i="31"/>
  <c r="AX56" i="31"/>
  <c r="AW56" i="31"/>
  <c r="AV56" i="31"/>
  <c r="AU56" i="31"/>
  <c r="AO56" i="31"/>
  <c r="BB55" i="31"/>
  <c r="AX55" i="31"/>
  <c r="AW55" i="31"/>
  <c r="AV55" i="31"/>
  <c r="AU55" i="31"/>
  <c r="AO55" i="31"/>
  <c r="BB54" i="31"/>
  <c r="AX54" i="31"/>
  <c r="AW54" i="31"/>
  <c r="AV54" i="31"/>
  <c r="AU54" i="31"/>
  <c r="AO54" i="31"/>
  <c r="BB53" i="31"/>
  <c r="AX53" i="31"/>
  <c r="AW53" i="31"/>
  <c r="AV53" i="31"/>
  <c r="AU53" i="31"/>
  <c r="AO53" i="31"/>
  <c r="BB52" i="31"/>
  <c r="AX52" i="31"/>
  <c r="AW52" i="31"/>
  <c r="AV52" i="31"/>
  <c r="AU52" i="31"/>
  <c r="AO52" i="31"/>
  <c r="BB51" i="31"/>
  <c r="AX51" i="31"/>
  <c r="AW51" i="31"/>
  <c r="AV51" i="31"/>
  <c r="AU51" i="31"/>
  <c r="AO51" i="31"/>
  <c r="BB50" i="31"/>
  <c r="AX50" i="31"/>
  <c r="AW50" i="31"/>
  <c r="AV50" i="31"/>
  <c r="AU50" i="31"/>
  <c r="AO50" i="31"/>
  <c r="BB49" i="31"/>
  <c r="AX49" i="31"/>
  <c r="AW49" i="31"/>
  <c r="AV49" i="31"/>
  <c r="AU49" i="31"/>
  <c r="AO49" i="31"/>
  <c r="BB48" i="31"/>
  <c r="AX48" i="31"/>
  <c r="AW48" i="31"/>
  <c r="AV48" i="31"/>
  <c r="AU48" i="31"/>
  <c r="AO48" i="31"/>
  <c r="BB47" i="31"/>
  <c r="AX47" i="31"/>
  <c r="AW47" i="31"/>
  <c r="AV47" i="31"/>
  <c r="AU47" i="31"/>
  <c r="AO47" i="31"/>
  <c r="BB46" i="31"/>
  <c r="AX46" i="31"/>
  <c r="AW46" i="31"/>
  <c r="AV46" i="31"/>
  <c r="AU46" i="31"/>
  <c r="AO46" i="31"/>
  <c r="BB45" i="31"/>
  <c r="AX45" i="31"/>
  <c r="AW45" i="31"/>
  <c r="AV45" i="31"/>
  <c r="AU45" i="31"/>
  <c r="AO45" i="31"/>
  <c r="BB44" i="31"/>
  <c r="AX44" i="31"/>
  <c r="AW44" i="31"/>
  <c r="AV44" i="31"/>
  <c r="AU44" i="31"/>
  <c r="AO44" i="31"/>
  <c r="BB43" i="31"/>
  <c r="AX43" i="31"/>
  <c r="AW43" i="31"/>
  <c r="AV43" i="31"/>
  <c r="AU43" i="31"/>
  <c r="AO43" i="31"/>
  <c r="BB42" i="31"/>
  <c r="AX42" i="31"/>
  <c r="AW42" i="31"/>
  <c r="AV42" i="31"/>
  <c r="AU42" i="31"/>
  <c r="AO42" i="31"/>
  <c r="BB41" i="31"/>
  <c r="AX41" i="31"/>
  <c r="AW41" i="31"/>
  <c r="AV41" i="31"/>
  <c r="AU41" i="31"/>
  <c r="AO41" i="31"/>
  <c r="BB40" i="31"/>
  <c r="AX40" i="31"/>
  <c r="AW40" i="31"/>
  <c r="AV40" i="31"/>
  <c r="AU40" i="31"/>
  <c r="AO40" i="31"/>
  <c r="BB39" i="31"/>
  <c r="AX39" i="31"/>
  <c r="AW39" i="31"/>
  <c r="AV39" i="31"/>
  <c r="AU39" i="31"/>
  <c r="AO39" i="31"/>
  <c r="BB38" i="31"/>
  <c r="AX38" i="31"/>
  <c r="AW38" i="31"/>
  <c r="AV38" i="31"/>
  <c r="AU38" i="31"/>
  <c r="AO38" i="31"/>
  <c r="BB37" i="31"/>
  <c r="AX37" i="31"/>
  <c r="AW37" i="31"/>
  <c r="AV37" i="31"/>
  <c r="AU37" i="31"/>
  <c r="AO37" i="31"/>
  <c r="BB36" i="31"/>
  <c r="AX36" i="31"/>
  <c r="AW36" i="31"/>
  <c r="AV36" i="31"/>
  <c r="AU36" i="31"/>
  <c r="AO36" i="31"/>
  <c r="BB35" i="31"/>
  <c r="AX35" i="31"/>
  <c r="AW35" i="31"/>
  <c r="AV35" i="31"/>
  <c r="AU35" i="31"/>
  <c r="AO35" i="31"/>
  <c r="BB34" i="31"/>
  <c r="AX34" i="31"/>
  <c r="AW34" i="31"/>
  <c r="AV34" i="31"/>
  <c r="AU34" i="31"/>
  <c r="AO34" i="31"/>
  <c r="BB33" i="31"/>
  <c r="AX33" i="31"/>
  <c r="AW33" i="31"/>
  <c r="AV33" i="31"/>
  <c r="AU33" i="31"/>
  <c r="AO33" i="31"/>
  <c r="BB32" i="31"/>
  <c r="AX32" i="31"/>
  <c r="AW32" i="31"/>
  <c r="AV32" i="31"/>
  <c r="AU32" i="31"/>
  <c r="AO32" i="31"/>
  <c r="BB31" i="31"/>
  <c r="AX31" i="31"/>
  <c r="AW31" i="31"/>
  <c r="AV31" i="31"/>
  <c r="AU31" i="31"/>
  <c r="AO31" i="31"/>
  <c r="BB30" i="31"/>
  <c r="AX30" i="31"/>
  <c r="AW30" i="31"/>
  <c r="AV30" i="31"/>
  <c r="AU30" i="31"/>
  <c r="AO30" i="31"/>
  <c r="BB29" i="31"/>
  <c r="AX29" i="31"/>
  <c r="AW29" i="31"/>
  <c r="AV29" i="31"/>
  <c r="AU29" i="31"/>
  <c r="AO29" i="31"/>
  <c r="BB28" i="31"/>
  <c r="AX28" i="31"/>
  <c r="AW28" i="31"/>
  <c r="AV28" i="31"/>
  <c r="AU28" i="31"/>
  <c r="AO28" i="31"/>
  <c r="BB27" i="31"/>
  <c r="AX27" i="31"/>
  <c r="AW27" i="31"/>
  <c r="AV27" i="31"/>
  <c r="AU27" i="31"/>
  <c r="AO27" i="31"/>
  <c r="BB26" i="31"/>
  <c r="AX26" i="31"/>
  <c r="AW26" i="31"/>
  <c r="AV26" i="31"/>
  <c r="AU26" i="31"/>
  <c r="AO26" i="31"/>
  <c r="BB25" i="31"/>
  <c r="AX25" i="31"/>
  <c r="AW25" i="31"/>
  <c r="AV25" i="31"/>
  <c r="AU25" i="31"/>
  <c r="AO25" i="31"/>
  <c r="BB24" i="31"/>
  <c r="AX24" i="31"/>
  <c r="AW24" i="31"/>
  <c r="AV24" i="31"/>
  <c r="AU24" i="31"/>
  <c r="AO24" i="31"/>
  <c r="BB23" i="31"/>
  <c r="AX23" i="31"/>
  <c r="AW23" i="31"/>
  <c r="AV23" i="31"/>
  <c r="AU23" i="31"/>
  <c r="AO23" i="31"/>
  <c r="BB22" i="31"/>
  <c r="AX22" i="31"/>
  <c r="AW22" i="31"/>
  <c r="AV22" i="31"/>
  <c r="AU22" i="31"/>
  <c r="AO22" i="31"/>
  <c r="BB21" i="31"/>
  <c r="AX21" i="31"/>
  <c r="AW21" i="31"/>
  <c r="AV21" i="31"/>
  <c r="AU21" i="31"/>
  <c r="AO21" i="31"/>
  <c r="BB20" i="31"/>
  <c r="AX20" i="31"/>
  <c r="AW20" i="31"/>
  <c r="AV20" i="31"/>
  <c r="AU20" i="31"/>
  <c r="AO20" i="31"/>
  <c r="BB19" i="31"/>
  <c r="AX19" i="31"/>
  <c r="AW19" i="31"/>
  <c r="AV19" i="31"/>
  <c r="AU19" i="31"/>
  <c r="AO19" i="31"/>
  <c r="BB18" i="31"/>
  <c r="AX18" i="31"/>
  <c r="AW18" i="31"/>
  <c r="AV18" i="31"/>
  <c r="AU18" i="31"/>
  <c r="AO18" i="31"/>
  <c r="BB17" i="31"/>
  <c r="AX17" i="31"/>
  <c r="AW17" i="31"/>
  <c r="AV17" i="31"/>
  <c r="AU17" i="31"/>
  <c r="AO17" i="31"/>
  <c r="BB16" i="31"/>
  <c r="AX16" i="31"/>
  <c r="AW16" i="31"/>
  <c r="AV16" i="31"/>
  <c r="AU16" i="31"/>
  <c r="AO16" i="31"/>
  <c r="BB15" i="31"/>
  <c r="AX15" i="31"/>
  <c r="AW15" i="31"/>
  <c r="AV15" i="31"/>
  <c r="AU15" i="31"/>
  <c r="AO15" i="31"/>
  <c r="BB14" i="31"/>
  <c r="AX14" i="31"/>
  <c r="AW14" i="31"/>
  <c r="AV14" i="31"/>
  <c r="AU14" i="31"/>
  <c r="AO14" i="31"/>
  <c r="BB13" i="31"/>
  <c r="AX13" i="31"/>
  <c r="AW13" i="31"/>
  <c r="AV13" i="31"/>
  <c r="AU13" i="31"/>
  <c r="AO13" i="31"/>
  <c r="BB12" i="31"/>
  <c r="AX12" i="31"/>
  <c r="AW12" i="31"/>
  <c r="AV12" i="31"/>
  <c r="AU12" i="31"/>
  <c r="AO12" i="31"/>
  <c r="BB11" i="31"/>
  <c r="AX11" i="31"/>
  <c r="AW11" i="31"/>
  <c r="AV11" i="31"/>
  <c r="AU11" i="31"/>
  <c r="AO11" i="31"/>
  <c r="BB10" i="31"/>
  <c r="AX10" i="31"/>
  <c r="AW10" i="31"/>
  <c r="AV10" i="31"/>
  <c r="AU10" i="31"/>
  <c r="AO10" i="31"/>
  <c r="BB9" i="31"/>
  <c r="AX9" i="31"/>
  <c r="AW9" i="31"/>
  <c r="AV9" i="31"/>
  <c r="AU9" i="31"/>
  <c r="AO9" i="31"/>
  <c r="BB8" i="31"/>
  <c r="AX8" i="31"/>
  <c r="AW8" i="31"/>
  <c r="AV8" i="31"/>
  <c r="AU8" i="31"/>
  <c r="AO8" i="31"/>
  <c r="AE89" i="31"/>
  <c r="AD89" i="31"/>
  <c r="AC89" i="31"/>
  <c r="AB89" i="31"/>
  <c r="AA89" i="31"/>
  <c r="Z89" i="31"/>
  <c r="Y89" i="31"/>
  <c r="X89" i="31"/>
  <c r="W89" i="31"/>
  <c r="V89" i="31"/>
  <c r="U89" i="31"/>
  <c r="T89" i="31"/>
  <c r="S89" i="31"/>
  <c r="R89" i="31"/>
  <c r="Q89" i="31"/>
  <c r="P89" i="31"/>
  <c r="O89" i="31"/>
  <c r="N89" i="31"/>
  <c r="M89" i="31"/>
  <c r="K89" i="31"/>
  <c r="J89" i="31"/>
  <c r="I89" i="31"/>
  <c r="H89" i="31"/>
  <c r="G89" i="31"/>
  <c r="F89" i="31"/>
  <c r="E89" i="31"/>
  <c r="D89" i="31"/>
  <c r="AB88" i="31"/>
  <c r="W88" i="31"/>
  <c r="S88" i="31"/>
  <c r="P88" i="31"/>
  <c r="J88" i="31"/>
  <c r="AB87" i="31"/>
  <c r="W87" i="31"/>
  <c r="S87" i="31"/>
  <c r="P87" i="31"/>
  <c r="J87" i="31"/>
  <c r="AB86" i="31"/>
  <c r="W86" i="31"/>
  <c r="S86" i="31"/>
  <c r="P86" i="31"/>
  <c r="J86" i="31"/>
  <c r="AB85" i="31"/>
  <c r="W85" i="31"/>
  <c r="S85" i="31"/>
  <c r="P85" i="31"/>
  <c r="J85" i="31"/>
  <c r="AB84" i="31"/>
  <c r="W84" i="31"/>
  <c r="S84" i="31"/>
  <c r="P84" i="31"/>
  <c r="J84" i="31"/>
  <c r="AB83" i="31"/>
  <c r="W83" i="31"/>
  <c r="S83" i="31"/>
  <c r="P83" i="31"/>
  <c r="J83" i="31"/>
  <c r="AB82" i="31"/>
  <c r="W82" i="31"/>
  <c r="S82" i="31"/>
  <c r="P82" i="31"/>
  <c r="J82" i="31"/>
  <c r="AB81" i="31"/>
  <c r="W81" i="31"/>
  <c r="S81" i="31"/>
  <c r="P81" i="31"/>
  <c r="J81" i="31"/>
  <c r="AB80" i="31"/>
  <c r="W80" i="31"/>
  <c r="S80" i="31"/>
  <c r="P80" i="31"/>
  <c r="J80" i="31"/>
  <c r="AB79" i="31"/>
  <c r="W79" i="31"/>
  <c r="S79" i="31"/>
  <c r="P79" i="31"/>
  <c r="J79" i="31"/>
  <c r="AB78" i="31"/>
  <c r="W78" i="31"/>
  <c r="S78" i="31"/>
  <c r="P78" i="31"/>
  <c r="J78" i="31"/>
  <c r="AB77" i="31"/>
  <c r="W77" i="31"/>
  <c r="S77" i="31"/>
  <c r="P77" i="31"/>
  <c r="J77" i="31"/>
  <c r="AB76" i="31"/>
  <c r="W76" i="31"/>
  <c r="S76" i="31"/>
  <c r="P76" i="31"/>
  <c r="J76" i="31"/>
  <c r="AB75" i="31"/>
  <c r="W75" i="31"/>
  <c r="S75" i="31"/>
  <c r="P75" i="31"/>
  <c r="J75" i="31"/>
  <c r="AB74" i="31"/>
  <c r="W74" i="31"/>
  <c r="S74" i="31"/>
  <c r="P74" i="31"/>
  <c r="J74" i="31"/>
  <c r="AB73" i="31"/>
  <c r="W73" i="31"/>
  <c r="S73" i="31"/>
  <c r="P73" i="31"/>
  <c r="J73" i="31"/>
  <c r="AB72" i="31"/>
  <c r="W72" i="31"/>
  <c r="S72" i="31"/>
  <c r="P72" i="31"/>
  <c r="J72" i="31"/>
  <c r="AB71" i="31"/>
  <c r="W71" i="31"/>
  <c r="S71" i="31"/>
  <c r="P71" i="31"/>
  <c r="J71" i="31"/>
  <c r="AB70" i="31"/>
  <c r="W70" i="31"/>
  <c r="S70" i="31"/>
  <c r="P70" i="31"/>
  <c r="J70" i="31"/>
  <c r="AB69" i="31"/>
  <c r="W69" i="31"/>
  <c r="S69" i="31"/>
  <c r="P69" i="31"/>
  <c r="J69" i="31"/>
  <c r="AB68" i="31"/>
  <c r="W68" i="31"/>
  <c r="S68" i="31"/>
  <c r="P68" i="31"/>
  <c r="J68" i="31"/>
  <c r="AB67" i="31"/>
  <c r="W67" i="31"/>
  <c r="S67" i="31"/>
  <c r="P67" i="31"/>
  <c r="J67" i="31"/>
  <c r="AB66" i="31"/>
  <c r="W66" i="31"/>
  <c r="S66" i="31"/>
  <c r="P66" i="31"/>
  <c r="J66" i="31"/>
  <c r="AB65" i="31"/>
  <c r="W65" i="31"/>
  <c r="S65" i="31"/>
  <c r="P65" i="31"/>
  <c r="J65" i="31"/>
  <c r="AB64" i="31"/>
  <c r="W64" i="31"/>
  <c r="S64" i="31"/>
  <c r="P64" i="31"/>
  <c r="J64" i="31"/>
  <c r="AB63" i="31"/>
  <c r="W63" i="31"/>
  <c r="S63" i="31"/>
  <c r="P63" i="31"/>
  <c r="J63" i="31"/>
  <c r="AB62" i="31"/>
  <c r="W62" i="31"/>
  <c r="S62" i="31"/>
  <c r="P62" i="31"/>
  <c r="J62" i="31"/>
  <c r="AB61" i="31"/>
  <c r="W61" i="31"/>
  <c r="S61" i="31"/>
  <c r="P61" i="31"/>
  <c r="J61" i="31"/>
  <c r="AB60" i="31"/>
  <c r="W60" i="31"/>
  <c r="S60" i="31"/>
  <c r="R60" i="31"/>
  <c r="P60" i="31"/>
  <c r="J60" i="31"/>
  <c r="AB59" i="31"/>
  <c r="W59" i="31"/>
  <c r="S59" i="31"/>
  <c r="R59" i="31"/>
  <c r="P59" i="31"/>
  <c r="J59" i="31"/>
  <c r="AB58" i="31"/>
  <c r="W58" i="31"/>
  <c r="S58" i="31"/>
  <c r="R58" i="31"/>
  <c r="P58" i="31"/>
  <c r="J58" i="31"/>
  <c r="AB57" i="31"/>
  <c r="W57" i="31"/>
  <c r="S57" i="31"/>
  <c r="R57" i="31"/>
  <c r="P57" i="31"/>
  <c r="J57" i="31"/>
  <c r="AB56" i="31"/>
  <c r="W56" i="31"/>
  <c r="S56" i="31"/>
  <c r="R56" i="31"/>
  <c r="P56" i="31"/>
  <c r="J56" i="31"/>
  <c r="AB55" i="31"/>
  <c r="W55" i="31"/>
  <c r="S55" i="31"/>
  <c r="R55" i="31"/>
  <c r="P55" i="31"/>
  <c r="J55" i="31"/>
  <c r="AB54" i="31"/>
  <c r="W54" i="31"/>
  <c r="S54" i="31"/>
  <c r="R54" i="31"/>
  <c r="P54" i="31"/>
  <c r="J54" i="31"/>
  <c r="AB53" i="31"/>
  <c r="W53" i="31"/>
  <c r="S53" i="31"/>
  <c r="R53" i="31"/>
  <c r="P53" i="31"/>
  <c r="J53" i="31"/>
  <c r="AB52" i="31"/>
  <c r="W52" i="31"/>
  <c r="S52" i="31"/>
  <c r="R52" i="31"/>
  <c r="P52" i="31"/>
  <c r="J52" i="31"/>
  <c r="AB51" i="31"/>
  <c r="W51" i="31"/>
  <c r="S51" i="31"/>
  <c r="R51" i="31"/>
  <c r="P51" i="31"/>
  <c r="J51" i="31"/>
  <c r="AB50" i="31"/>
  <c r="W50" i="31"/>
  <c r="S50" i="31"/>
  <c r="R50" i="31"/>
  <c r="P50" i="31"/>
  <c r="J50" i="31"/>
  <c r="AB49" i="31"/>
  <c r="W49" i="31"/>
  <c r="S49" i="31"/>
  <c r="R49" i="31"/>
  <c r="P49" i="31"/>
  <c r="J49" i="31"/>
  <c r="AB48" i="31"/>
  <c r="W48" i="31"/>
  <c r="S48" i="31"/>
  <c r="R48" i="31"/>
  <c r="P48" i="31"/>
  <c r="J48" i="31"/>
  <c r="AB47" i="31"/>
  <c r="W47" i="31"/>
  <c r="S47" i="31"/>
  <c r="R47" i="31"/>
  <c r="P47" i="31"/>
  <c r="J47" i="31"/>
  <c r="AB46" i="31"/>
  <c r="W46" i="31"/>
  <c r="S46" i="31"/>
  <c r="R46" i="31"/>
  <c r="P46" i="31"/>
  <c r="J46" i="31"/>
  <c r="AB45" i="31"/>
  <c r="W45" i="31"/>
  <c r="S45" i="31"/>
  <c r="R45" i="31"/>
  <c r="P45" i="31"/>
  <c r="J45" i="31"/>
  <c r="AB44" i="31"/>
  <c r="W44" i="31"/>
  <c r="S44" i="31"/>
  <c r="R44" i="31"/>
  <c r="P44" i="31"/>
  <c r="J44" i="31"/>
  <c r="AB43" i="31"/>
  <c r="W43" i="31"/>
  <c r="S43" i="31"/>
  <c r="R43" i="31"/>
  <c r="P43" i="31"/>
  <c r="J43" i="31"/>
  <c r="AB42" i="31"/>
  <c r="W42" i="31"/>
  <c r="S42" i="31"/>
  <c r="R42" i="31"/>
  <c r="P42" i="31"/>
  <c r="J42" i="31"/>
  <c r="AB41" i="31"/>
  <c r="W41" i="31"/>
  <c r="S41" i="31"/>
  <c r="R41" i="31"/>
  <c r="P41" i="31"/>
  <c r="J41" i="31"/>
  <c r="AB40" i="31"/>
  <c r="W40" i="31"/>
  <c r="S40" i="31"/>
  <c r="R40" i="31"/>
  <c r="P40" i="31"/>
  <c r="J40" i="31"/>
  <c r="AB39" i="31"/>
  <c r="W39" i="31"/>
  <c r="S39" i="31"/>
  <c r="R39" i="31"/>
  <c r="P39" i="31"/>
  <c r="J39" i="31"/>
  <c r="AB38" i="31"/>
  <c r="W38" i="31"/>
  <c r="S38" i="31"/>
  <c r="R38" i="31"/>
  <c r="P38" i="31"/>
  <c r="J38" i="31"/>
  <c r="AB37" i="31"/>
  <c r="W37" i="31"/>
  <c r="S37" i="31"/>
  <c r="R37" i="31"/>
  <c r="P37" i="31"/>
  <c r="J37" i="31"/>
  <c r="AB36" i="31"/>
  <c r="Z36" i="31"/>
  <c r="W36" i="31"/>
  <c r="S36" i="31"/>
  <c r="R36" i="31"/>
  <c r="P36" i="31"/>
  <c r="O36" i="31"/>
  <c r="N36" i="31"/>
  <c r="K36" i="31"/>
  <c r="J36" i="31"/>
  <c r="AB35" i="31"/>
  <c r="AA35" i="31"/>
  <c r="Z35" i="31"/>
  <c r="X35" i="31"/>
  <c r="W35" i="31"/>
  <c r="S35" i="31"/>
  <c r="R35" i="31"/>
  <c r="P35" i="31"/>
  <c r="O35" i="31"/>
  <c r="N35" i="31"/>
  <c r="K35" i="31"/>
  <c r="J35" i="31"/>
  <c r="AB34" i="31"/>
  <c r="AA34" i="31"/>
  <c r="Z34" i="31"/>
  <c r="X34" i="31"/>
  <c r="W34" i="31"/>
  <c r="S34" i="31"/>
  <c r="R34" i="31"/>
  <c r="P34" i="31"/>
  <c r="O34" i="31"/>
  <c r="N34" i="31"/>
  <c r="K34" i="31"/>
  <c r="J34" i="31"/>
  <c r="AE33" i="31"/>
  <c r="AB33" i="31"/>
  <c r="AA33" i="31"/>
  <c r="Z33" i="31"/>
  <c r="X33" i="31"/>
  <c r="W33" i="31"/>
  <c r="S33" i="31"/>
  <c r="R33" i="31"/>
  <c r="P33" i="31"/>
  <c r="O33" i="31"/>
  <c r="N33" i="31"/>
  <c r="K33" i="31"/>
  <c r="J33" i="31"/>
  <c r="AE32" i="31"/>
  <c r="AB32" i="31"/>
  <c r="AA32" i="31"/>
  <c r="Z32" i="31"/>
  <c r="X32" i="31"/>
  <c r="W32" i="31"/>
  <c r="S32" i="31"/>
  <c r="R32" i="31"/>
  <c r="P32" i="31"/>
  <c r="O32" i="31"/>
  <c r="N32" i="31"/>
  <c r="K32" i="31"/>
  <c r="J32" i="31"/>
  <c r="AE31" i="31"/>
  <c r="AB31" i="31"/>
  <c r="AA31" i="31"/>
  <c r="Z31" i="31"/>
  <c r="X31" i="31"/>
  <c r="W31" i="31"/>
  <c r="S31" i="31"/>
  <c r="R31" i="31"/>
  <c r="P31" i="31"/>
  <c r="O31" i="31"/>
  <c r="N31" i="31"/>
  <c r="K31" i="31"/>
  <c r="J31" i="31"/>
  <c r="AE30" i="31"/>
  <c r="AB30" i="31"/>
  <c r="AA30" i="31"/>
  <c r="Z30" i="31"/>
  <c r="X30" i="31"/>
  <c r="W30" i="31"/>
  <c r="S30" i="31"/>
  <c r="R30" i="31"/>
  <c r="P30" i="31"/>
  <c r="O30" i="31"/>
  <c r="N30" i="31"/>
  <c r="K30" i="31"/>
  <c r="J30" i="31"/>
  <c r="AE29" i="31"/>
  <c r="AB29" i="31"/>
  <c r="AA29" i="31"/>
  <c r="Z29" i="31"/>
  <c r="X29" i="31"/>
  <c r="W29" i="31"/>
  <c r="S29" i="31"/>
  <c r="R29" i="31"/>
  <c r="P29" i="31"/>
  <c r="O29" i="31"/>
  <c r="N29" i="31"/>
  <c r="K29" i="31"/>
  <c r="J29" i="31"/>
  <c r="AE28" i="31"/>
  <c r="AB28" i="31"/>
  <c r="AA28" i="31"/>
  <c r="Z28" i="31"/>
  <c r="X28" i="31"/>
  <c r="W28" i="31"/>
  <c r="S28" i="31"/>
  <c r="R28" i="31"/>
  <c r="P28" i="31"/>
  <c r="O28" i="31"/>
  <c r="N28" i="31"/>
  <c r="K28" i="31"/>
  <c r="J28" i="31"/>
  <c r="AE27" i="31"/>
  <c r="AB27" i="31"/>
  <c r="AA27" i="31"/>
  <c r="Z27" i="31"/>
  <c r="X27" i="31"/>
  <c r="W27" i="31"/>
  <c r="S27" i="31"/>
  <c r="R27" i="31"/>
  <c r="P27" i="31"/>
  <c r="O27" i="31"/>
  <c r="N27" i="31"/>
  <c r="K27" i="31"/>
  <c r="J27" i="31"/>
  <c r="AE26" i="31"/>
  <c r="AB26" i="31"/>
  <c r="AA26" i="31"/>
  <c r="Z26" i="31"/>
  <c r="X26" i="31"/>
  <c r="W26" i="31"/>
  <c r="S26" i="31"/>
  <c r="R26" i="31"/>
  <c r="P26" i="31"/>
  <c r="O26" i="31"/>
  <c r="N26" i="31"/>
  <c r="K26" i="31"/>
  <c r="J26" i="31"/>
  <c r="AE25" i="31"/>
  <c r="AB25" i="31"/>
  <c r="AA25" i="31"/>
  <c r="Z25" i="31"/>
  <c r="X25" i="31"/>
  <c r="W25" i="31"/>
  <c r="S25" i="31"/>
  <c r="R25" i="31"/>
  <c r="P25" i="31"/>
  <c r="O25" i="31"/>
  <c r="N25" i="31"/>
  <c r="K25" i="31"/>
  <c r="J25" i="31"/>
  <c r="AE24" i="31"/>
  <c r="AB24" i="31"/>
  <c r="AA24" i="31"/>
  <c r="Z24" i="31"/>
  <c r="X24" i="31"/>
  <c r="W24" i="31"/>
  <c r="S24" i="31"/>
  <c r="R24" i="31"/>
  <c r="P24" i="31"/>
  <c r="O24" i="31"/>
  <c r="N24" i="31"/>
  <c r="K24" i="31"/>
  <c r="J24" i="31"/>
  <c r="AE23" i="31"/>
  <c r="AB23" i="31"/>
  <c r="AA23" i="31"/>
  <c r="Z23" i="31"/>
  <c r="X23" i="31"/>
  <c r="W23" i="31"/>
  <c r="S23" i="31"/>
  <c r="R23" i="31"/>
  <c r="P23" i="31"/>
  <c r="O23" i="31"/>
  <c r="N23" i="31"/>
  <c r="K23" i="31"/>
  <c r="J23" i="31"/>
  <c r="AE22" i="31"/>
  <c r="AB22" i="31"/>
  <c r="AA22" i="31"/>
  <c r="Z22" i="31"/>
  <c r="X22" i="31"/>
  <c r="W22" i="31"/>
  <c r="S22" i="31"/>
  <c r="R22" i="31"/>
  <c r="P22" i="31"/>
  <c r="O22" i="31"/>
  <c r="N22" i="31"/>
  <c r="K22" i="31"/>
  <c r="J22" i="31"/>
  <c r="AE21" i="31"/>
  <c r="AB21" i="31"/>
  <c r="AA21" i="31"/>
  <c r="Z21" i="31"/>
  <c r="X21" i="31"/>
  <c r="W21" i="31"/>
  <c r="S21" i="31"/>
  <c r="R21" i="31"/>
  <c r="P21" i="31"/>
  <c r="O21" i="31"/>
  <c r="N21" i="31"/>
  <c r="K21" i="31"/>
  <c r="J21" i="31"/>
  <c r="AE20" i="31"/>
  <c r="AB20" i="31"/>
  <c r="AA20" i="31"/>
  <c r="Z20" i="31"/>
  <c r="X20" i="31"/>
  <c r="W20" i="31"/>
  <c r="S20" i="31"/>
  <c r="R20" i="31"/>
  <c r="P20" i="31"/>
  <c r="O20" i="31"/>
  <c r="N20" i="31"/>
  <c r="K20" i="31"/>
  <c r="J20" i="31"/>
  <c r="AE19" i="31"/>
  <c r="AB19" i="31"/>
  <c r="AA19" i="31"/>
  <c r="Z19" i="31"/>
  <c r="X19" i="31"/>
  <c r="W19" i="31"/>
  <c r="S19" i="31"/>
  <c r="R19" i="31"/>
  <c r="P19" i="31"/>
  <c r="O19" i="31"/>
  <c r="N19" i="31"/>
  <c r="K19" i="31"/>
  <c r="J19" i="31"/>
  <c r="AE18" i="31"/>
  <c r="AB18" i="31"/>
  <c r="AA18" i="31"/>
  <c r="Z18" i="31"/>
  <c r="X18" i="31"/>
  <c r="W18" i="31"/>
  <c r="S18" i="31"/>
  <c r="R18" i="31"/>
  <c r="P18" i="31"/>
  <c r="O18" i="31"/>
  <c r="N18" i="31"/>
  <c r="K18" i="31"/>
  <c r="J18" i="31"/>
  <c r="AE17" i="31"/>
  <c r="AD17" i="31"/>
  <c r="AB17" i="31"/>
  <c r="AA17" i="31"/>
  <c r="Z17" i="31"/>
  <c r="X17" i="31"/>
  <c r="W17" i="31"/>
  <c r="S17" i="31"/>
  <c r="R17" i="31"/>
  <c r="P17" i="31"/>
  <c r="O17" i="31"/>
  <c r="N17" i="31"/>
  <c r="K17" i="31"/>
  <c r="J17" i="31"/>
  <c r="AE16" i="31"/>
  <c r="AD16" i="31"/>
  <c r="AB16" i="31"/>
  <c r="AA16" i="31"/>
  <c r="Z16" i="31"/>
  <c r="X16" i="31"/>
  <c r="W16" i="31"/>
  <c r="S16" i="31"/>
  <c r="R16" i="31"/>
  <c r="P16" i="31"/>
  <c r="O16" i="31"/>
  <c r="N16" i="31"/>
  <c r="K16" i="31"/>
  <c r="J16" i="31"/>
  <c r="AE15" i="31"/>
  <c r="AD15" i="31"/>
  <c r="AB15" i="31"/>
  <c r="AA15" i="31"/>
  <c r="Z15" i="31"/>
  <c r="X15" i="31"/>
  <c r="W15" i="31"/>
  <c r="S15" i="31"/>
  <c r="R15" i="31"/>
  <c r="P15" i="31"/>
  <c r="O15" i="31"/>
  <c r="N15" i="31"/>
  <c r="K15" i="31"/>
  <c r="J15" i="31"/>
  <c r="AE14" i="31"/>
  <c r="AD14" i="31"/>
  <c r="AB14" i="31"/>
  <c r="AA14" i="31"/>
  <c r="Z14" i="31"/>
  <c r="X14" i="31"/>
  <c r="W14" i="31"/>
  <c r="S14" i="31"/>
  <c r="R14" i="31"/>
  <c r="P14" i="31"/>
  <c r="O14" i="31"/>
  <c r="N14" i="31"/>
  <c r="K14" i="31"/>
  <c r="J14" i="31"/>
  <c r="AE13" i="31"/>
  <c r="AD13" i="31"/>
  <c r="AB13" i="31"/>
  <c r="AA13" i="31"/>
  <c r="Z13" i="31"/>
  <c r="X13" i="31"/>
  <c r="W13" i="31"/>
  <c r="S13" i="31"/>
  <c r="R13" i="31"/>
  <c r="P13" i="31"/>
  <c r="O13" i="31"/>
  <c r="N13" i="31"/>
  <c r="K13" i="31"/>
  <c r="J13" i="31"/>
  <c r="AE12" i="31"/>
  <c r="AD12" i="31"/>
  <c r="AB12" i="31"/>
  <c r="AA12" i="31"/>
  <c r="Z12" i="31"/>
  <c r="X12" i="31"/>
  <c r="W12" i="31"/>
  <c r="S12" i="31"/>
  <c r="R12" i="31"/>
  <c r="P12" i="31"/>
  <c r="O12" i="31"/>
  <c r="N12" i="31"/>
  <c r="K12" i="31"/>
  <c r="J12" i="31"/>
  <c r="AE11" i="31"/>
  <c r="AD11" i="31"/>
  <c r="AB11" i="31"/>
  <c r="AA11" i="31"/>
  <c r="Z11" i="31"/>
  <c r="X11" i="31"/>
  <c r="W11" i="31"/>
  <c r="S11" i="31"/>
  <c r="R11" i="31"/>
  <c r="P11" i="31"/>
  <c r="O11" i="31"/>
  <c r="N11" i="31"/>
  <c r="K11" i="31"/>
  <c r="J11" i="31"/>
  <c r="AE10" i="31"/>
  <c r="AD10" i="31"/>
  <c r="AB10" i="31"/>
  <c r="AA10" i="31"/>
  <c r="Z10" i="31"/>
  <c r="X10" i="31"/>
  <c r="W10" i="31"/>
  <c r="S10" i="31"/>
  <c r="R10" i="31"/>
  <c r="P10" i="31"/>
  <c r="O10" i="31"/>
  <c r="N10" i="31"/>
  <c r="K10" i="31"/>
  <c r="J10" i="31"/>
  <c r="AE9" i="31"/>
  <c r="AD9" i="31"/>
  <c r="AC9" i="31"/>
  <c r="AB9" i="31"/>
  <c r="AA9" i="31"/>
  <c r="Z9" i="31"/>
  <c r="X9" i="31"/>
  <c r="W9" i="31"/>
  <c r="S9" i="31"/>
  <c r="R9" i="31"/>
  <c r="P9" i="31"/>
  <c r="O9" i="31"/>
  <c r="N9" i="31"/>
  <c r="K9" i="31"/>
  <c r="J9" i="31"/>
  <c r="AE8" i="31"/>
  <c r="AD8" i="31"/>
  <c r="AC8" i="31"/>
  <c r="AB8" i="31"/>
  <c r="AA8" i="31"/>
  <c r="Z8" i="31"/>
  <c r="X8" i="31"/>
  <c r="W8" i="31"/>
  <c r="S8" i="31"/>
  <c r="R8" i="31"/>
  <c r="P8" i="31"/>
  <c r="O8" i="31"/>
  <c r="N8" i="31"/>
  <c r="K8" i="31"/>
  <c r="J8" i="31"/>
  <c r="BC84" i="31" l="1"/>
  <c r="AC86" i="31" l="1"/>
  <c r="R88" i="31" l="1"/>
  <c r="R87" i="31"/>
  <c r="U86" i="31"/>
  <c r="T86" i="31"/>
  <c r="Y86" i="31"/>
  <c r="X86" i="31"/>
  <c r="Q86" i="31"/>
  <c r="F86" i="31"/>
  <c r="C86" i="31"/>
  <c r="M86" i="31"/>
  <c r="L86" i="31"/>
  <c r="V86" i="31"/>
  <c r="E86" i="31"/>
  <c r="D86" i="31"/>
  <c r="AA86" i="31"/>
  <c r="R86" i="31"/>
  <c r="H86" i="31" l="1"/>
  <c r="G86" i="31"/>
  <c r="I86" i="31" l="1"/>
  <c r="Q87" i="31" l="1"/>
  <c r="Q88" i="31"/>
  <c r="AD85" i="31" l="1"/>
  <c r="R62" i="31" l="1"/>
  <c r="R70" i="31"/>
  <c r="R81" i="31"/>
  <c r="R75" i="31"/>
  <c r="R66" i="31"/>
  <c r="R82" i="31"/>
  <c r="R67" i="31"/>
  <c r="R64" i="31"/>
  <c r="R69" i="31"/>
  <c r="R74" i="31"/>
  <c r="R80" i="31"/>
  <c r="R65" i="31"/>
  <c r="R83" i="31"/>
  <c r="R72" i="31"/>
  <c r="R61" i="31"/>
  <c r="R68" i="31"/>
  <c r="R79" i="31"/>
  <c r="R63" i="31"/>
  <c r="R85" i="31"/>
  <c r="R76" i="31"/>
  <c r="R78" i="31"/>
  <c r="R84" i="31"/>
  <c r="R77" i="31"/>
  <c r="R71" i="31"/>
  <c r="R73" i="31"/>
  <c r="AW83" i="31" l="1"/>
  <c r="AV83" i="31"/>
  <c r="AD84" i="31" l="1"/>
  <c r="AC85" i="31" l="1"/>
  <c r="Z86" i="31" l="1"/>
  <c r="N86" i="31"/>
  <c r="K86" i="31"/>
  <c r="T85" i="31" l="1"/>
  <c r="U85" i="31"/>
  <c r="Y85" i="31"/>
  <c r="F85" i="31"/>
  <c r="X85" i="31"/>
  <c r="O86" i="31"/>
  <c r="AA85" i="31"/>
  <c r="BS79" i="31"/>
  <c r="E12" i="11"/>
  <c r="E11" i="11"/>
  <c r="E10" i="11"/>
  <c r="E9" i="11"/>
  <c r="E8" i="11"/>
  <c r="CI8" i="31"/>
  <c r="BW10" i="31"/>
  <c r="BW14" i="31"/>
  <c r="BW18" i="31"/>
  <c r="BW26" i="31"/>
  <c r="BW22" i="31"/>
  <c r="CJ14" i="31" l="1"/>
  <c r="AC15" i="31"/>
  <c r="Z88" i="31"/>
  <c r="AC16" i="31"/>
  <c r="Z87" i="31"/>
  <c r="AC10" i="31"/>
  <c r="AC11" i="31"/>
  <c r="AC14" i="31"/>
  <c r="AC12" i="31"/>
  <c r="AC13" i="31"/>
  <c r="AD88" i="31"/>
  <c r="AD86" i="31"/>
  <c r="AD87" i="31"/>
  <c r="BE34" i="31"/>
  <c r="AR28" i="31"/>
  <c r="BF21" i="31"/>
  <c r="BF13" i="31"/>
  <c r="AP9" i="31"/>
  <c r="AT34" i="31"/>
  <c r="BF32" i="31"/>
  <c r="AR31" i="31"/>
  <c r="BE29" i="31"/>
  <c r="AP28" i="31"/>
  <c r="AT26" i="31"/>
  <c r="BC26" i="31"/>
  <c r="BF24" i="31"/>
  <c r="AR23" i="31"/>
  <c r="BE21" i="31"/>
  <c r="AP20" i="31"/>
  <c r="AT18" i="31"/>
  <c r="BC18" i="31"/>
  <c r="BF16" i="31"/>
  <c r="AR15" i="31"/>
  <c r="BE13" i="31"/>
  <c r="AP12" i="31"/>
  <c r="AT10" i="31"/>
  <c r="BC10" i="31"/>
  <c r="AP33" i="31"/>
  <c r="AP25" i="31"/>
  <c r="AT15" i="31"/>
  <c r="BC15" i="31"/>
  <c r="AR34" i="31"/>
  <c r="BE32" i="31"/>
  <c r="AP31" i="31"/>
  <c r="AT29" i="31"/>
  <c r="BC29" i="31"/>
  <c r="BF27" i="31"/>
  <c r="AR26" i="31"/>
  <c r="BE24" i="31"/>
  <c r="AP23" i="31"/>
  <c r="AT21" i="31"/>
  <c r="BC21" i="31"/>
  <c r="BF19" i="31"/>
  <c r="AR18" i="31"/>
  <c r="BE16" i="31"/>
  <c r="AP15" i="31"/>
  <c r="AT13" i="31"/>
  <c r="BC13" i="31"/>
  <c r="BF11" i="31"/>
  <c r="AR10" i="31"/>
  <c r="BE26" i="31"/>
  <c r="AR20" i="31"/>
  <c r="AR12" i="31"/>
  <c r="BF8" i="31"/>
  <c r="AP34" i="31"/>
  <c r="AT32" i="31"/>
  <c r="BC32" i="31"/>
  <c r="BF30" i="31"/>
  <c r="AR29" i="31"/>
  <c r="BE27" i="31"/>
  <c r="AP26" i="31"/>
  <c r="AT24" i="31"/>
  <c r="BC24" i="31"/>
  <c r="BF22" i="31"/>
  <c r="AR21" i="31"/>
  <c r="BE19" i="31"/>
  <c r="AP18" i="31"/>
  <c r="AT16" i="31"/>
  <c r="BC16" i="31"/>
  <c r="BF14" i="31"/>
  <c r="AR13" i="31"/>
  <c r="BE11" i="31"/>
  <c r="AP10" i="31"/>
  <c r="BE8" i="31"/>
  <c r="BF33" i="31"/>
  <c r="AR32" i="31"/>
  <c r="BE30" i="31"/>
  <c r="AP29" i="31"/>
  <c r="AT27" i="31"/>
  <c r="BC27" i="31"/>
  <c r="BF25" i="31"/>
  <c r="AR24" i="31"/>
  <c r="BE22" i="31"/>
  <c r="AP21" i="31"/>
  <c r="AT19" i="31"/>
  <c r="BC19" i="31"/>
  <c r="BF17" i="31"/>
  <c r="AR16" i="31"/>
  <c r="BE14" i="31"/>
  <c r="AP13" i="31"/>
  <c r="AT11" i="31"/>
  <c r="BC11" i="31"/>
  <c r="BF9" i="31"/>
  <c r="BF29" i="31"/>
  <c r="AP17" i="31"/>
  <c r="CJ20" i="31"/>
  <c r="AT8" i="31"/>
  <c r="BC8" i="31"/>
  <c r="BE33" i="31"/>
  <c r="AP32" i="31"/>
  <c r="AT30" i="31"/>
  <c r="BC30" i="31"/>
  <c r="BF28" i="31"/>
  <c r="AR27" i="31"/>
  <c r="BE25" i="31"/>
  <c r="AP24" i="31"/>
  <c r="AT22" i="31"/>
  <c r="BC22" i="31"/>
  <c r="BF20" i="31"/>
  <c r="AR19" i="31"/>
  <c r="BE17" i="31"/>
  <c r="AP16" i="31"/>
  <c r="AT14" i="31"/>
  <c r="BC14" i="31"/>
  <c r="BF12" i="31"/>
  <c r="AR11" i="31"/>
  <c r="BE9" i="31"/>
  <c r="AT31" i="31"/>
  <c r="BC31" i="31"/>
  <c r="AT23" i="31"/>
  <c r="BC23" i="31"/>
  <c r="BE18" i="31"/>
  <c r="BE10" i="31"/>
  <c r="BX14" i="31"/>
  <c r="AR8" i="31"/>
  <c r="AT33" i="31"/>
  <c r="BC33" i="31"/>
  <c r="BF31" i="31"/>
  <c r="AR30" i="31"/>
  <c r="BE28" i="31"/>
  <c r="AP27" i="31"/>
  <c r="AT25" i="31"/>
  <c r="BC25" i="31"/>
  <c r="BF23" i="31"/>
  <c r="AR22" i="31"/>
  <c r="BE20" i="31"/>
  <c r="AP19" i="31"/>
  <c r="AT17" i="31"/>
  <c r="BC17" i="31"/>
  <c r="BF15" i="31"/>
  <c r="AR14" i="31"/>
  <c r="BE12" i="31"/>
  <c r="AP11" i="31"/>
  <c r="AT9" i="31"/>
  <c r="BC9" i="31"/>
  <c r="CJ12" i="31"/>
  <c r="AP8" i="31"/>
  <c r="AR33" i="31"/>
  <c r="BE31" i="31"/>
  <c r="AP30" i="31"/>
  <c r="AT28" i="31"/>
  <c r="BC28" i="31"/>
  <c r="BF26" i="31"/>
  <c r="AR25" i="31"/>
  <c r="BE23" i="31"/>
  <c r="AP22" i="31"/>
  <c r="AT20" i="31"/>
  <c r="BC20" i="31"/>
  <c r="BF18" i="31"/>
  <c r="AR17" i="31"/>
  <c r="BE15" i="31"/>
  <c r="AP14" i="31"/>
  <c r="AT12" i="31"/>
  <c r="BC12" i="31"/>
  <c r="BF10" i="31"/>
  <c r="AR9" i="31"/>
  <c r="T60" i="31"/>
  <c r="U61" i="31"/>
  <c r="T68" i="31"/>
  <c r="U69" i="31"/>
  <c r="T76" i="31"/>
  <c r="U77" i="31"/>
  <c r="T84" i="31"/>
  <c r="T64" i="31"/>
  <c r="U73" i="31"/>
  <c r="U81" i="31"/>
  <c r="U64" i="31"/>
  <c r="T71" i="31"/>
  <c r="T80" i="31"/>
  <c r="T61" i="31"/>
  <c r="T69" i="31"/>
  <c r="U78" i="31"/>
  <c r="U84" i="31"/>
  <c r="T59" i="31"/>
  <c r="U60" i="31"/>
  <c r="T67" i="31"/>
  <c r="U68" i="31"/>
  <c r="T75" i="31"/>
  <c r="U76" i="31"/>
  <c r="T82" i="31"/>
  <c r="U83" i="31"/>
  <c r="U65" i="31"/>
  <c r="T72" i="31"/>
  <c r="U80" i="31"/>
  <c r="T63" i="31"/>
  <c r="U72" i="31"/>
  <c r="T81" i="31"/>
  <c r="U62" i="31"/>
  <c r="U70" i="31"/>
  <c r="T77" i="31"/>
  <c r="U59" i="31"/>
  <c r="T66" i="31"/>
  <c r="U67" i="31"/>
  <c r="T74" i="31"/>
  <c r="U75" i="31"/>
  <c r="U82" i="31"/>
  <c r="T65" i="31"/>
  <c r="U66" i="31"/>
  <c r="T73" i="31"/>
  <c r="U74" i="31"/>
  <c r="T62" i="31"/>
  <c r="U63" i="31"/>
  <c r="T70" i="31"/>
  <c r="U71" i="31"/>
  <c r="T78" i="31"/>
  <c r="U79" i="31"/>
  <c r="Y59" i="31"/>
  <c r="Y67" i="31"/>
  <c r="Y75" i="31"/>
  <c r="Y81" i="31"/>
  <c r="Y82" i="31"/>
  <c r="Y66" i="31"/>
  <c r="Y74" i="31"/>
  <c r="Y84" i="31"/>
  <c r="Y63" i="31"/>
  <c r="Y71" i="31"/>
  <c r="Y79" i="31"/>
  <c r="Y62" i="31"/>
  <c r="Y70" i="31"/>
  <c r="Y78" i="31"/>
  <c r="Y80" i="31"/>
  <c r="Y83" i="31"/>
  <c r="Y65" i="31"/>
  <c r="Y64" i="31"/>
  <c r="Y61" i="31"/>
  <c r="Y69" i="31"/>
  <c r="Y77" i="31"/>
  <c r="Y73" i="31"/>
  <c r="Y72" i="31"/>
  <c r="Y60" i="31"/>
  <c r="Y68" i="31"/>
  <c r="Y76" i="31"/>
  <c r="X84" i="31"/>
  <c r="X65" i="31"/>
  <c r="F70" i="31"/>
  <c r="X73" i="31"/>
  <c r="F80" i="31"/>
  <c r="F71" i="31"/>
  <c r="F61" i="31"/>
  <c r="X64" i="31"/>
  <c r="F69" i="31"/>
  <c r="X72" i="31"/>
  <c r="F77" i="31"/>
  <c r="X83" i="31"/>
  <c r="F81" i="31"/>
  <c r="F60" i="31"/>
  <c r="F68" i="31"/>
  <c r="F76" i="31"/>
  <c r="X79" i="31"/>
  <c r="F84" i="31"/>
  <c r="F79" i="31"/>
  <c r="F59" i="31"/>
  <c r="X62" i="31"/>
  <c r="F67" i="31"/>
  <c r="F75" i="31"/>
  <c r="X78" i="31"/>
  <c r="F82" i="31"/>
  <c r="F66" i="31"/>
  <c r="X77" i="31"/>
  <c r="X80" i="31"/>
  <c r="X81" i="31"/>
  <c r="F83" i="31"/>
  <c r="X60" i="31"/>
  <c r="F65" i="31"/>
  <c r="X68" i="31"/>
  <c r="F73" i="31"/>
  <c r="X76" i="31"/>
  <c r="F63" i="31"/>
  <c r="X74" i="31"/>
  <c r="X59" i="31"/>
  <c r="F64" i="31"/>
  <c r="F72" i="31"/>
  <c r="X82" i="31"/>
  <c r="Q85" i="31"/>
  <c r="U44" i="31"/>
  <c r="T34" i="31"/>
  <c r="Y20" i="31"/>
  <c r="D74" i="31"/>
  <c r="T36" i="31"/>
  <c r="G35" i="31"/>
  <c r="Y49" i="31"/>
  <c r="Y29" i="31"/>
  <c r="G50" i="31"/>
  <c r="V53" i="31"/>
  <c r="T44" i="31"/>
  <c r="F26" i="31"/>
  <c r="M28" i="31"/>
  <c r="L28" i="31"/>
  <c r="G54" i="31"/>
  <c r="E33" i="31"/>
  <c r="G38" i="31"/>
  <c r="G78" i="31"/>
  <c r="Y54" i="31"/>
  <c r="E43" i="31"/>
  <c r="F57" i="31"/>
  <c r="D21" i="31"/>
  <c r="D33" i="31"/>
  <c r="V65" i="31"/>
  <c r="D78" i="31"/>
  <c r="Y34" i="31"/>
  <c r="D58" i="31"/>
  <c r="C50" i="31"/>
  <c r="V69" i="31"/>
  <c r="Y45" i="31"/>
  <c r="G51" i="31"/>
  <c r="L65" i="31"/>
  <c r="M65" i="31"/>
  <c r="V59" i="31"/>
  <c r="M31" i="31"/>
  <c r="L31" i="31"/>
  <c r="C51" i="31"/>
  <c r="D37" i="31"/>
  <c r="L43" i="31"/>
  <c r="M43" i="31"/>
  <c r="T31" i="31"/>
  <c r="U33" i="31"/>
  <c r="D24" i="31"/>
  <c r="C64" i="31"/>
  <c r="E67" i="31"/>
  <c r="U38" i="31"/>
  <c r="E47" i="31"/>
  <c r="C19" i="31"/>
  <c r="V16" i="31"/>
  <c r="C80" i="31"/>
  <c r="L75" i="31"/>
  <c r="M75" i="31"/>
  <c r="V75" i="31"/>
  <c r="E34" i="31"/>
  <c r="C34" i="31"/>
  <c r="D32" i="31"/>
  <c r="V28" i="31"/>
  <c r="T23" i="31"/>
  <c r="E37" i="31"/>
  <c r="L40" i="31"/>
  <c r="M40" i="31"/>
  <c r="Y40" i="31"/>
  <c r="E44" i="31"/>
  <c r="T57" i="31"/>
  <c r="L59" i="31"/>
  <c r="M59" i="31"/>
  <c r="D62" i="31"/>
  <c r="C26" i="31"/>
  <c r="G62" i="31"/>
  <c r="D40" i="31"/>
  <c r="V52" i="31"/>
  <c r="M35" i="31"/>
  <c r="L35" i="31"/>
  <c r="Y24" i="31"/>
  <c r="E53" i="31"/>
  <c r="C42" i="31"/>
  <c r="Y36" i="31"/>
  <c r="U32" i="31"/>
  <c r="U27" i="31"/>
  <c r="T37" i="31"/>
  <c r="G67" i="31"/>
  <c r="T21" i="31"/>
  <c r="U39" i="31"/>
  <c r="U40" i="31"/>
  <c r="M32" i="31"/>
  <c r="L32" i="31"/>
  <c r="V71" i="31"/>
  <c r="Y21" i="31"/>
  <c r="G66" i="31"/>
  <c r="U35" i="31"/>
  <c r="G46" i="31"/>
  <c r="C29" i="31"/>
  <c r="F36" i="31"/>
  <c r="T25" i="31"/>
  <c r="M30" i="31"/>
  <c r="L30" i="31"/>
  <c r="U42" i="31"/>
  <c r="C44" i="31"/>
  <c r="G48" i="31"/>
  <c r="T14" i="31"/>
  <c r="L80" i="31"/>
  <c r="M80" i="31"/>
  <c r="M26" i="31"/>
  <c r="L26" i="31"/>
  <c r="C53" i="31"/>
  <c r="V25" i="31"/>
  <c r="T47" i="31"/>
  <c r="U30" i="31"/>
  <c r="D44" i="31"/>
  <c r="T42" i="31"/>
  <c r="E62" i="31"/>
  <c r="V27" i="31"/>
  <c r="L48" i="31"/>
  <c r="M48" i="31"/>
  <c r="M22" i="31"/>
  <c r="L22" i="31"/>
  <c r="U47" i="31"/>
  <c r="G21" i="31"/>
  <c r="F38" i="31"/>
  <c r="E69" i="31"/>
  <c r="E27" i="31"/>
  <c r="D39" i="31"/>
  <c r="Y41" i="31"/>
  <c r="T22" i="31"/>
  <c r="V38" i="31"/>
  <c r="M23" i="31"/>
  <c r="L23" i="31"/>
  <c r="F33" i="31"/>
  <c r="E29" i="31"/>
  <c r="Y57" i="31"/>
  <c r="V26" i="31"/>
  <c r="U23" i="31"/>
  <c r="T50" i="31"/>
  <c r="T53" i="31"/>
  <c r="F32" i="31"/>
  <c r="M36" i="31"/>
  <c r="L36" i="31"/>
  <c r="V39" i="31"/>
  <c r="E31" i="31"/>
  <c r="D27" i="31"/>
  <c r="D43" i="31"/>
  <c r="E41" i="31"/>
  <c r="E54" i="31"/>
  <c r="T40" i="31"/>
  <c r="E38" i="31"/>
  <c r="Y28" i="31"/>
  <c r="C47" i="31"/>
  <c r="D68" i="31"/>
  <c r="U37" i="31"/>
  <c r="E40" i="31"/>
  <c r="L61" i="31"/>
  <c r="M61" i="31"/>
  <c r="E57" i="31"/>
  <c r="V80" i="31"/>
  <c r="U36" i="31"/>
  <c r="V31" i="31"/>
  <c r="V49" i="31"/>
  <c r="C24" i="31"/>
  <c r="G36" i="31"/>
  <c r="U34" i="31"/>
  <c r="L55" i="31"/>
  <c r="M55" i="31"/>
  <c r="C60" i="31"/>
  <c r="D38" i="31"/>
  <c r="M25" i="31"/>
  <c r="L25" i="31"/>
  <c r="U24" i="31"/>
  <c r="T27" i="31"/>
  <c r="F23" i="31"/>
  <c r="V48" i="31"/>
  <c r="Y47" i="31"/>
  <c r="Y25" i="31"/>
  <c r="V41" i="31"/>
  <c r="C76" i="31"/>
  <c r="E56" i="31"/>
  <c r="G75" i="31"/>
  <c r="D67" i="31"/>
  <c r="C27" i="31"/>
  <c r="E49" i="31"/>
  <c r="C22" i="31"/>
  <c r="D47" i="31"/>
  <c r="F35" i="31"/>
  <c r="T32" i="31"/>
  <c r="E75" i="31"/>
  <c r="Y26" i="31"/>
  <c r="G29" i="31"/>
  <c r="V40" i="31"/>
  <c r="C43" i="31"/>
  <c r="Y37" i="31"/>
  <c r="G22" i="31"/>
  <c r="U58" i="31"/>
  <c r="G76" i="31"/>
  <c r="T56" i="31"/>
  <c r="L67" i="31"/>
  <c r="M67" i="31"/>
  <c r="D57" i="31"/>
  <c r="D46" i="31"/>
  <c r="C59" i="31"/>
  <c r="L15" i="31"/>
  <c r="M15" i="31"/>
  <c r="Y13" i="31"/>
  <c r="T26" i="31"/>
  <c r="M33" i="31"/>
  <c r="L33" i="31"/>
  <c r="V47" i="31"/>
  <c r="F42" i="31"/>
  <c r="V29" i="31"/>
  <c r="C46" i="31"/>
  <c r="Y48" i="31"/>
  <c r="E32" i="31"/>
  <c r="D36" i="31"/>
  <c r="E79" i="31"/>
  <c r="D28" i="31"/>
  <c r="Y42" i="31"/>
  <c r="G65" i="31"/>
  <c r="T20" i="31"/>
  <c r="V24" i="31"/>
  <c r="Y23" i="31"/>
  <c r="C39" i="31"/>
  <c r="U29" i="31"/>
  <c r="U43" i="31"/>
  <c r="G27" i="31"/>
  <c r="L74" i="31"/>
  <c r="M74" i="31"/>
  <c r="V36" i="31"/>
  <c r="L44" i="31"/>
  <c r="M44" i="31"/>
  <c r="E23" i="31"/>
  <c r="V62" i="31"/>
  <c r="V33" i="31"/>
  <c r="U46" i="31"/>
  <c r="F52" i="31"/>
  <c r="G34" i="31"/>
  <c r="C20" i="31"/>
  <c r="Y22" i="31"/>
  <c r="Y35" i="31"/>
  <c r="U31" i="31"/>
  <c r="E50" i="31"/>
  <c r="V64" i="31"/>
  <c r="T51" i="31"/>
  <c r="C61" i="31"/>
  <c r="G73" i="31"/>
  <c r="D31" i="31"/>
  <c r="U41" i="31"/>
  <c r="T35" i="31"/>
  <c r="L39" i="31"/>
  <c r="M39" i="31"/>
  <c r="G26" i="31"/>
  <c r="G23" i="31"/>
  <c r="V37" i="31"/>
  <c r="E25" i="31"/>
  <c r="V20" i="31"/>
  <c r="C35" i="31"/>
  <c r="T24" i="31"/>
  <c r="F56" i="31"/>
  <c r="T29" i="31"/>
  <c r="C72" i="31"/>
  <c r="D23" i="31"/>
  <c r="V32" i="31"/>
  <c r="G69" i="31"/>
  <c r="V44" i="31"/>
  <c r="E71" i="31"/>
  <c r="E52" i="31"/>
  <c r="E35" i="31"/>
  <c r="T45" i="31"/>
  <c r="M20" i="31"/>
  <c r="L20" i="31"/>
  <c r="T30" i="31"/>
  <c r="U48" i="31"/>
  <c r="L71" i="31"/>
  <c r="M71" i="31"/>
  <c r="G25" i="31"/>
  <c r="Y32" i="31"/>
  <c r="D22" i="31"/>
  <c r="D26" i="31"/>
  <c r="U21" i="31"/>
  <c r="C36" i="31"/>
  <c r="E22" i="31"/>
  <c r="V55" i="31"/>
  <c r="F27" i="31"/>
  <c r="E42" i="31"/>
  <c r="Y27" i="31"/>
  <c r="G58" i="31"/>
  <c r="L69" i="31"/>
  <c r="M69" i="31"/>
  <c r="E66" i="31"/>
  <c r="T39" i="31"/>
  <c r="L41" i="31"/>
  <c r="M41" i="31"/>
  <c r="M34" i="31"/>
  <c r="L34" i="31"/>
  <c r="E59" i="31"/>
  <c r="V43" i="31"/>
  <c r="D65" i="31"/>
  <c r="F41" i="31"/>
  <c r="M21" i="31"/>
  <c r="L21" i="31"/>
  <c r="D73" i="31"/>
  <c r="G72" i="31"/>
  <c r="E68" i="31"/>
  <c r="V11" i="31"/>
  <c r="V21" i="31"/>
  <c r="D41" i="31"/>
  <c r="T38" i="31"/>
  <c r="G20" i="31"/>
  <c r="U20" i="31"/>
  <c r="E30" i="31"/>
  <c r="E36" i="31"/>
  <c r="D51" i="31"/>
  <c r="V74" i="31"/>
  <c r="C37" i="31"/>
  <c r="F37" i="31"/>
  <c r="C23" i="31"/>
  <c r="E39" i="31"/>
  <c r="E61" i="31"/>
  <c r="G71" i="31"/>
  <c r="D48" i="31"/>
  <c r="F34" i="31"/>
  <c r="V45" i="31"/>
  <c r="E48" i="31"/>
  <c r="V42" i="31"/>
  <c r="D29" i="31"/>
  <c r="C41" i="31"/>
  <c r="L56" i="31"/>
  <c r="M56" i="31"/>
  <c r="F50" i="31"/>
  <c r="G47" i="31"/>
  <c r="Y50" i="31"/>
  <c r="U26" i="31"/>
  <c r="E63" i="31"/>
  <c r="F29" i="31"/>
  <c r="L37" i="31"/>
  <c r="M37" i="31"/>
  <c r="E45" i="31"/>
  <c r="C58" i="31"/>
  <c r="C54" i="31"/>
  <c r="L66" i="31"/>
  <c r="M66" i="31"/>
  <c r="M38" i="31"/>
  <c r="L38" i="31"/>
  <c r="U28" i="31"/>
  <c r="C28" i="31"/>
  <c r="G32" i="31"/>
  <c r="G33" i="31"/>
  <c r="V35" i="31"/>
  <c r="V23" i="31"/>
  <c r="L57" i="31"/>
  <c r="M57" i="31"/>
  <c r="L49" i="31"/>
  <c r="M49" i="31"/>
  <c r="E24" i="31"/>
  <c r="T58" i="31"/>
  <c r="C49" i="31"/>
  <c r="V46" i="31"/>
  <c r="Y58" i="31"/>
  <c r="F19" i="31"/>
  <c r="Y11" i="31"/>
  <c r="D55" i="31"/>
  <c r="C79" i="31"/>
  <c r="D80" i="31"/>
  <c r="C30" i="31"/>
  <c r="U51" i="31"/>
  <c r="D35" i="31"/>
  <c r="F49" i="31"/>
  <c r="L42" i="31"/>
  <c r="M42" i="31"/>
  <c r="D20" i="31"/>
  <c r="Y30" i="31"/>
  <c r="C33" i="31"/>
  <c r="Y31" i="31"/>
  <c r="D42" i="31"/>
  <c r="Y39" i="31"/>
  <c r="F22" i="31"/>
  <c r="F20" i="31"/>
  <c r="C21" i="31"/>
  <c r="G56" i="31"/>
  <c r="E65" i="31"/>
  <c r="M27" i="31"/>
  <c r="L27" i="31"/>
  <c r="T43" i="31"/>
  <c r="T28" i="31"/>
  <c r="T52" i="31"/>
  <c r="C55" i="31"/>
  <c r="G52" i="31"/>
  <c r="G43" i="31"/>
  <c r="G31" i="31"/>
  <c r="M29" i="31"/>
  <c r="L29" i="31"/>
  <c r="V30" i="31"/>
  <c r="D56" i="31"/>
  <c r="F40" i="31"/>
  <c r="V60" i="31"/>
  <c r="F28" i="31"/>
  <c r="D25" i="31"/>
  <c r="G28" i="31"/>
  <c r="E28" i="31"/>
  <c r="E21" i="31"/>
  <c r="T41" i="31"/>
  <c r="C32" i="31"/>
  <c r="E26" i="31"/>
  <c r="G39" i="31"/>
  <c r="D54" i="31"/>
  <c r="E51" i="31"/>
  <c r="D72" i="31"/>
  <c r="T17" i="31"/>
  <c r="Y16" i="31"/>
  <c r="M9" i="31"/>
  <c r="L9" i="31"/>
  <c r="BC83" i="31"/>
  <c r="BW25" i="3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I88" i="31" l="1"/>
  <c r="I87" i="31"/>
  <c r="AC88" i="31"/>
  <c r="C87" i="31"/>
  <c r="C88" i="31"/>
  <c r="AA88" i="31"/>
  <c r="L89" i="31"/>
  <c r="F87" i="31"/>
  <c r="E87" i="31"/>
  <c r="T88" i="31"/>
  <c r="T87" i="31"/>
  <c r="G87" i="31"/>
  <c r="E88" i="31"/>
  <c r="F88" i="31"/>
  <c r="O88" i="31"/>
  <c r="N88" i="31"/>
  <c r="C89" i="31"/>
  <c r="G88" i="31"/>
  <c r="X88" i="31"/>
  <c r="O87" i="31"/>
  <c r="D88" i="31"/>
  <c r="Y88" i="31"/>
  <c r="V87" i="31"/>
  <c r="AE88" i="31"/>
  <c r="AE87" i="31"/>
  <c r="L88" i="31"/>
  <c r="M88" i="31"/>
  <c r="V88" i="31"/>
  <c r="N87" i="31"/>
  <c r="K88" i="31"/>
  <c r="AA87" i="31"/>
  <c r="Y87" i="31"/>
  <c r="AE86" i="31"/>
  <c r="U88" i="31"/>
  <c r="X87" i="31"/>
  <c r="D87" i="31"/>
  <c r="M87" i="31"/>
  <c r="L87" i="31"/>
  <c r="AC87" i="31"/>
  <c r="U87" i="31"/>
  <c r="K87" i="31"/>
  <c r="AW86" i="31"/>
  <c r="AV86" i="31"/>
  <c r="AW85" i="31"/>
  <c r="AV85" i="31"/>
  <c r="T83" i="31"/>
  <c r="T79" i="31"/>
  <c r="Q80" i="31"/>
  <c r="F74" i="31"/>
  <c r="X67" i="31"/>
  <c r="Q64" i="31"/>
  <c r="Q66" i="31"/>
  <c r="Q60" i="31"/>
  <c r="Q69" i="31"/>
  <c r="Q70" i="31"/>
  <c r="X63" i="31"/>
  <c r="F62" i="31"/>
  <c r="X71" i="31"/>
  <c r="X75" i="31"/>
  <c r="Q71" i="31"/>
  <c r="Q65" i="31"/>
  <c r="Q75" i="31"/>
  <c r="X61" i="31"/>
  <c r="Q81" i="31"/>
  <c r="Q84" i="31"/>
  <c r="Q61" i="31"/>
  <c r="X66" i="31"/>
  <c r="X70" i="31"/>
  <c r="Q83" i="31"/>
  <c r="Q62" i="31"/>
  <c r="F78" i="31"/>
  <c r="X69" i="31"/>
  <c r="Q63" i="31"/>
  <c r="Q82" i="31"/>
  <c r="Q76" i="31"/>
  <c r="Q67" i="31"/>
  <c r="Q77" i="31"/>
  <c r="Q79" i="31"/>
  <c r="Q72" i="31"/>
  <c r="Q73" i="31"/>
  <c r="Q74" i="31"/>
  <c r="Q68" i="31"/>
  <c r="Q59" i="31"/>
  <c r="Q78" i="31"/>
  <c r="D18" i="31"/>
  <c r="V73" i="31"/>
  <c r="V57" i="31"/>
  <c r="M60" i="31"/>
  <c r="L60" i="31"/>
  <c r="T15" i="31"/>
  <c r="D77" i="31"/>
  <c r="BD9" i="31"/>
  <c r="H34" i="31"/>
  <c r="H29" i="31"/>
  <c r="Q35" i="31"/>
  <c r="Q48" i="31"/>
  <c r="Q10" i="31"/>
  <c r="Q14" i="31"/>
  <c r="Q33" i="31"/>
  <c r="Q34" i="31"/>
  <c r="Q25" i="31"/>
  <c r="E8" i="31"/>
  <c r="U8" i="31"/>
  <c r="E82" i="31"/>
  <c r="L81" i="31"/>
  <c r="M81" i="31"/>
  <c r="V84" i="31"/>
  <c r="U54" i="31"/>
  <c r="L76" i="31"/>
  <c r="M76" i="31"/>
  <c r="Q51" i="31"/>
  <c r="D14" i="31"/>
  <c r="G12" i="31"/>
  <c r="L52" i="31"/>
  <c r="M52" i="31"/>
  <c r="G49" i="31"/>
  <c r="V67" i="31"/>
  <c r="Y15" i="31"/>
  <c r="E12" i="31"/>
  <c r="V54" i="31"/>
  <c r="F14" i="31"/>
  <c r="E11" i="31"/>
  <c r="Q58" i="31"/>
  <c r="T18" i="31"/>
  <c r="G13" i="31"/>
  <c r="L54" i="31"/>
  <c r="M54" i="31"/>
  <c r="E76" i="31"/>
  <c r="D52" i="31"/>
  <c r="G10" i="31"/>
  <c r="U55" i="31"/>
  <c r="C56" i="31"/>
  <c r="U18" i="31"/>
  <c r="E15" i="31"/>
  <c r="AH13" i="31"/>
  <c r="H33" i="31"/>
  <c r="H22" i="31"/>
  <c r="L84" i="31"/>
  <c r="M84" i="31"/>
  <c r="V8" i="31"/>
  <c r="F47" i="31"/>
  <c r="Q13" i="31"/>
  <c r="C13" i="31"/>
  <c r="D69" i="31"/>
  <c r="M19" i="31"/>
  <c r="L19" i="31"/>
  <c r="BA10" i="31"/>
  <c r="H36" i="31"/>
  <c r="H62" i="31"/>
  <c r="H65" i="31"/>
  <c r="H66" i="31"/>
  <c r="H52" i="31"/>
  <c r="Q22" i="31"/>
  <c r="Q57" i="31"/>
  <c r="C85" i="31"/>
  <c r="Q43" i="31"/>
  <c r="D81" i="31"/>
  <c r="C83" i="31"/>
  <c r="D8" i="31"/>
  <c r="D82" i="31"/>
  <c r="L83" i="31"/>
  <c r="M83" i="31"/>
  <c r="Q8" i="31"/>
  <c r="L82" i="31"/>
  <c r="M82" i="31"/>
  <c r="F39" i="31"/>
  <c r="G68" i="31"/>
  <c r="Y55" i="31"/>
  <c r="C62" i="31"/>
  <c r="F25" i="31"/>
  <c r="E17" i="31"/>
  <c r="M8" i="31"/>
  <c r="L8" i="31"/>
  <c r="D70" i="31"/>
  <c r="D79" i="31"/>
  <c r="L78" i="31"/>
  <c r="M78" i="31"/>
  <c r="D15" i="31"/>
  <c r="C12" i="31"/>
  <c r="Y53" i="31"/>
  <c r="C66" i="31"/>
  <c r="V34" i="31"/>
  <c r="C17" i="31"/>
  <c r="G74" i="31"/>
  <c r="U57" i="31"/>
  <c r="F44" i="31"/>
  <c r="E9" i="31"/>
  <c r="M24" i="31"/>
  <c r="L24" i="31"/>
  <c r="V79" i="31"/>
  <c r="C45" i="31"/>
  <c r="V14" i="31"/>
  <c r="Q11" i="31"/>
  <c r="Y56" i="31"/>
  <c r="F45" i="31"/>
  <c r="U52" i="31"/>
  <c r="C52" i="31"/>
  <c r="L63" i="31"/>
  <c r="M63" i="31"/>
  <c r="E19" i="31"/>
  <c r="D16" i="31"/>
  <c r="D13" i="31"/>
  <c r="Y10" i="31"/>
  <c r="F53" i="31"/>
  <c r="L73" i="31"/>
  <c r="M73" i="31"/>
  <c r="C18" i="31"/>
  <c r="C8" i="31"/>
  <c r="H28" i="31"/>
  <c r="Q38" i="31"/>
  <c r="L47" i="31"/>
  <c r="M47" i="31"/>
  <c r="V77" i="31"/>
  <c r="T54" i="31"/>
  <c r="T46" i="31"/>
  <c r="L17" i="31"/>
  <c r="M17" i="31"/>
  <c r="D60" i="31"/>
  <c r="AY10" i="31"/>
  <c r="AL12" i="31"/>
  <c r="G37" i="31"/>
  <c r="AK13" i="31"/>
  <c r="H41" i="31"/>
  <c r="BA13" i="31"/>
  <c r="G30" i="31"/>
  <c r="G24" i="31"/>
  <c r="H81" i="31"/>
  <c r="E80" i="31"/>
  <c r="H75" i="31"/>
  <c r="H42" i="31"/>
  <c r="H67" i="31"/>
  <c r="H69" i="31"/>
  <c r="Q55" i="31"/>
  <c r="D85" i="31"/>
  <c r="Q18" i="31"/>
  <c r="V83" i="31"/>
  <c r="F24" i="31"/>
  <c r="C40" i="31"/>
  <c r="G45" i="31"/>
  <c r="D19" i="31"/>
  <c r="V17" i="31"/>
  <c r="C81" i="31"/>
  <c r="Q26" i="31"/>
  <c r="Y33" i="31"/>
  <c r="V72" i="31"/>
  <c r="E14" i="31"/>
  <c r="D9" i="31"/>
  <c r="E60" i="31"/>
  <c r="F54" i="31"/>
  <c r="U10" i="31"/>
  <c r="C68" i="31"/>
  <c r="C63" i="31"/>
  <c r="G57" i="31"/>
  <c r="E58" i="31"/>
  <c r="E18" i="31"/>
  <c r="V10" i="31"/>
  <c r="E20" i="31"/>
  <c r="F30" i="31"/>
  <c r="L53" i="31"/>
  <c r="M53" i="31"/>
  <c r="C57" i="31"/>
  <c r="F43" i="31"/>
  <c r="F21" i="31"/>
  <c r="G17" i="31"/>
  <c r="E10" i="31"/>
  <c r="E73" i="31"/>
  <c r="L58" i="31"/>
  <c r="M58" i="31"/>
  <c r="D30" i="31"/>
  <c r="G61" i="31"/>
  <c r="L79" i="31"/>
  <c r="M79" i="31"/>
  <c r="M18" i="31"/>
  <c r="L18" i="31"/>
  <c r="F16" i="31"/>
  <c r="M12" i="31"/>
  <c r="L12" i="31"/>
  <c r="Y44" i="31"/>
  <c r="L77" i="31"/>
  <c r="M77" i="31"/>
  <c r="C70" i="31"/>
  <c r="Y14" i="31"/>
  <c r="M11" i="31"/>
  <c r="L11" i="31"/>
  <c r="AK8" i="31"/>
  <c r="H48" i="31"/>
  <c r="H56" i="31"/>
  <c r="Q12" i="31"/>
  <c r="U49" i="31"/>
  <c r="L62" i="31"/>
  <c r="M62" i="31"/>
  <c r="T9" i="31"/>
  <c r="BD11" i="31"/>
  <c r="H37" i="31"/>
  <c r="BA9" i="31"/>
  <c r="AI8" i="31"/>
  <c r="G81" i="31"/>
  <c r="H23" i="31"/>
  <c r="H38" i="31"/>
  <c r="H18" i="31"/>
  <c r="H20" i="31"/>
  <c r="H27" i="31"/>
  <c r="Q41" i="31"/>
  <c r="E85" i="31"/>
  <c r="Q53" i="31"/>
  <c r="Q30" i="31"/>
  <c r="C84" i="31"/>
  <c r="D71" i="31"/>
  <c r="Y38" i="31"/>
  <c r="T55" i="31"/>
  <c r="C16" i="31"/>
  <c r="L13" i="31"/>
  <c r="M13" i="31"/>
  <c r="Y12" i="31"/>
  <c r="Q45" i="31"/>
  <c r="U17" i="31"/>
  <c r="T11" i="31"/>
  <c r="T8" i="31"/>
  <c r="Q50" i="31"/>
  <c r="L72" i="31"/>
  <c r="M72" i="31"/>
  <c r="E16" i="31"/>
  <c r="Q15" i="31"/>
  <c r="Y46" i="31"/>
  <c r="Y52" i="31"/>
  <c r="C71" i="31"/>
  <c r="V50" i="31"/>
  <c r="U16" i="31"/>
  <c r="V13" i="31"/>
  <c r="U50" i="31"/>
  <c r="C73" i="31"/>
  <c r="U15" i="31"/>
  <c r="F12" i="31"/>
  <c r="G55" i="31"/>
  <c r="G70" i="31"/>
  <c r="V68" i="31"/>
  <c r="F13" i="31"/>
  <c r="H40" i="31"/>
  <c r="H32" i="31"/>
  <c r="Q40" i="31"/>
  <c r="E84" i="31"/>
  <c r="M10" i="31"/>
  <c r="L10" i="31"/>
  <c r="V18" i="31"/>
  <c r="E46" i="31"/>
  <c r="C31" i="31"/>
  <c r="E72" i="31"/>
  <c r="U13" i="31"/>
  <c r="G59" i="31"/>
  <c r="F31" i="31"/>
  <c r="AZ9" i="31"/>
  <c r="G41" i="31"/>
  <c r="F46" i="31"/>
  <c r="G77" i="31"/>
  <c r="H35" i="31"/>
  <c r="H46" i="31"/>
  <c r="C74" i="31"/>
  <c r="F55" i="31"/>
  <c r="H50" i="31"/>
  <c r="Q19" i="31"/>
  <c r="Q47" i="31"/>
  <c r="Q21" i="31"/>
  <c r="Q37" i="31"/>
  <c r="Q24" i="31"/>
  <c r="Q23" i="31"/>
  <c r="G82" i="31"/>
  <c r="G84" i="31"/>
  <c r="U22" i="31"/>
  <c r="L46" i="31"/>
  <c r="M46" i="31"/>
  <c r="L16" i="31"/>
  <c r="M16" i="31"/>
  <c r="T13" i="31"/>
  <c r="C9" i="31"/>
  <c r="C82" i="31"/>
  <c r="V76" i="31"/>
  <c r="D53" i="31"/>
  <c r="Q16" i="31"/>
  <c r="U14" i="31"/>
  <c r="F11" i="31"/>
  <c r="Q9" i="31"/>
  <c r="C78" i="31"/>
  <c r="G19" i="31"/>
  <c r="F9" i="31"/>
  <c r="V66" i="31"/>
  <c r="C48" i="31"/>
  <c r="C65" i="31"/>
  <c r="C75" i="31"/>
  <c r="G44" i="31"/>
  <c r="D63" i="31"/>
  <c r="U19" i="31"/>
  <c r="E13" i="31"/>
  <c r="T10" i="31"/>
  <c r="Q27" i="31"/>
  <c r="L45" i="31"/>
  <c r="M45" i="31"/>
  <c r="U45" i="31"/>
  <c r="V56" i="31"/>
  <c r="G64" i="31"/>
  <c r="V51" i="31"/>
  <c r="Y18" i="31"/>
  <c r="C11" i="31"/>
  <c r="Q56" i="31"/>
  <c r="C38" i="31"/>
  <c r="D17" i="31"/>
  <c r="G9" i="31"/>
  <c r="H59" i="31"/>
  <c r="G18" i="31"/>
  <c r="H71" i="31"/>
  <c r="U25" i="31"/>
  <c r="U56" i="31"/>
  <c r="F51" i="31"/>
  <c r="Y51" i="31"/>
  <c r="V78" i="31"/>
  <c r="H31" i="31"/>
  <c r="AH10" i="31"/>
  <c r="H63" i="31"/>
  <c r="BD14" i="31"/>
  <c r="BA14" i="31"/>
  <c r="H58" i="31"/>
  <c r="H72" i="31"/>
  <c r="Q36" i="31"/>
  <c r="Q29" i="31"/>
  <c r="L85" i="31"/>
  <c r="M85" i="31"/>
  <c r="Q20" i="31"/>
  <c r="Q52" i="31"/>
  <c r="V81" i="31"/>
  <c r="V82" i="31"/>
  <c r="E81" i="31"/>
  <c r="D84" i="31"/>
  <c r="D83" i="31"/>
  <c r="T33" i="31"/>
  <c r="C67" i="31"/>
  <c r="C25" i="31"/>
  <c r="D45" i="31"/>
  <c r="V19" i="31"/>
  <c r="G15" i="31"/>
  <c r="Y9" i="31"/>
  <c r="Y43" i="31"/>
  <c r="D66" i="31"/>
  <c r="T16" i="31"/>
  <c r="C77" i="31"/>
  <c r="Q49" i="31"/>
  <c r="T19" i="31"/>
  <c r="U12" i="31"/>
  <c r="V9" i="31"/>
  <c r="G60" i="31"/>
  <c r="E64" i="31"/>
  <c r="Q17" i="31"/>
  <c r="D11" i="31"/>
  <c r="C69" i="31"/>
  <c r="Q46" i="31"/>
  <c r="L50" i="31"/>
  <c r="M50" i="31"/>
  <c r="E55" i="31"/>
  <c r="Y19" i="31"/>
  <c r="G16" i="31"/>
  <c r="Q28" i="31"/>
  <c r="D76" i="31"/>
  <c r="L51" i="31"/>
  <c r="M51" i="31"/>
  <c r="M14" i="31"/>
  <c r="L14" i="31"/>
  <c r="V58" i="31"/>
  <c r="L68" i="31"/>
  <c r="M68" i="31"/>
  <c r="D61" i="31"/>
  <c r="V22" i="31"/>
  <c r="AS13" i="31"/>
  <c r="AQ13" i="31"/>
  <c r="Q54" i="31"/>
  <c r="F8" i="31"/>
  <c r="L70" i="31"/>
  <c r="M70" i="31"/>
  <c r="F17" i="31"/>
  <c r="T48" i="31"/>
  <c r="U9" i="31"/>
  <c r="G40" i="31"/>
  <c r="AY11" i="31"/>
  <c r="H80" i="31"/>
  <c r="H53" i="31"/>
  <c r="AY12" i="31"/>
  <c r="AI11" i="31"/>
  <c r="G63" i="31"/>
  <c r="G80" i="31"/>
  <c r="E78" i="31"/>
  <c r="G53" i="31"/>
  <c r="D12" i="31"/>
  <c r="H26" i="31"/>
  <c r="H9" i="31"/>
  <c r="Q42" i="31"/>
  <c r="Q31" i="31"/>
  <c r="V85" i="31"/>
  <c r="Q44" i="31"/>
  <c r="Q39" i="31"/>
  <c r="Q32" i="31"/>
  <c r="Y8" i="31"/>
  <c r="G8" i="31"/>
  <c r="G83" i="31"/>
  <c r="V70" i="31"/>
  <c r="L64" i="31"/>
  <c r="M64" i="31"/>
  <c r="C15" i="31"/>
  <c r="T12" i="31"/>
  <c r="F10" i="31"/>
  <c r="E74" i="31"/>
  <c r="V61" i="31"/>
  <c r="D75" i="31"/>
  <c r="D50" i="31"/>
  <c r="U53" i="31"/>
  <c r="F15" i="31"/>
  <c r="V12" i="31"/>
  <c r="F48" i="31"/>
  <c r="D64" i="31"/>
  <c r="V15" i="31"/>
  <c r="D10" i="31"/>
  <c r="E70" i="31"/>
  <c r="V63" i="31"/>
  <c r="E77" i="31"/>
  <c r="F18" i="31"/>
  <c r="D34" i="31"/>
  <c r="T49" i="31"/>
  <c r="F58" i="31"/>
  <c r="D49" i="31"/>
  <c r="Y17" i="31"/>
  <c r="G14" i="31"/>
  <c r="U11" i="31"/>
  <c r="D59" i="31"/>
  <c r="G42" i="31"/>
  <c r="AD60" i="31"/>
  <c r="AC82" i="31"/>
  <c r="AA81" i="31"/>
  <c r="AC37" i="31"/>
  <c r="I34" i="31"/>
  <c r="AD40" i="31"/>
  <c r="AD79" i="31"/>
  <c r="AC18" i="31"/>
  <c r="AC68" i="31"/>
  <c r="AD82" i="31"/>
  <c r="AD58" i="31"/>
  <c r="AD33" i="31"/>
  <c r="AZ83" i="31"/>
  <c r="AC84" i="31"/>
  <c r="AD53" i="31"/>
  <c r="X56" i="31"/>
  <c r="AA61" i="31"/>
  <c r="AC34" i="31"/>
  <c r="AC54" i="31"/>
  <c r="X48" i="31"/>
  <c r="AA52" i="31"/>
  <c r="X58" i="31"/>
  <c r="AA64" i="31"/>
  <c r="I24" i="31"/>
  <c r="AC63" i="31"/>
  <c r="I21" i="31"/>
  <c r="X44" i="31"/>
  <c r="I8" i="31"/>
  <c r="AA55" i="31"/>
  <c r="AC51" i="31"/>
  <c r="AA70" i="31"/>
  <c r="AA72" i="31"/>
  <c r="AA75" i="31"/>
  <c r="AC50" i="31"/>
  <c r="AC79" i="31"/>
  <c r="AD56" i="31"/>
  <c r="AA60" i="31"/>
  <c r="AD61" i="31"/>
  <c r="I29" i="31"/>
  <c r="X54" i="31"/>
  <c r="AC49" i="31"/>
  <c r="AC65" i="31"/>
  <c r="AD55" i="31"/>
  <c r="AC25" i="31"/>
  <c r="AC38" i="31"/>
  <c r="AC58" i="31"/>
  <c r="AC71" i="31"/>
  <c r="AD75" i="31"/>
  <c r="AA73" i="31"/>
  <c r="AD80" i="31"/>
  <c r="AC45" i="31"/>
  <c r="AC78" i="31"/>
  <c r="AD74" i="31"/>
  <c r="AC33" i="31"/>
  <c r="AC81" i="31"/>
  <c r="AC61" i="31"/>
  <c r="AA53" i="31"/>
  <c r="X38" i="31"/>
  <c r="X57" i="31"/>
  <c r="AA44" i="31"/>
  <c r="I35" i="31"/>
  <c r="AC55" i="31"/>
  <c r="I16" i="31"/>
  <c r="AC60" i="31"/>
  <c r="AC22" i="31"/>
  <c r="I13" i="31"/>
  <c r="I10" i="31"/>
  <c r="X53" i="31"/>
  <c r="AA47" i="31"/>
  <c r="AD45" i="31"/>
  <c r="AA54" i="31"/>
  <c r="AC21" i="31"/>
  <c r="AD36" i="31"/>
  <c r="AD29" i="31"/>
  <c r="AD32" i="31"/>
  <c r="AA69" i="31"/>
  <c r="AA51" i="31"/>
  <c r="AD30" i="31"/>
  <c r="AC43" i="31"/>
  <c r="AD63" i="31"/>
  <c r="AD19" i="31"/>
  <c r="AD39" i="31"/>
  <c r="AC57" i="31"/>
  <c r="AC30" i="31"/>
  <c r="AD44" i="31"/>
  <c r="AD22" i="31"/>
  <c r="I33" i="31"/>
  <c r="AA45" i="31"/>
  <c r="AD25" i="31"/>
  <c r="I28" i="31"/>
  <c r="I38" i="31"/>
  <c r="AA36" i="31"/>
  <c r="I27" i="31"/>
  <c r="AD49" i="31"/>
  <c r="AA66" i="31"/>
  <c r="AC52" i="31"/>
  <c r="AA48" i="31"/>
  <c r="AA65" i="31"/>
  <c r="AA56" i="31"/>
  <c r="I31" i="31"/>
  <c r="AA39" i="31"/>
  <c r="AC67" i="31"/>
  <c r="AC44" i="31"/>
  <c r="AD64" i="31"/>
  <c r="BC82" i="31"/>
  <c r="X49" i="31"/>
  <c r="I32" i="31"/>
  <c r="AD27" i="31"/>
  <c r="AD20" i="31"/>
  <c r="AD68" i="31"/>
  <c r="AD35" i="31"/>
  <c r="AD51" i="31"/>
  <c r="AC24" i="31"/>
  <c r="AD70" i="31"/>
  <c r="AC20" i="31"/>
  <c r="AC35" i="31"/>
  <c r="AD52" i="31"/>
  <c r="AD72" i="31"/>
  <c r="AD31" i="31"/>
  <c r="AC69" i="31"/>
  <c r="AD43" i="31"/>
  <c r="AC48" i="31"/>
  <c r="AD57" i="31"/>
  <c r="AD83" i="31"/>
  <c r="AC32" i="31"/>
  <c r="I25" i="31"/>
  <c r="AC23" i="31"/>
  <c r="I12" i="31"/>
  <c r="I30" i="31"/>
  <c r="I19" i="31"/>
  <c r="AC47" i="31"/>
  <c r="I36" i="31"/>
  <c r="AC26" i="31"/>
  <c r="AA50" i="31"/>
  <c r="AD46" i="31"/>
  <c r="AA83" i="31"/>
  <c r="AA57" i="31"/>
  <c r="AA40" i="31"/>
  <c r="I23" i="31"/>
  <c r="AD34" i="31"/>
  <c r="AC56" i="31"/>
  <c r="AD54" i="31"/>
  <c r="AC75" i="31"/>
  <c r="AD59" i="31"/>
  <c r="AC19" i="31"/>
  <c r="AD48" i="31"/>
  <c r="AD71" i="31"/>
  <c r="AD37" i="31"/>
  <c r="I17" i="31"/>
  <c r="AD66" i="31"/>
  <c r="I22" i="31"/>
  <c r="I11" i="31"/>
  <c r="AC39" i="31"/>
  <c r="I20" i="31"/>
  <c r="AA42" i="31"/>
  <c r="X43" i="31"/>
  <c r="AA49" i="31"/>
  <c r="AA78" i="31"/>
  <c r="I15" i="31"/>
  <c r="AA63" i="31"/>
  <c r="AD41" i="31"/>
  <c r="AD78" i="31"/>
  <c r="AD73" i="31"/>
  <c r="AC76" i="31"/>
  <c r="AD62" i="31"/>
  <c r="AA76" i="31"/>
  <c r="AC17" i="31"/>
  <c r="AC83" i="31"/>
  <c r="AC40" i="31"/>
  <c r="AD67" i="31"/>
  <c r="AC74" i="31"/>
  <c r="AD81" i="31"/>
  <c r="AD26" i="31"/>
  <c r="AC46" i="31"/>
  <c r="AC41" i="31"/>
  <c r="AC72" i="31"/>
  <c r="AD77" i="31"/>
  <c r="AC70" i="31"/>
  <c r="I9" i="31"/>
  <c r="AC64" i="31"/>
  <c r="X52" i="31"/>
  <c r="I14" i="31"/>
  <c r="I26" i="31"/>
  <c r="AA67" i="31"/>
  <c r="AC36" i="31"/>
  <c r="AA62" i="31"/>
  <c r="X42" i="31"/>
  <c r="AD76" i="31"/>
  <c r="AD38" i="31"/>
  <c r="X51" i="31"/>
  <c r="AA41" i="31"/>
  <c r="AA38" i="31"/>
  <c r="AA79" i="31"/>
  <c r="AC62" i="31"/>
  <c r="AD28" i="31"/>
  <c r="AD65" i="31"/>
  <c r="AD21" i="31"/>
  <c r="AC42" i="31"/>
  <c r="AC66" i="31"/>
  <c r="AC73" i="31"/>
  <c r="AC53" i="31"/>
  <c r="AC77" i="31"/>
  <c r="AD23" i="31"/>
  <c r="AC29" i="31"/>
  <c r="AD24" i="31"/>
  <c r="AD18" i="31"/>
  <c r="AC27" i="31"/>
  <c r="AC31" i="31"/>
  <c r="AD42" i="31"/>
  <c r="AC80" i="31"/>
  <c r="AA77" i="31"/>
  <c r="AD47" i="31"/>
  <c r="I18" i="31"/>
  <c r="AA68" i="31"/>
  <c r="X41" i="31"/>
  <c r="AA59" i="31"/>
  <c r="AC28" i="31"/>
  <c r="AD69" i="31"/>
  <c r="X50" i="31"/>
  <c r="I37" i="31"/>
  <c r="AD50" i="31"/>
  <c r="AA71" i="31"/>
  <c r="AC59" i="31"/>
  <c r="BZ76" i="3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H87" i="31" l="1"/>
  <c r="H88" i="31"/>
  <c r="AP86" i="31"/>
  <c r="AK85" i="31"/>
  <c r="BE85" i="31"/>
  <c r="AI85" i="31"/>
  <c r="BE86" i="31"/>
  <c r="BC85" i="31"/>
  <c r="AK86" i="31"/>
  <c r="AR86" i="31"/>
  <c r="AZ86" i="31"/>
  <c r="AS85" i="31"/>
  <c r="AQ85" i="31"/>
  <c r="AY85" i="31"/>
  <c r="AH85" i="31"/>
  <c r="AN85" i="31"/>
  <c r="AJ86" i="31"/>
  <c r="BD85" i="31"/>
  <c r="AQ86" i="31"/>
  <c r="AS86" i="31"/>
  <c r="BA86" i="31"/>
  <c r="AJ85" i="31"/>
  <c r="BD86" i="31"/>
  <c r="BC86" i="31"/>
  <c r="BF85" i="31"/>
  <c r="AN86" i="31"/>
  <c r="AT85" i="31"/>
  <c r="AP85" i="31"/>
  <c r="AZ85" i="31"/>
  <c r="AR85" i="31"/>
  <c r="AL86" i="31"/>
  <c r="AI86" i="31"/>
  <c r="AT86" i="31"/>
  <c r="AH86" i="31"/>
  <c r="AY86" i="31"/>
  <c r="BF86" i="31"/>
  <c r="BA85" i="31"/>
  <c r="AL85" i="31"/>
  <c r="H61" i="31"/>
  <c r="AL10" i="31"/>
  <c r="C14" i="31"/>
  <c r="H79" i="31"/>
  <c r="AH14" i="31"/>
  <c r="AI10" i="31"/>
  <c r="AM14" i="31"/>
  <c r="E83" i="31"/>
  <c r="H76" i="31"/>
  <c r="H84" i="31"/>
  <c r="AS12" i="31"/>
  <c r="AQ12" i="31"/>
  <c r="AH11" i="31"/>
  <c r="G79" i="31"/>
  <c r="H12" i="31"/>
  <c r="G11" i="31"/>
  <c r="H21" i="31"/>
  <c r="H55" i="31"/>
  <c r="H25" i="31"/>
  <c r="AS10" i="31"/>
  <c r="AQ10" i="31"/>
  <c r="BA8" i="31"/>
  <c r="H74" i="31"/>
  <c r="AL8" i="31"/>
  <c r="H19" i="31"/>
  <c r="AS14" i="31"/>
  <c r="AQ14" i="31"/>
  <c r="AJ12" i="31"/>
  <c r="AL11" i="31"/>
  <c r="AI14" i="31"/>
  <c r="H78" i="31"/>
  <c r="C10" i="31"/>
  <c r="H13" i="31"/>
  <c r="H39" i="31"/>
  <c r="AH9" i="31"/>
  <c r="AK10" i="31"/>
  <c r="AJ14" i="31"/>
  <c r="AK14" i="31"/>
  <c r="AJ13" i="31"/>
  <c r="AJ9" i="31"/>
  <c r="AI13" i="31"/>
  <c r="H77" i="31"/>
  <c r="AI12" i="31"/>
  <c r="AM12" i="31"/>
  <c r="H17" i="31"/>
  <c r="H70" i="31"/>
  <c r="H64" i="31"/>
  <c r="H54" i="31"/>
  <c r="AZ13" i="31"/>
  <c r="AK12" i="31"/>
  <c r="H14" i="31"/>
  <c r="BA12" i="31"/>
  <c r="BQ52" i="31"/>
  <c r="BQ10" i="31"/>
  <c r="BQ70" i="31"/>
  <c r="H73" i="31"/>
  <c r="H60" i="31"/>
  <c r="AY14" i="31"/>
  <c r="H16" i="31"/>
  <c r="H24" i="31"/>
  <c r="H45" i="31"/>
  <c r="AY9" i="31"/>
  <c r="AS9" i="31"/>
  <c r="AQ9" i="31"/>
  <c r="H49" i="31"/>
  <c r="AM17" i="31"/>
  <c r="AL13" i="31"/>
  <c r="H8" i="31"/>
  <c r="AS8" i="31"/>
  <c r="AQ8" i="31"/>
  <c r="H10" i="31"/>
  <c r="H30" i="31"/>
  <c r="AK9" i="31"/>
  <c r="BA11" i="31"/>
  <c r="BD12" i="31"/>
  <c r="AZ8" i="31"/>
  <c r="AJ10" i="31"/>
  <c r="AL14" i="31"/>
  <c r="H51" i="31"/>
  <c r="H57" i="31"/>
  <c r="H85" i="31"/>
  <c r="H82" i="31"/>
  <c r="H15" i="31"/>
  <c r="AZ10" i="31"/>
  <c r="H47" i="31"/>
  <c r="AY8" i="31"/>
  <c r="AZ12" i="31"/>
  <c r="AK11" i="31"/>
  <c r="AZ14" i="31"/>
  <c r="BD10" i="31"/>
  <c r="AJ8" i="31"/>
  <c r="BD13" i="31"/>
  <c r="AI9" i="31"/>
  <c r="H83" i="31"/>
  <c r="G85" i="31"/>
  <c r="AZ11" i="31"/>
  <c r="AY13" i="31"/>
  <c r="H44" i="31"/>
  <c r="H11" i="31"/>
  <c r="H43" i="31"/>
  <c r="AJ11" i="31"/>
  <c r="AS11" i="31"/>
  <c r="AQ11" i="31"/>
  <c r="H68" i="31"/>
  <c r="BD8" i="31"/>
  <c r="AI48" i="31"/>
  <c r="AH70" i="31"/>
  <c r="AZ63" i="31"/>
  <c r="AJ80" i="31"/>
  <c r="AL69" i="31"/>
  <c r="BD70" i="31"/>
  <c r="BC68" i="31"/>
  <c r="AJ71" i="31"/>
  <c r="AN36" i="31"/>
  <c r="AM48" i="31"/>
  <c r="AY72" i="31"/>
  <c r="AM23" i="31"/>
  <c r="AI56" i="31"/>
  <c r="BN73" i="31"/>
  <c r="BA75" i="31"/>
  <c r="BA76" i="31"/>
  <c r="AZ29" i="31"/>
  <c r="AZ18" i="31"/>
  <c r="AY43" i="31"/>
  <c r="AL19" i="31"/>
  <c r="AI19" i="31"/>
  <c r="AZ64" i="31"/>
  <c r="BL71" i="31"/>
  <c r="AY29" i="31"/>
  <c r="AA74" i="31"/>
  <c r="AI44" i="31"/>
  <c r="AI23" i="31"/>
  <c r="BF69" i="31"/>
  <c r="AZ43" i="31"/>
  <c r="AI16" i="31"/>
  <c r="AI22" i="31"/>
  <c r="AY47" i="31"/>
  <c r="AH72" i="31"/>
  <c r="AI41" i="31"/>
  <c r="AI71" i="31"/>
  <c r="AJ36" i="31"/>
  <c r="AK75" i="31"/>
  <c r="AM64" i="31"/>
  <c r="AS29" i="31"/>
  <c r="AQ29" i="31"/>
  <c r="AW69" i="31"/>
  <c r="AV69" i="31"/>
  <c r="BP45" i="31"/>
  <c r="BO31" i="31"/>
  <c r="BD27" i="31"/>
  <c r="BC41" i="31"/>
  <c r="AI27" i="31"/>
  <c r="BA42" i="31"/>
  <c r="BR9" i="31"/>
  <c r="BQ11" i="31"/>
  <c r="AY51" i="31"/>
  <c r="AH46" i="31"/>
  <c r="AZ81" i="31"/>
  <c r="BO30" i="31"/>
  <c r="BL21" i="31"/>
  <c r="AZ42" i="31"/>
  <c r="BP23" i="31"/>
  <c r="AZ68" i="31"/>
  <c r="AK84" i="31"/>
  <c r="AM26" i="31"/>
  <c r="AY48" i="31"/>
  <c r="BC52" i="31"/>
  <c r="AI59" i="31"/>
  <c r="AL22" i="31"/>
  <c r="AZ71" i="31"/>
  <c r="AH33" i="31"/>
  <c r="AZ80" i="31"/>
  <c r="AH80" i="31"/>
  <c r="BF73" i="31"/>
  <c r="BF36" i="31"/>
  <c r="BC69" i="31"/>
  <c r="AJ16" i="31"/>
  <c r="AM16" i="31"/>
  <c r="BF75" i="31"/>
  <c r="AY19" i="31"/>
  <c r="AK76" i="31"/>
  <c r="AH76" i="31"/>
  <c r="AL64" i="31"/>
  <c r="AI42" i="31"/>
  <c r="AJ28" i="31"/>
  <c r="AH55" i="31"/>
  <c r="AY70" i="31"/>
  <c r="BA55" i="31"/>
  <c r="BF55" i="31"/>
  <c r="AN25" i="31"/>
  <c r="AI40" i="31"/>
  <c r="AY74" i="31"/>
  <c r="BA48" i="31"/>
  <c r="AH73" i="31"/>
  <c r="AW80" i="31"/>
  <c r="AV80" i="31"/>
  <c r="BC66" i="31"/>
  <c r="AH74" i="31"/>
  <c r="AL40" i="31"/>
  <c r="AN15" i="31"/>
  <c r="AY15" i="31"/>
  <c r="AJ15" i="31"/>
  <c r="BL41" i="31"/>
  <c r="BN24" i="31"/>
  <c r="BN16" i="31"/>
  <c r="BP14" i="31"/>
  <c r="BM14" i="31"/>
  <c r="BQ41" i="31"/>
  <c r="BN37" i="31"/>
  <c r="AH67" i="31"/>
  <c r="BN62" i="31"/>
  <c r="BQ8" i="31"/>
  <c r="AN27" i="31"/>
  <c r="BM44" i="31"/>
  <c r="BN22" i="31"/>
  <c r="BL26" i="31"/>
  <c r="BR22" i="31"/>
  <c r="BO59" i="31"/>
  <c r="AJ66" i="31"/>
  <c r="BM51" i="31"/>
  <c r="BA66" i="31"/>
  <c r="BL24" i="31"/>
  <c r="BN11" i="31"/>
  <c r="BL55" i="31"/>
  <c r="BM18" i="31"/>
  <c r="AK51" i="31"/>
  <c r="AK17" i="31"/>
  <c r="AS17" i="31"/>
  <c r="AQ17" i="31"/>
  <c r="AY22" i="31"/>
  <c r="AI47" i="31"/>
  <c r="AW76" i="31"/>
  <c r="AV76" i="31"/>
  <c r="BC58" i="31"/>
  <c r="AL72" i="31"/>
  <c r="AJ63" i="31"/>
  <c r="AH41" i="31"/>
  <c r="AL44" i="31"/>
  <c r="BC70" i="31"/>
  <c r="BA71" i="31"/>
  <c r="AM33" i="31"/>
  <c r="AK23" i="31"/>
  <c r="AY80" i="31"/>
  <c r="AL36" i="31"/>
  <c r="AK56" i="31"/>
  <c r="AZ56" i="31"/>
  <c r="AZ69" i="31"/>
  <c r="AJ18" i="31"/>
  <c r="AK18" i="31"/>
  <c r="AH43" i="31"/>
  <c r="BM71" i="31"/>
  <c r="BM65" i="31"/>
  <c r="BN65" i="31"/>
  <c r="AL16" i="31"/>
  <c r="AN16" i="31"/>
  <c r="AZ75" i="31"/>
  <c r="AJ75" i="31"/>
  <c r="BA19" i="31"/>
  <c r="BP68" i="31"/>
  <c r="AZ76" i="31"/>
  <c r="AL76" i="31"/>
  <c r="AI67" i="31"/>
  <c r="AI64" i="31"/>
  <c r="AK74" i="31"/>
  <c r="AH42" i="31"/>
  <c r="AY39" i="31"/>
  <c r="AI28" i="31"/>
  <c r="AZ25" i="31"/>
  <c r="AK70" i="31"/>
  <c r="AL70" i="31"/>
  <c r="AL29" i="31"/>
  <c r="BO64" i="31"/>
  <c r="AJ39" i="31"/>
  <c r="AK40" i="31"/>
  <c r="AL39" i="31"/>
  <c r="AJ73" i="31"/>
  <c r="BA73" i="31"/>
  <c r="AL73" i="31"/>
  <c r="AS73" i="31"/>
  <c r="AQ73" i="31"/>
  <c r="BC80" i="31"/>
  <c r="BP71" i="31"/>
  <c r="BF40" i="31"/>
  <c r="AK15" i="31"/>
  <c r="AH15" i="31"/>
  <c r="BD15" i="31"/>
  <c r="BP54" i="31"/>
  <c r="BP24" i="31"/>
  <c r="BM74" i="31"/>
  <c r="BM10" i="31"/>
  <c r="BO74" i="31"/>
  <c r="BO45" i="31"/>
  <c r="BR14" i="31"/>
  <c r="AY67" i="31"/>
  <c r="BM52" i="31"/>
  <c r="AK67" i="31"/>
  <c r="BF67" i="31"/>
  <c r="BN33" i="31"/>
  <c r="BO33" i="31"/>
  <c r="BQ9" i="31"/>
  <c r="BM56" i="31"/>
  <c r="BP13" i="31"/>
  <c r="BO27" i="31"/>
  <c r="BP9" i="31"/>
  <c r="BO38" i="31"/>
  <c r="BD46" i="31"/>
  <c r="BP38" i="31"/>
  <c r="BO63" i="31"/>
  <c r="BL72" i="31"/>
  <c r="BM72" i="31"/>
  <c r="AS27" i="31"/>
  <c r="AQ27" i="31"/>
  <c r="BN40" i="31"/>
  <c r="BN26" i="31"/>
  <c r="BL57" i="31"/>
  <c r="BP72" i="31"/>
  <c r="BL49" i="31"/>
  <c r="BL25" i="31"/>
  <c r="BQ24" i="31"/>
  <c r="AI66" i="31"/>
  <c r="BO37" i="31"/>
  <c r="AL66" i="31"/>
  <c r="BM55" i="31"/>
  <c r="AK27" i="31"/>
  <c r="BO48" i="31"/>
  <c r="BL46" i="31"/>
  <c r="BP44" i="31"/>
  <c r="BO58" i="31"/>
  <c r="AH81" i="31"/>
  <c r="BN30" i="31"/>
  <c r="AY28" i="31"/>
  <c r="BL56" i="31"/>
  <c r="BP62" i="31"/>
  <c r="BR21" i="31"/>
  <c r="BQ62" i="31"/>
  <c r="BP60" i="31"/>
  <c r="BP36" i="31"/>
  <c r="AH64" i="31"/>
  <c r="BO36" i="31"/>
  <c r="BN49" i="31"/>
  <c r="BM62" i="31"/>
  <c r="AL82" i="31"/>
  <c r="BN42" i="31"/>
  <c r="BN23" i="31"/>
  <c r="AM38" i="31"/>
  <c r="AK38" i="31"/>
  <c r="BF38" i="31"/>
  <c r="BP53" i="31"/>
  <c r="BM53" i="31"/>
  <c r="BQ61" i="31"/>
  <c r="AI82" i="31"/>
  <c r="BA82" i="31"/>
  <c r="BN50" i="31"/>
  <c r="BL34" i="31"/>
  <c r="BA79" i="31"/>
  <c r="AM79" i="31"/>
  <c r="AL68" i="31"/>
  <c r="AH68" i="31"/>
  <c r="BD30" i="31"/>
  <c r="AM21" i="31"/>
  <c r="AM61" i="31"/>
  <c r="AZ27" i="31"/>
  <c r="BD31" i="31"/>
  <c r="AI51" i="31"/>
  <c r="AJ40" i="31"/>
  <c r="AI74" i="31"/>
  <c r="AM34" i="31"/>
  <c r="AK60" i="31"/>
  <c r="AK59" i="31"/>
  <c r="AM52" i="31"/>
  <c r="AJ53" i="31"/>
  <c r="BA20" i="31"/>
  <c r="BA57" i="31"/>
  <c r="AH37" i="31"/>
  <c r="AI20" i="31"/>
  <c r="AA37" i="31"/>
  <c r="AL20" i="31"/>
  <c r="AJ57" i="31"/>
  <c r="X47" i="31"/>
  <c r="AZ57" i="31"/>
  <c r="X37" i="31"/>
  <c r="AI37" i="31"/>
  <c r="BF58" i="31"/>
  <c r="AN34" i="31"/>
  <c r="AH52" i="31"/>
  <c r="BO12" i="31"/>
  <c r="AW59" i="31"/>
  <c r="AV59" i="31"/>
  <c r="AL60" i="31"/>
  <c r="BF34" i="31"/>
  <c r="AI53" i="31"/>
  <c r="AI21" i="31"/>
  <c r="BM33" i="31"/>
  <c r="BN34" i="31"/>
  <c r="BF62" i="31"/>
  <c r="AI62" i="31"/>
  <c r="AK65" i="31"/>
  <c r="BA78" i="31"/>
  <c r="AH45" i="31"/>
  <c r="BA54" i="31"/>
  <c r="AH24" i="31"/>
  <c r="AH20" i="31"/>
  <c r="AL32" i="31"/>
  <c r="AI54" i="31"/>
  <c r="BM27" i="31"/>
  <c r="AZ61" i="31"/>
  <c r="BQ31" i="31"/>
  <c r="BM59" i="31"/>
  <c r="AP84" i="31"/>
  <c r="AY37" i="31"/>
  <c r="AH17" i="31"/>
  <c r="BC49" i="31"/>
  <c r="AJ47" i="31"/>
  <c r="AJ72" i="31"/>
  <c r="AI63" i="31"/>
  <c r="AY17" i="31"/>
  <c r="BA17" i="31"/>
  <c r="AJ22" i="31"/>
  <c r="AL47" i="31"/>
  <c r="AK47" i="31"/>
  <c r="AZ72" i="31"/>
  <c r="AH63" i="31"/>
  <c r="AY41" i="31"/>
  <c r="BC79" i="31"/>
  <c r="BA44" i="31"/>
  <c r="AY71" i="31"/>
  <c r="AQ71" i="31"/>
  <c r="AS71" i="31"/>
  <c r="AJ33" i="31"/>
  <c r="AQ23" i="31"/>
  <c r="AS23" i="31"/>
  <c r="AK80" i="31"/>
  <c r="AS80" i="31"/>
  <c r="AQ80" i="31"/>
  <c r="AS36" i="31"/>
  <c r="AQ36" i="31"/>
  <c r="BD36" i="31"/>
  <c r="AL56" i="31"/>
  <c r="BD56" i="31"/>
  <c r="BC50" i="31"/>
  <c r="AH69" i="31"/>
  <c r="AK69" i="31"/>
  <c r="BP73" i="31"/>
  <c r="BA18" i="31"/>
  <c r="BD43" i="31"/>
  <c r="AK16" i="31"/>
  <c r="AZ16" i="31"/>
  <c r="AS75" i="31"/>
  <c r="AQ75" i="31"/>
  <c r="AI75" i="31"/>
  <c r="AH19" i="31"/>
  <c r="AI76" i="31"/>
  <c r="BA33" i="31"/>
  <c r="AJ64" i="31"/>
  <c r="AS74" i="31"/>
  <c r="AQ74" i="31"/>
  <c r="AK39" i="31"/>
  <c r="BN71" i="31"/>
  <c r="BC71" i="31"/>
  <c r="AK25" i="31"/>
  <c r="AZ70" i="31"/>
  <c r="AI70" i="31"/>
  <c r="AJ25" i="31"/>
  <c r="BD55" i="31"/>
  <c r="BN64" i="31"/>
  <c r="AZ39" i="31"/>
  <c r="AH39" i="31"/>
  <c r="AH29" i="31"/>
  <c r="AI73" i="31"/>
  <c r="BN76" i="31"/>
  <c r="AZ73" i="31"/>
  <c r="AY73" i="31"/>
  <c r="AZ15" i="31"/>
  <c r="BA74" i="31"/>
  <c r="AL15" i="31"/>
  <c r="BQ13" i="31"/>
  <c r="BM20" i="31"/>
  <c r="BN45" i="31"/>
  <c r="BO24" i="31"/>
  <c r="BN31" i="31"/>
  <c r="BR10" i="31"/>
  <c r="BC55" i="31"/>
  <c r="AZ28" i="31"/>
  <c r="BD67" i="31"/>
  <c r="BL66" i="31"/>
  <c r="BM66" i="31"/>
  <c r="BL29" i="31"/>
  <c r="BQ27" i="31"/>
  <c r="AJ46" i="31"/>
  <c r="BN13" i="31"/>
  <c r="BO72" i="31"/>
  <c r="BN47" i="31"/>
  <c r="BL22" i="31"/>
  <c r="BQ72" i="31"/>
  <c r="BN57" i="31"/>
  <c r="AY27" i="31"/>
  <c r="BL38" i="31"/>
  <c r="AL46" i="31"/>
  <c r="BO35" i="31"/>
  <c r="BP26" i="31"/>
  <c r="BO26" i="31"/>
  <c r="BM22" i="31"/>
  <c r="AK42" i="31"/>
  <c r="AJ42" i="31"/>
  <c r="BM24" i="31"/>
  <c r="BP55" i="31"/>
  <c r="BO46" i="31"/>
  <c r="BR18" i="31"/>
  <c r="BN46" i="31"/>
  <c r="BQ18" i="31"/>
  <c r="AH27" i="31"/>
  <c r="AM67" i="31"/>
  <c r="AL81" i="31"/>
  <c r="BR27" i="31"/>
  <c r="BP56" i="31"/>
  <c r="BM39" i="31"/>
  <c r="BM60" i="31"/>
  <c r="BN60" i="31"/>
  <c r="BP67" i="31"/>
  <c r="BO60" i="31"/>
  <c r="BM30" i="31"/>
  <c r="AH31" i="31"/>
  <c r="AK31" i="31"/>
  <c r="BM23" i="31"/>
  <c r="BQ23" i="31"/>
  <c r="BP42" i="31"/>
  <c r="BP12" i="31"/>
  <c r="AJ38" i="31"/>
  <c r="BL61" i="31"/>
  <c r="BM50" i="31"/>
  <c r="BO42" i="31"/>
  <c r="BQ53" i="31"/>
  <c r="BD38" i="31"/>
  <c r="AY79" i="31"/>
  <c r="AS68" i="31"/>
  <c r="AQ68" i="31"/>
  <c r="AN84" i="31"/>
  <c r="AZ84" i="31"/>
  <c r="AK45" i="31"/>
  <c r="AM24" i="31"/>
  <c r="AM25" i="31"/>
  <c r="AQ15" i="31"/>
  <c r="AS15" i="31"/>
  <c r="AJ78" i="31"/>
  <c r="AH59" i="31"/>
  <c r="AS59" i="31"/>
  <c r="AQ59" i="31"/>
  <c r="BM75" i="31"/>
  <c r="AS60" i="31"/>
  <c r="AQ60" i="31"/>
  <c r="AK49" i="31"/>
  <c r="AM50" i="31"/>
  <c r="AH58" i="31"/>
  <c r="X36" i="31"/>
  <c r="AL37" i="31"/>
  <c r="AS20" i="31"/>
  <c r="AQ20" i="31"/>
  <c r="AN26" i="31"/>
  <c r="AI35" i="31"/>
  <c r="BA37" i="31"/>
  <c r="AZ20" i="31"/>
  <c r="AZ77" i="31"/>
  <c r="BF77" i="31"/>
  <c r="AL52" i="31"/>
  <c r="AL21" i="31"/>
  <c r="AI52" i="31"/>
  <c r="BD34" i="31"/>
  <c r="AY34" i="31"/>
  <c r="AL50" i="31"/>
  <c r="AH62" i="31"/>
  <c r="BF50" i="31"/>
  <c r="AK50" i="31"/>
  <c r="BP41" i="31"/>
  <c r="AN13" i="31"/>
  <c r="AK78" i="31"/>
  <c r="AW63" i="31"/>
  <c r="AV63" i="31"/>
  <c r="BC47" i="31"/>
  <c r="BO71" i="31"/>
  <c r="BF49" i="31"/>
  <c r="BL59" i="31"/>
  <c r="AH78" i="31"/>
  <c r="AL45" i="31"/>
  <c r="AH54" i="31"/>
  <c r="AZ24" i="31"/>
  <c r="AY32" i="31"/>
  <c r="AK57" i="31"/>
  <c r="AL65" i="31"/>
  <c r="AS61" i="31"/>
  <c r="AQ61" i="31"/>
  <c r="AL49" i="31"/>
  <c r="AL74" i="31"/>
  <c r="AK29" i="31"/>
  <c r="BP10" i="31"/>
  <c r="BL74" i="31"/>
  <c r="BO9" i="31"/>
  <c r="AM27" i="31"/>
  <c r="BP46" i="31"/>
  <c r="AS51" i="31"/>
  <c r="AQ51" i="31"/>
  <c r="BM34" i="31"/>
  <c r="BO50" i="31"/>
  <c r="AQ46" i="31"/>
  <c r="AS46" i="31"/>
  <c r="AZ54" i="31"/>
  <c r="AJ37" i="31"/>
  <c r="AZ78" i="31"/>
  <c r="AS16" i="31"/>
  <c r="AQ16" i="31"/>
  <c r="AL75" i="31"/>
  <c r="BD19" i="31"/>
  <c r="BM68" i="31"/>
  <c r="BO68" i="31"/>
  <c r="AJ76" i="31"/>
  <c r="BC72" i="31"/>
  <c r="AS33" i="31"/>
  <c r="AQ33" i="31"/>
  <c r="AK64" i="31"/>
  <c r="AY18" i="31"/>
  <c r="BM64" i="31"/>
  <c r="BD29" i="31"/>
  <c r="AQ70" i="31"/>
  <c r="AS70" i="31"/>
  <c r="BA39" i="31"/>
  <c r="AY55" i="31"/>
  <c r="AI55" i="31"/>
  <c r="BM76" i="31"/>
  <c r="BL76" i="31"/>
  <c r="AZ74" i="31"/>
  <c r="BD40" i="31"/>
  <c r="BO10" i="31"/>
  <c r="BO13" i="31"/>
  <c r="BO20" i="31"/>
  <c r="BQ20" i="31"/>
  <c r="BQ54" i="31"/>
  <c r="BP11" i="31"/>
  <c r="BO54" i="31"/>
  <c r="BP66" i="31"/>
  <c r="BL10" i="31"/>
  <c r="BL52" i="31"/>
  <c r="AZ67" i="31"/>
  <c r="BN52" i="31"/>
  <c r="BN51" i="31"/>
  <c r="AS67" i="31"/>
  <c r="AQ67" i="31"/>
  <c r="BP37" i="31"/>
  <c r="BL33" i="31"/>
  <c r="BD28" i="31"/>
  <c r="BF46" i="31"/>
  <c r="BQ43" i="31"/>
  <c r="BN27" i="31"/>
  <c r="BN29" i="31"/>
  <c r="BL19" i="31"/>
  <c r="BQ63" i="31"/>
  <c r="AI46" i="31"/>
  <c r="BL63" i="31"/>
  <c r="BN63" i="31"/>
  <c r="AZ46" i="31"/>
  <c r="BM47" i="31"/>
  <c r="BQ57" i="31"/>
  <c r="BP63" i="31"/>
  <c r="BO49" i="31"/>
  <c r="AS42" i="31"/>
  <c r="AQ42" i="31"/>
  <c r="BN14" i="31"/>
  <c r="BN43" i="31"/>
  <c r="AH40" i="31"/>
  <c r="BN18" i="31"/>
  <c r="BN17" i="31"/>
  <c r="BO55" i="31"/>
  <c r="BL48" i="31"/>
  <c r="BO18" i="31"/>
  <c r="BM11" i="31"/>
  <c r="BN55" i="31"/>
  <c r="BO11" i="31"/>
  <c r="BL16" i="31"/>
  <c r="BD51" i="31"/>
  <c r="BM40" i="31"/>
  <c r="BP40" i="31"/>
  <c r="BP27" i="31"/>
  <c r="BA81" i="31"/>
  <c r="BF81" i="31"/>
  <c r="BL30" i="31"/>
  <c r="BO57" i="31"/>
  <c r="BP18" i="31"/>
  <c r="BP58" i="31"/>
  <c r="BM28" i="31"/>
  <c r="BO21" i="31"/>
  <c r="BQ28" i="31"/>
  <c r="BN56" i="31"/>
  <c r="BM49" i="31"/>
  <c r="AY82" i="31"/>
  <c r="AZ82" i="31"/>
  <c r="BO23" i="31"/>
  <c r="BP34" i="31"/>
  <c r="AY38" i="31"/>
  <c r="BO70" i="31"/>
  <c r="BO61" i="31"/>
  <c r="BN53" i="31"/>
  <c r="BN61" i="31"/>
  <c r="BO69" i="31"/>
  <c r="BL50" i="31"/>
  <c r="AM31" i="31"/>
  <c r="BC40" i="31"/>
  <c r="AH79" i="31"/>
  <c r="AI79" i="31"/>
  <c r="BA68" i="31"/>
  <c r="AH30" i="31"/>
  <c r="BA30" i="31"/>
  <c r="AI84" i="31"/>
  <c r="BQ22" i="31"/>
  <c r="AL35" i="31"/>
  <c r="BQ66" i="31"/>
  <c r="BC56" i="31"/>
  <c r="AH82" i="31"/>
  <c r="BD66" i="31"/>
  <c r="BC42" i="31"/>
  <c r="AM39" i="31"/>
  <c r="AL57" i="31"/>
  <c r="AQ83" i="31"/>
  <c r="AS83" i="31"/>
  <c r="AJ59" i="31"/>
  <c r="BA59" i="31"/>
  <c r="AS35" i="31"/>
  <c r="AQ35" i="31"/>
  <c r="BF60" i="31"/>
  <c r="BD37" i="31"/>
  <c r="AK58" i="31"/>
  <c r="BF37" i="31"/>
  <c r="AJ58" i="31"/>
  <c r="BA58" i="31"/>
  <c r="BF52" i="31"/>
  <c r="AK21" i="31"/>
  <c r="AJ21" i="31"/>
  <c r="AY62" i="31"/>
  <c r="AN24" i="31"/>
  <c r="AS53" i="31"/>
  <c r="AQ53" i="31"/>
  <c r="BD50" i="31"/>
  <c r="BF53" i="31"/>
  <c r="AH34" i="31"/>
  <c r="AJ60" i="31"/>
  <c r="BA26" i="31"/>
  <c r="AS34" i="31"/>
  <c r="AQ34" i="31"/>
  <c r="AH50" i="31"/>
  <c r="BD78" i="31"/>
  <c r="AN32" i="31"/>
  <c r="BA65" i="31"/>
  <c r="AI78" i="31"/>
  <c r="AQ78" i="31"/>
  <c r="AS78" i="31"/>
  <c r="AJ45" i="31"/>
  <c r="BP16" i="31"/>
  <c r="BD35" i="31"/>
  <c r="AI65" i="31"/>
  <c r="AZ65" i="31"/>
  <c r="AS65" i="31"/>
  <c r="AQ65" i="31"/>
  <c r="AK24" i="31"/>
  <c r="AJ49" i="31"/>
  <c r="AQ39" i="31"/>
  <c r="AS39" i="31"/>
  <c r="AZ48" i="31"/>
  <c r="BN41" i="31"/>
  <c r="BL14" i="31"/>
  <c r="BR11" i="31"/>
  <c r="AY81" i="31"/>
  <c r="BP19" i="31"/>
  <c r="BN67" i="31"/>
  <c r="BL23" i="31"/>
  <c r="BN12" i="31"/>
  <c r="BL53" i="31"/>
  <c r="BP61" i="31"/>
  <c r="AM54" i="31"/>
  <c r="AH65" i="31"/>
  <c r="BD52" i="31"/>
  <c r="BC57" i="31"/>
  <c r="AS50" i="31"/>
  <c r="AQ50" i="31"/>
  <c r="AK26" i="31"/>
  <c r="AJ34" i="31"/>
  <c r="AV74" i="31"/>
  <c r="AW74" i="31"/>
  <c r="BM45" i="31"/>
  <c r="BM13" i="31"/>
  <c r="BF57" i="31"/>
  <c r="AH49" i="31"/>
  <c r="BC65" i="31"/>
  <c r="AK22" i="31"/>
  <c r="AM47" i="31"/>
  <c r="BF70" i="31"/>
  <c r="BC76" i="31"/>
  <c r="BD72" i="31"/>
  <c r="AZ23" i="31"/>
  <c r="BA23" i="31"/>
  <c r="BD80" i="31"/>
  <c r="BC73" i="31"/>
  <c r="AM36" i="31"/>
  <c r="AI36" i="31"/>
  <c r="AJ56" i="31"/>
  <c r="BC78" i="31"/>
  <c r="AS64" i="31"/>
  <c r="AQ64" i="31"/>
  <c r="AJ69" i="31"/>
  <c r="AJ48" i="31"/>
  <c r="BF48" i="31"/>
  <c r="AW65" i="31"/>
  <c r="AV65" i="31"/>
  <c r="AZ17" i="31"/>
  <c r="AZ22" i="31"/>
  <c r="AM22" i="31"/>
  <c r="AH47" i="31"/>
  <c r="AK72" i="31"/>
  <c r="AI72" i="31"/>
  <c r="AQ63" i="31"/>
  <c r="AS63" i="31"/>
  <c r="AK63" i="31"/>
  <c r="AZ41" i="31"/>
  <c r="AL41" i="31"/>
  <c r="AS44" i="31"/>
  <c r="AQ44" i="31"/>
  <c r="AK44" i="31"/>
  <c r="AN33" i="31"/>
  <c r="AN23" i="31"/>
  <c r="AJ23" i="31"/>
  <c r="AL80" i="31"/>
  <c r="AH36" i="31"/>
  <c r="BF71" i="31"/>
  <c r="AY56" i="31"/>
  <c r="AI69" i="31"/>
  <c r="AM69" i="31"/>
  <c r="BO73" i="31"/>
  <c r="AH18" i="31"/>
  <c r="AL43" i="31"/>
  <c r="BA43" i="31"/>
  <c r="BA51" i="31"/>
  <c r="BO65" i="31"/>
  <c r="BL65" i="31"/>
  <c r="BD16" i="31"/>
  <c r="BD75" i="31"/>
  <c r="AS19" i="31"/>
  <c r="AQ19" i="31"/>
  <c r="AJ19" i="31"/>
  <c r="BL68" i="31"/>
  <c r="BF76" i="31"/>
  <c r="AW72" i="31"/>
  <c r="AV72" i="31"/>
  <c r="AK33" i="31"/>
  <c r="AY64" i="31"/>
  <c r="BC60" i="31"/>
  <c r="BQ71" i="31"/>
  <c r="AJ29" i="31"/>
  <c r="AJ70" i="31"/>
  <c r="AH48" i="31"/>
  <c r="AH25" i="31"/>
  <c r="AS25" i="31"/>
  <c r="AQ25" i="31"/>
  <c r="AN29" i="31"/>
  <c r="AL48" i="31"/>
  <c r="AS48" i="31"/>
  <c r="AQ48" i="31"/>
  <c r="AJ74" i="31"/>
  <c r="AY40" i="31"/>
  <c r="BP52" i="31"/>
  <c r="BM58" i="31"/>
  <c r="BN36" i="31"/>
  <c r="BP20" i="31"/>
  <c r="BO44" i="31"/>
  <c r="BM31" i="31"/>
  <c r="BR17" i="31"/>
  <c r="BN66" i="31"/>
  <c r="BL51" i="31"/>
  <c r="BO51" i="31"/>
  <c r="BM37" i="31"/>
  <c r="BQ29" i="31"/>
  <c r="BQ19" i="31"/>
  <c r="BM29" i="31"/>
  <c r="BM8" i="31"/>
  <c r="BQ56" i="31"/>
  <c r="AY46" i="31"/>
  <c r="BP35" i="31"/>
  <c r="BL40" i="31"/>
  <c r="BN59" i="31"/>
  <c r="BM63" i="31"/>
  <c r="BL47" i="31"/>
  <c r="BO40" i="31"/>
  <c r="BQ40" i="31"/>
  <c r="BN72" i="31"/>
  <c r="BQ26" i="31"/>
  <c r="BR24" i="31"/>
  <c r="BR19" i="31"/>
  <c r="BN25" i="31"/>
  <c r="BD42" i="31"/>
  <c r="BL13" i="31"/>
  <c r="BM41" i="31"/>
  <c r="AK66" i="31"/>
  <c r="BO17" i="31"/>
  <c r="BQ48" i="31"/>
  <c r="BP17" i="31"/>
  <c r="BL17" i="31"/>
  <c r="AL79" i="31"/>
  <c r="AL78" i="31"/>
  <c r="AM51" i="31"/>
  <c r="AM46" i="31"/>
  <c r="BC81" i="31"/>
  <c r="BL60" i="31"/>
  <c r="BO28" i="31"/>
  <c r="BO39" i="31"/>
  <c r="BM67" i="31"/>
  <c r="BO67" i="31"/>
  <c r="AJ82" i="31"/>
  <c r="AS82" i="31"/>
  <c r="AQ82" i="31"/>
  <c r="BO34" i="31"/>
  <c r="BR12" i="31"/>
  <c r="AI38" i="31"/>
  <c r="AQ38" i="31"/>
  <c r="AS38" i="31"/>
  <c r="BM69" i="31"/>
  <c r="BC75" i="31"/>
  <c r="AW75" i="31"/>
  <c r="AV75" i="31"/>
  <c r="AQ31" i="31"/>
  <c r="AS31" i="31"/>
  <c r="BD68" i="31"/>
  <c r="AL30" i="31"/>
  <c r="AI30" i="31"/>
  <c r="BF83" i="31"/>
  <c r="AT84" i="31"/>
  <c r="BA77" i="31"/>
  <c r="AK53" i="31"/>
  <c r="AQ55" i="31"/>
  <c r="AS55" i="31"/>
  <c r="BA29" i="31"/>
  <c r="AN19" i="31"/>
  <c r="AL61" i="31"/>
  <c r="BD59" i="31"/>
  <c r="AM20" i="31"/>
  <c r="AW82" i="31"/>
  <c r="AV82" i="31"/>
  <c r="AM32" i="31"/>
  <c r="BD84" i="31"/>
  <c r="AS58" i="31"/>
  <c r="AQ58" i="31"/>
  <c r="AJ35" i="31"/>
  <c r="AK35" i="31"/>
  <c r="BL54" i="31"/>
  <c r="AH77" i="31"/>
  <c r="X40" i="31"/>
  <c r="AH57" i="31"/>
  <c r="AK77" i="31"/>
  <c r="BF61" i="31"/>
  <c r="AK37" i="31"/>
  <c r="AZ21" i="31"/>
  <c r="AS77" i="31"/>
  <c r="AQ77" i="31"/>
  <c r="AY60" i="31"/>
  <c r="AJ50" i="31"/>
  <c r="BD62" i="31"/>
  <c r="AH60" i="31"/>
  <c r="BD53" i="31"/>
  <c r="AS26" i="31"/>
  <c r="AQ26" i="31"/>
  <c r="AS21" i="31"/>
  <c r="AQ21" i="31"/>
  <c r="BO75" i="31"/>
  <c r="AK52" i="31"/>
  <c r="BA49" i="31"/>
  <c r="AI61" i="31"/>
  <c r="AI45" i="31"/>
  <c r="AY54" i="31"/>
  <c r="AL54" i="31"/>
  <c r="AJ24" i="31"/>
  <c r="AK20" i="31"/>
  <c r="AJ65" i="31"/>
  <c r="AJ32" i="31"/>
  <c r="AS32" i="31"/>
  <c r="AQ32" i="31"/>
  <c r="AN14" i="31"/>
  <c r="BD57" i="31"/>
  <c r="AI49" i="31"/>
  <c r="BO56" i="31"/>
  <c r="BN9" i="31"/>
  <c r="BO47" i="31"/>
  <c r="BR15" i="31"/>
  <c r="BR29" i="31"/>
  <c r="AH83" i="31"/>
  <c r="AY77" i="31"/>
  <c r="AY58" i="31"/>
  <c r="X55" i="31"/>
  <c r="AI58" i="31"/>
  <c r="BD77" i="31"/>
  <c r="AN21" i="31"/>
  <c r="AW67" i="31"/>
  <c r="AV67" i="31"/>
  <c r="BL75" i="31"/>
  <c r="BA53" i="31"/>
  <c r="AN8" i="31"/>
  <c r="AJ54" i="31"/>
  <c r="AL24" i="31"/>
  <c r="AK32" i="31"/>
  <c r="AY65" i="31"/>
  <c r="AN10" i="31"/>
  <c r="AK61" i="31"/>
  <c r="AI17" i="31"/>
  <c r="BA22" i="31"/>
  <c r="AS72" i="31"/>
  <c r="AQ72" i="31"/>
  <c r="AM63" i="31"/>
  <c r="BD41" i="31"/>
  <c r="AL71" i="31"/>
  <c r="BD71" i="31"/>
  <c r="BA69" i="31"/>
  <c r="BM73" i="31"/>
  <c r="AM43" i="31"/>
  <c r="AN17" i="31"/>
  <c r="AL17" i="31"/>
  <c r="AH22" i="31"/>
  <c r="AQ22" i="31"/>
  <c r="AS22" i="31"/>
  <c r="BF47" i="31"/>
  <c r="AQ47" i="31"/>
  <c r="AS47" i="31"/>
  <c r="BC61" i="31"/>
  <c r="AA82" i="31"/>
  <c r="BA63" i="31"/>
  <c r="AY63" i="31"/>
  <c r="BA41" i="31"/>
  <c r="AK41" i="31"/>
  <c r="AM44" i="31"/>
  <c r="BD44" i="31"/>
  <c r="AW70" i="31"/>
  <c r="AV70" i="31"/>
  <c r="AH71" i="31"/>
  <c r="BD33" i="31"/>
  <c r="AY23" i="31"/>
  <c r="BD23" i="31"/>
  <c r="AI80" i="31"/>
  <c r="AZ36" i="31"/>
  <c r="AH56" i="31"/>
  <c r="AS69" i="31"/>
  <c r="AQ69" i="31"/>
  <c r="AM18" i="31"/>
  <c r="AI43" i="31"/>
  <c r="AK43" i="31"/>
  <c r="AH16" i="31"/>
  <c r="AW77" i="31"/>
  <c r="AV77" i="31"/>
  <c r="AH75" i="31"/>
  <c r="AZ19" i="31"/>
  <c r="AS76" i="31"/>
  <c r="AQ76" i="31"/>
  <c r="AL33" i="31"/>
  <c r="BD18" i="31"/>
  <c r="AW60" i="31"/>
  <c r="AV60" i="31"/>
  <c r="AZ55" i="31"/>
  <c r="AI29" i="31"/>
  <c r="BA70" i="31"/>
  <c r="BD25" i="31"/>
  <c r="BA25" i="31"/>
  <c r="AK55" i="31"/>
  <c r="BD73" i="31"/>
  <c r="BD48" i="31"/>
  <c r="AM73" i="31"/>
  <c r="AS40" i="31"/>
  <c r="AQ40" i="31"/>
  <c r="BA40" i="31"/>
  <c r="BL20" i="31"/>
  <c r="BO41" i="31"/>
  <c r="BQ44" i="31"/>
  <c r="BP31" i="31"/>
  <c r="BQ17" i="31"/>
  <c r="BQ16" i="31"/>
  <c r="BQ45" i="31"/>
  <c r="BN10" i="31"/>
  <c r="AH28" i="31"/>
  <c r="BP33" i="31"/>
  <c r="BO29" i="31"/>
  <c r="BP29" i="31"/>
  <c r="BL27" i="31"/>
  <c r="BO43" i="31"/>
  <c r="BR8" i="31"/>
  <c r="AK46" i="31"/>
  <c r="BP8" i="31"/>
  <c r="AJ27" i="31"/>
  <c r="BP47" i="31"/>
  <c r="BL15" i="31"/>
  <c r="BO22" i="31"/>
  <c r="BA27" i="31"/>
  <c r="BN19" i="31"/>
  <c r="BO25" i="31"/>
  <c r="BN54" i="31"/>
  <c r="AZ66" i="31"/>
  <c r="AY66" i="31"/>
  <c r="AR84" i="31"/>
  <c r="BQ15" i="31"/>
  <c r="AJ51" i="31"/>
  <c r="BO15" i="31"/>
  <c r="BL58" i="31"/>
  <c r="AK81" i="31"/>
  <c r="AS81" i="31"/>
  <c r="AQ81" i="31"/>
  <c r="BN48" i="31"/>
  <c r="BM17" i="31"/>
  <c r="BN58" i="31"/>
  <c r="BN21" i="31"/>
  <c r="BL39" i="31"/>
  <c r="BL32" i="31"/>
  <c r="BQ36" i="31"/>
  <c r="BQ49" i="31"/>
  <c r="BP30" i="31"/>
  <c r="BQ25" i="31"/>
  <c r="BD82" i="31"/>
  <c r="AY31" i="31"/>
  <c r="AZ38" i="31"/>
  <c r="AH38" i="31"/>
  <c r="BA38" i="31"/>
  <c r="BL69" i="31"/>
  <c r="BM61" i="31"/>
  <c r="BQ50" i="31"/>
  <c r="AN31" i="31"/>
  <c r="AI25" i="31"/>
  <c r="AZ79" i="31"/>
  <c r="AJ30" i="31"/>
  <c r="AZ30" i="31"/>
  <c r="AI83" i="31"/>
  <c r="BE84" i="31"/>
  <c r="AM78" i="31"/>
  <c r="BL64" i="31"/>
  <c r="BA64" i="31"/>
  <c r="AW71" i="31"/>
  <c r="AV71" i="31"/>
  <c r="AW81" i="31"/>
  <c r="AV81" i="31"/>
  <c r="BF42" i="31"/>
  <c r="AK83" i="31"/>
  <c r="AM57" i="31"/>
  <c r="AM65" i="31"/>
  <c r="AM37" i="31"/>
  <c r="AM35" i="31"/>
  <c r="BF59" i="31"/>
  <c r="AZ59" i="31"/>
  <c r="AS49" i="31"/>
  <c r="AQ49" i="31"/>
  <c r="AA58" i="31"/>
  <c r="AL58" i="31"/>
  <c r="AZ58" i="31"/>
  <c r="AY57" i="31"/>
  <c r="BA35" i="31"/>
  <c r="AN11" i="31"/>
  <c r="AJ77" i="31"/>
  <c r="BD58" i="31"/>
  <c r="AI34" i="31"/>
  <c r="AZ52" i="31"/>
  <c r="BD21" i="31"/>
  <c r="BC48" i="31"/>
  <c r="AY50" i="31"/>
  <c r="BA50" i="31"/>
  <c r="AI60" i="31"/>
  <c r="AL26" i="31"/>
  <c r="BA60" i="31"/>
  <c r="BC74" i="31"/>
  <c r="BA52" i="31"/>
  <c r="BF54" i="31"/>
  <c r="BA21" i="31"/>
  <c r="BC64" i="31"/>
  <c r="AH61" i="31"/>
  <c r="BA45" i="31"/>
  <c r="AQ54" i="31"/>
  <c r="AS54" i="31"/>
  <c r="BD24" i="31"/>
  <c r="BP74" i="31"/>
  <c r="AH32" i="31"/>
  <c r="AN35" i="31"/>
  <c r="BR20" i="31"/>
  <c r="BA24" i="31"/>
  <c r="AJ20" i="31"/>
  <c r="AY61" i="31"/>
  <c r="AI24" i="31"/>
  <c r="AJ61" i="31"/>
  <c r="AJ55" i="31"/>
  <c r="AM15" i="31"/>
  <c r="BL28" i="31"/>
  <c r="BP48" i="31"/>
  <c r="BN15" i="31"/>
  <c r="BP59" i="31"/>
  <c r="BN38" i="31"/>
  <c r="AS66" i="31"/>
  <c r="AQ66" i="31"/>
  <c r="BL18" i="31"/>
  <c r="BP39" i="31"/>
  <c r="BL70" i="31"/>
  <c r="AQ30" i="31"/>
  <c r="AS30" i="31"/>
  <c r="BC62" i="31"/>
  <c r="AJ83" i="31"/>
  <c r="AJ84" i="31"/>
  <c r="AL59" i="31"/>
  <c r="AY52" i="31"/>
  <c r="AZ62" i="31"/>
  <c r="AI26" i="31"/>
  <c r="AZ26" i="31"/>
  <c r="AY49" i="31"/>
  <c r="AJ17" i="31"/>
  <c r="BD17" i="31"/>
  <c r="BD22" i="31"/>
  <c r="BD47" i="31"/>
  <c r="AZ47" i="31"/>
  <c r="AW61" i="31"/>
  <c r="AV61" i="31"/>
  <c r="BC39" i="31"/>
  <c r="BA72" i="31"/>
  <c r="BF63" i="31"/>
  <c r="AL63" i="31"/>
  <c r="AS41" i="31"/>
  <c r="AQ41" i="31"/>
  <c r="AW79" i="31"/>
  <c r="AV79" i="31"/>
  <c r="AJ44" i="31"/>
  <c r="AZ44" i="31"/>
  <c r="AK71" i="31"/>
  <c r="AI33" i="31"/>
  <c r="AL23" i="31"/>
  <c r="AH23" i="31"/>
  <c r="BA80" i="31"/>
  <c r="AW73" i="31"/>
  <c r="AV73" i="31"/>
  <c r="AY36" i="31"/>
  <c r="BA36" i="31"/>
  <c r="BA56" i="31"/>
  <c r="AM56" i="31"/>
  <c r="AW78" i="31"/>
  <c r="AV78" i="31"/>
  <c r="BD69" i="31"/>
  <c r="BA83" i="31"/>
  <c r="AL18" i="31"/>
  <c r="AN18" i="31"/>
  <c r="AS43" i="31"/>
  <c r="AQ43" i="31"/>
  <c r="AJ43" i="31"/>
  <c r="BF51" i="31"/>
  <c r="BP65" i="31"/>
  <c r="AY16" i="31"/>
  <c r="BA16" i="31"/>
  <c r="BC77" i="31"/>
  <c r="AY75" i="31"/>
  <c r="AK19" i="31"/>
  <c r="AA80" i="31"/>
  <c r="BN68" i="31"/>
  <c r="AY76" i="31"/>
  <c r="BD76" i="31"/>
  <c r="AZ33" i="31"/>
  <c r="BF64" i="31"/>
  <c r="AY42" i="31"/>
  <c r="AK28" i="31"/>
  <c r="AM29" i="31"/>
  <c r="AM70" i="31"/>
  <c r="AL55" i="31"/>
  <c r="BP64" i="31"/>
  <c r="AL25" i="31"/>
  <c r="BF39" i="31"/>
  <c r="BO76" i="31"/>
  <c r="AK73" i="31"/>
  <c r="AY33" i="31"/>
  <c r="AI15" i="31"/>
  <c r="BC46" i="31"/>
  <c r="BF74" i="31"/>
  <c r="AZ40" i="31"/>
  <c r="BA15" i="31"/>
  <c r="AM40" i="31"/>
  <c r="BL45" i="31"/>
  <c r="BM36" i="31"/>
  <c r="BN20" i="31"/>
  <c r="BM54" i="31"/>
  <c r="BN44" i="31"/>
  <c r="BL31" i="31"/>
  <c r="BR16" i="31"/>
  <c r="BO14" i="31"/>
  <c r="BQ14" i="31"/>
  <c r="BM16" i="31"/>
  <c r="BQ37" i="31"/>
  <c r="BO66" i="31"/>
  <c r="AK48" i="31"/>
  <c r="AS28" i="31"/>
  <c r="AQ28" i="31"/>
  <c r="AN28" i="31"/>
  <c r="AL28" i="31"/>
  <c r="BL8" i="31"/>
  <c r="BL9" i="31"/>
  <c r="BM43" i="31"/>
  <c r="AI39" i="31"/>
  <c r="AL27" i="31"/>
  <c r="BP57" i="31"/>
  <c r="BM35" i="31"/>
  <c r="BR13" i="31"/>
  <c r="BP22" i="31"/>
  <c r="BQ47" i="31"/>
  <c r="BM32" i="31"/>
  <c r="BN35" i="31"/>
  <c r="BM19" i="31"/>
  <c r="BM25" i="31"/>
  <c r="BQ33" i="31"/>
  <c r="BF66" i="31"/>
  <c r="BM48" i="31"/>
  <c r="BM46" i="31"/>
  <c r="AL84" i="31"/>
  <c r="BL11" i="31"/>
  <c r="AH51" i="31"/>
  <c r="BD81" i="31"/>
  <c r="BL36" i="31"/>
  <c r="BM21" i="31"/>
  <c r="BN32" i="31"/>
  <c r="BQ32" i="31"/>
  <c r="BP49" i="31"/>
  <c r="AZ31" i="31"/>
  <c r="AK82" i="31"/>
  <c r="BR28" i="31"/>
  <c r="BR23" i="31"/>
  <c r="BO53" i="31"/>
  <c r="BP69" i="31"/>
  <c r="AJ31" i="31"/>
  <c r="BP50" i="31"/>
  <c r="BA31" i="31"/>
  <c r="BN70" i="31"/>
  <c r="AS79" i="31"/>
  <c r="AQ79" i="31"/>
  <c r="AI68" i="31"/>
  <c r="AY68" i="31"/>
  <c r="AY30" i="31"/>
  <c r="AM30" i="31"/>
  <c r="AQ84" i="31"/>
  <c r="AS84" i="31"/>
  <c r="AY84" i="31"/>
  <c r="AW68" i="31"/>
  <c r="AV68" i="31"/>
  <c r="BA28" i="31"/>
  <c r="AN22" i="31"/>
  <c r="AY59" i="31"/>
  <c r="BD83" i="31"/>
  <c r="I75" i="31"/>
  <c r="X39" i="31"/>
  <c r="BL43" i="31"/>
  <c r="AZ37" i="31"/>
  <c r="AH35" i="31"/>
  <c r="X45" i="31"/>
  <c r="AS37" i="31"/>
  <c r="AQ37" i="31"/>
  <c r="BD20" i="31"/>
  <c r="AY35" i="31"/>
  <c r="AI77" i="31"/>
  <c r="BA34" i="31"/>
  <c r="AS52" i="31"/>
  <c r="AQ52" i="31"/>
  <c r="AK34" i="31"/>
  <c r="BO52" i="31"/>
  <c r="BC54" i="31"/>
  <c r="BN75" i="31"/>
  <c r="AI50" i="31"/>
  <c r="AZ50" i="31"/>
  <c r="AZ53" i="31"/>
  <c r="BD26" i="31"/>
  <c r="AZ60" i="31"/>
  <c r="AY26" i="31"/>
  <c r="AY21" i="31"/>
  <c r="BD60" i="31"/>
  <c r="AK62" i="31"/>
  <c r="AL53" i="31"/>
  <c r="AY78" i="31"/>
  <c r="BC63" i="31"/>
  <c r="BR26" i="31"/>
  <c r="BD45" i="31"/>
  <c r="AY45" i="31"/>
  <c r="AK54" i="31"/>
  <c r="AY24" i="31"/>
  <c r="BA32" i="31"/>
  <c r="AI32" i="31"/>
  <c r="AI57" i="31"/>
  <c r="AQ62" i="31"/>
  <c r="AS62" i="31"/>
  <c r="BD61" i="31"/>
  <c r="AZ49" i="31"/>
  <c r="AS24" i="31"/>
  <c r="AQ24" i="31"/>
  <c r="AL42" i="31"/>
  <c r="AH66" i="31"/>
  <c r="BN28" i="31"/>
  <c r="AZ51" i="31"/>
  <c r="BM12" i="31"/>
  <c r="BF79" i="31"/>
  <c r="BC51" i="31"/>
  <c r="BC67" i="31"/>
  <c r="X46" i="31"/>
  <c r="BF45" i="31"/>
  <c r="BA47" i="31"/>
  <c r="BD63" i="31"/>
  <c r="AJ41" i="31"/>
  <c r="AY44" i="31"/>
  <c r="AH44" i="31"/>
  <c r="AK36" i="31"/>
  <c r="AS56" i="31"/>
  <c r="AQ56" i="31"/>
  <c r="AY69" i="31"/>
  <c r="AV66" i="31"/>
  <c r="AW66" i="31"/>
  <c r="BA84" i="31"/>
  <c r="AS18" i="31"/>
  <c r="AQ18" i="31"/>
  <c r="AI18" i="31"/>
  <c r="BF43" i="31"/>
  <c r="AL51" i="31"/>
  <c r="AJ67" i="31"/>
  <c r="BD64" i="31"/>
  <c r="BD39" i="31"/>
  <c r="BD74" i="31"/>
  <c r="BO16" i="31"/>
  <c r="BA67" i="31"/>
  <c r="BP51" i="31"/>
  <c r="BL37" i="31"/>
  <c r="BO8" i="31"/>
  <c r="BP43" i="31"/>
  <c r="BM9" i="31"/>
  <c r="BM26" i="31"/>
  <c r="BA46" i="31"/>
  <c r="BL35" i="31"/>
  <c r="AY25" i="31"/>
  <c r="BM15" i="31"/>
  <c r="BP25" i="31"/>
  <c r="BN8" i="31"/>
  <c r="BN39" i="31"/>
  <c r="BQ58" i="31"/>
  <c r="BP21" i="31"/>
  <c r="BP28" i="31"/>
  <c r="BO62" i="31"/>
  <c r="BL67" i="31"/>
  <c r="BO32" i="31"/>
  <c r="BP32" i="31"/>
  <c r="BR25" i="31"/>
  <c r="AI31" i="31"/>
  <c r="BM42" i="31"/>
  <c r="BL42" i="31"/>
  <c r="BL12" i="31"/>
  <c r="AL38" i="31"/>
  <c r="BM70" i="31"/>
  <c r="BN69" i="31"/>
  <c r="AL31" i="31"/>
  <c r="BQ39" i="31"/>
  <c r="AJ79" i="31"/>
  <c r="BD79" i="31"/>
  <c r="AK68" i="31"/>
  <c r="BF68" i="31"/>
  <c r="AK30" i="31"/>
  <c r="AN30" i="31"/>
  <c r="BF84" i="31"/>
  <c r="AW62" i="31"/>
  <c r="AV62" i="31"/>
  <c r="AH84" i="31"/>
  <c r="BP15" i="31"/>
  <c r="AI81" i="31"/>
  <c r="AL67" i="31"/>
  <c r="AK79" i="31"/>
  <c r="AJ68" i="31"/>
  <c r="AY83" i="31"/>
  <c r="AM60" i="31"/>
  <c r="BQ60" i="31"/>
  <c r="BP75" i="31"/>
  <c r="AJ62" i="31"/>
  <c r="BM57" i="31"/>
  <c r="BD49" i="31"/>
  <c r="AS45" i="31"/>
  <c r="AQ45" i="31"/>
  <c r="AA46" i="31"/>
  <c r="AS57" i="31"/>
  <c r="AQ57" i="31"/>
  <c r="AN20" i="31"/>
  <c r="BL44" i="31"/>
  <c r="AA84" i="31"/>
  <c r="AA43" i="31"/>
  <c r="AY20" i="31"/>
  <c r="AN12" i="31"/>
  <c r="AL34" i="31"/>
  <c r="AJ52" i="31"/>
  <c r="AZ34" i="31"/>
  <c r="AL62" i="31"/>
  <c r="AJ26" i="31"/>
  <c r="BC36" i="31"/>
  <c r="AH53" i="31"/>
  <c r="AY53" i="31"/>
  <c r="AH26" i="31"/>
  <c r="AH21" i="31"/>
  <c r="BC59" i="31"/>
  <c r="BM38" i="31"/>
  <c r="BA62" i="31"/>
  <c r="AN9" i="31"/>
  <c r="BF65" i="31"/>
  <c r="BL62" i="31"/>
  <c r="AW64" i="31"/>
  <c r="AV64" i="31"/>
  <c r="BD65" i="31"/>
  <c r="BO19" i="31"/>
  <c r="BD54" i="31"/>
  <c r="BL73" i="31"/>
  <c r="BD32" i="31"/>
  <c r="AZ32" i="31"/>
  <c r="AZ45" i="31"/>
  <c r="AZ35" i="31"/>
  <c r="BA61" i="31"/>
  <c r="BV17" i="31"/>
  <c r="BV32" i="31"/>
  <c r="CC18"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V35" i="31"/>
  <c r="CD28" i="31"/>
  <c r="CD69" i="31"/>
  <c r="BZ36" i="31"/>
  <c r="BZ67" i="31"/>
  <c r="BZ71" i="31"/>
  <c r="CA71" i="31"/>
  <c r="CA60" i="31"/>
  <c r="CA68" i="31"/>
  <c r="CA56" i="31"/>
  <c r="CA69" i="31"/>
  <c r="CC67" i="31"/>
  <c r="CA64" i="31"/>
  <c r="BZ72" i="31"/>
  <c r="CA72" i="31"/>
  <c r="CA67" i="31"/>
  <c r="BZ68" i="31"/>
  <c r="CA59" i="31"/>
  <c r="CA63" i="31"/>
  <c r="BZ60" i="31"/>
  <c r="CA65" i="31"/>
  <c r="BZ61" i="31"/>
  <c r="BZ58" i="31"/>
  <c r="BZ63" i="31"/>
  <c r="CA52" i="31"/>
  <c r="CJ68"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CH68" i="31"/>
  <c r="CG57" i="31"/>
  <c r="CJ55" i="31"/>
  <c r="CJ62" i="31"/>
  <c r="BV62" i="31"/>
  <c r="CE28" i="31"/>
  <c r="BV12" i="31"/>
  <c r="CE32" i="31"/>
  <c r="BZ57" i="31"/>
  <c r="CD75" i="31"/>
  <c r="BV64"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U77" i="31"/>
  <c r="AM59" i="31" l="1"/>
  <c r="AM86" i="31"/>
  <c r="BQ21" i="31"/>
  <c r="AM85" i="31"/>
  <c r="AM41" i="31"/>
  <c r="AM55" i="31"/>
  <c r="BQ75" i="31"/>
  <c r="AM13" i="31"/>
  <c r="AM10" i="31"/>
  <c r="AL9" i="31"/>
  <c r="AM9" i="31"/>
  <c r="AM8" i="31"/>
  <c r="AH8" i="31"/>
  <c r="AM11" i="31"/>
  <c r="AH12" i="31"/>
  <c r="BO77" i="31"/>
  <c r="I60" i="31"/>
  <c r="BF56" i="31"/>
  <c r="BQ67" i="31"/>
  <c r="I73" i="31"/>
  <c r="BM77" i="31"/>
  <c r="AL83" i="31"/>
  <c r="I41" i="31"/>
  <c r="I47" i="31"/>
  <c r="BN74" i="31"/>
  <c r="AM68" i="31"/>
  <c r="BQ30" i="31"/>
  <c r="I59" i="31"/>
  <c r="BF72" i="31"/>
  <c r="I81" i="31"/>
  <c r="BF78" i="31"/>
  <c r="BL77" i="31"/>
  <c r="BQ74" i="31"/>
  <c r="BQ73" i="31"/>
  <c r="AM80" i="31"/>
  <c r="I45" i="31"/>
  <c r="I58" i="31"/>
  <c r="BC45" i="31"/>
  <c r="BC34" i="31"/>
  <c r="BC37" i="31"/>
  <c r="BQ55" i="31"/>
  <c r="AM66" i="31"/>
  <c r="AM45" i="31"/>
  <c r="AM28" i="31"/>
  <c r="BQ77" i="31"/>
  <c r="AM75" i="31"/>
  <c r="AM72" i="31"/>
  <c r="BP76" i="31"/>
  <c r="I39" i="31"/>
  <c r="I61" i="31"/>
  <c r="BC53" i="31"/>
  <c r="AM49" i="31"/>
  <c r="I67" i="31"/>
  <c r="BQ38" i="31"/>
  <c r="BF80" i="31"/>
  <c r="AN73" i="31"/>
  <c r="BR77" i="31"/>
  <c r="AM84" i="31"/>
  <c r="AM81" i="31"/>
  <c r="BQ69" i="31"/>
  <c r="AM71" i="31"/>
  <c r="BP70" i="31"/>
  <c r="BQ51" i="31"/>
  <c r="I57" i="31"/>
  <c r="I62" i="31"/>
  <c r="I56" i="31"/>
  <c r="BF44" i="31"/>
  <c r="AM77" i="31"/>
  <c r="BP77" i="31"/>
  <c r="BQ76" i="31"/>
  <c r="BQ65" i="31"/>
  <c r="BQ64" i="31"/>
  <c r="I46" i="31"/>
  <c r="I48" i="31"/>
  <c r="I51" i="31"/>
  <c r="BF82" i="31"/>
  <c r="BF35" i="31"/>
  <c r="AJ81" i="31"/>
  <c r="BQ46" i="31"/>
  <c r="BC43" i="31"/>
  <c r="BQ42" i="31"/>
  <c r="BQ59" i="31"/>
  <c r="AM42" i="31"/>
  <c r="I72" i="31"/>
  <c r="AL77" i="31"/>
  <c r="BN77" i="31"/>
  <c r="AM83" i="31"/>
  <c r="AM76" i="31"/>
  <c r="I74" i="31"/>
  <c r="AM58" i="31"/>
  <c r="I54" i="31"/>
  <c r="I50" i="31"/>
  <c r="I40" i="31"/>
  <c r="AM74" i="31"/>
  <c r="BQ12" i="31"/>
  <c r="AM53" i="31"/>
  <c r="BQ35" i="31"/>
  <c r="BR66" i="31"/>
  <c r="BQ68" i="31"/>
  <c r="I53" i="31"/>
  <c r="I49" i="31"/>
  <c r="I44" i="31"/>
  <c r="BC35" i="31"/>
  <c r="BC38" i="31"/>
  <c r="BF41" i="31"/>
  <c r="AM82" i="31"/>
  <c r="BC44" i="31"/>
  <c r="AM19" i="31"/>
  <c r="AM62" i="31"/>
  <c r="BQ34" i="31"/>
  <c r="CJ75" i="31"/>
  <c r="CG46" i="31"/>
  <c r="CG30" i="31"/>
  <c r="BZ77" i="31"/>
  <c r="CD77" i="31"/>
  <c r="BW77" i="31"/>
  <c r="CL77" i="31"/>
  <c r="CE77" i="31"/>
  <c r="BX77" i="31"/>
  <c r="BT77" i="31"/>
  <c r="CI77" i="31"/>
  <c r="CJ77" i="31"/>
  <c r="CG77" i="31"/>
  <c r="BV77" i="31"/>
  <c r="CH77" i="31"/>
  <c r="CC77" i="31"/>
  <c r="CA77" i="31"/>
  <c r="CG28" i="31"/>
  <c r="CG37" i="31"/>
  <c r="CJ37" i="31"/>
  <c r="CG31" i="31"/>
  <c r="CJ49" i="31"/>
  <c r="CJ71" i="31"/>
  <c r="CJ28" i="31"/>
  <c r="CJ73" i="31"/>
  <c r="CJ34" i="31"/>
  <c r="CJ65" i="31"/>
  <c r="CG38" i="31"/>
  <c r="CG27" i="31"/>
  <c r="CG36" i="31"/>
  <c r="BU78" i="31"/>
  <c r="BL78" i="31" l="1"/>
  <c r="BP78" i="31"/>
  <c r="BQ78" i="31"/>
  <c r="BR78" i="31"/>
  <c r="BO78" i="31"/>
  <c r="BM78" i="31"/>
  <c r="BN78" i="31"/>
  <c r="I71" i="31"/>
  <c r="BR44" i="31"/>
  <c r="BR45" i="31"/>
  <c r="BR51" i="31"/>
  <c r="BR35" i="31"/>
  <c r="I80" i="31"/>
  <c r="I52" i="31"/>
  <c r="BR32" i="31"/>
  <c r="I42" i="31"/>
  <c r="BR63" i="31"/>
  <c r="I78" i="31"/>
  <c r="AN60" i="31"/>
  <c r="AN59" i="31"/>
  <c r="I70" i="31"/>
  <c r="AN51" i="31"/>
  <c r="AN45" i="31"/>
  <c r="AN38" i="31"/>
  <c r="I77" i="31"/>
  <c r="AN54" i="31"/>
  <c r="AN70" i="31"/>
  <c r="AN72" i="31"/>
  <c r="BR40" i="31"/>
  <c r="AN65" i="31"/>
  <c r="BR53" i="31"/>
  <c r="AN49" i="31"/>
  <c r="BR36" i="31"/>
  <c r="I68" i="31"/>
  <c r="I82" i="31"/>
  <c r="AN71" i="31"/>
  <c r="BR65" i="31"/>
  <c r="I76" i="31"/>
  <c r="I55" i="31"/>
  <c r="AN56" i="31"/>
  <c r="I66" i="31"/>
  <c r="AN48" i="31"/>
  <c r="BR38" i="31"/>
  <c r="AN43" i="31"/>
  <c r="AN57" i="31"/>
  <c r="AN44" i="31"/>
  <c r="BR72" i="31"/>
  <c r="I79" i="31"/>
  <c r="I43" i="31"/>
  <c r="BR52" i="31"/>
  <c r="AN52" i="31"/>
  <c r="BR30" i="31"/>
  <c r="BR42" i="31"/>
  <c r="BR31" i="31"/>
  <c r="I63" i="31"/>
  <c r="BR64" i="31"/>
  <c r="I83" i="31"/>
  <c r="BR39" i="31"/>
  <c r="BR49" i="31"/>
  <c r="AN46" i="31"/>
  <c r="BR41" i="31"/>
  <c r="AN37" i="31"/>
  <c r="AN42" i="31"/>
  <c r="AN39" i="31"/>
  <c r="BR50" i="31"/>
  <c r="BR48" i="31"/>
  <c r="BR58" i="31"/>
  <c r="AN79" i="31"/>
  <c r="AN58" i="31"/>
  <c r="I69" i="31"/>
  <c r="BR47" i="31"/>
  <c r="BR37" i="31"/>
  <c r="AN47" i="31"/>
  <c r="AN55" i="31"/>
  <c r="CJ78" i="31"/>
  <c r="CA78" i="31"/>
  <c r="CC78" i="31"/>
  <c r="CD78" i="31"/>
  <c r="CE78" i="31"/>
  <c r="CG78" i="31"/>
  <c r="BX78" i="31"/>
  <c r="CH78" i="31"/>
  <c r="CL78" i="31"/>
  <c r="CI78" i="31"/>
  <c r="BW78" i="31"/>
  <c r="BT78" i="31"/>
  <c r="BV78" i="31"/>
  <c r="BZ78" i="31"/>
  <c r="BU79" i="31"/>
  <c r="BR79" i="31" l="1"/>
  <c r="BM79" i="31"/>
  <c r="BP79" i="31"/>
  <c r="BL79" i="31"/>
  <c r="BO79" i="31"/>
  <c r="BN79" i="31"/>
  <c r="BQ79" i="31"/>
  <c r="BR57" i="31"/>
  <c r="BR69" i="31"/>
  <c r="AN68" i="31"/>
  <c r="AN77" i="31"/>
  <c r="AN74" i="31"/>
  <c r="AN78" i="31"/>
  <c r="AN61" i="31"/>
  <c r="AN69" i="31"/>
  <c r="AN64" i="31"/>
  <c r="BR67" i="31"/>
  <c r="AN80" i="31"/>
  <c r="BR62" i="31"/>
  <c r="I85" i="31"/>
  <c r="AN53" i="31"/>
  <c r="BR59" i="31"/>
  <c r="BR33" i="31"/>
  <c r="I64" i="31"/>
  <c r="AN76" i="31"/>
  <c r="AN41" i="31"/>
  <c r="AN81" i="31"/>
  <c r="BR43" i="31"/>
  <c r="I84" i="31"/>
  <c r="BR46" i="31"/>
  <c r="BR34" i="31"/>
  <c r="BR61" i="31"/>
  <c r="BR71" i="31"/>
  <c r="I65" i="31"/>
  <c r="AN40" i="31"/>
  <c r="BR73" i="31"/>
  <c r="BR70" i="31"/>
  <c r="BR74" i="31"/>
  <c r="BR60" i="31"/>
  <c r="AN50" i="31"/>
  <c r="BR54" i="31"/>
  <c r="AN66" i="31"/>
  <c r="AN67" i="31"/>
  <c r="BR68" i="31"/>
  <c r="AN75" i="31"/>
  <c r="BZ79" i="31"/>
  <c r="CE79" i="31"/>
  <c r="CL79" i="31"/>
  <c r="BX79" i="31"/>
  <c r="CD79" i="31"/>
  <c r="BW79" i="31"/>
  <c r="CC79" i="31"/>
  <c r="CA79" i="31"/>
  <c r="BT79" i="31"/>
  <c r="CI79" i="31"/>
  <c r="BV79" i="31"/>
  <c r="CH79" i="31"/>
  <c r="CG79" i="31"/>
  <c r="CJ79" i="31"/>
  <c r="AN82" i="31" l="1"/>
  <c r="BR76" i="31"/>
  <c r="BR75" i="31"/>
  <c r="AN62" i="31"/>
  <c r="AN83" i="31"/>
  <c r="BR56" i="31"/>
  <c r="AN63" i="31"/>
  <c r="BR55" i="31"/>
  <c r="AE38" i="31" l="1"/>
  <c r="AE35" i="31"/>
  <c r="AE37" i="31"/>
  <c r="AE55" i="31"/>
  <c r="AE50" i="31"/>
  <c r="AE36" i="31"/>
  <c r="AE34" i="31"/>
  <c r="AE44" i="31"/>
  <c r="AE53" i="31"/>
  <c r="AE54" i="31"/>
  <c r="AE40" i="31"/>
  <c r="AE49" i="31"/>
  <c r="AE41" i="31"/>
  <c r="AE43" i="31"/>
  <c r="AE48" i="31"/>
  <c r="AE56" i="31"/>
  <c r="AE51" i="31"/>
  <c r="AE47" i="31"/>
  <c r="AE46" i="31"/>
  <c r="AE39" i="31"/>
  <c r="AE42" i="31"/>
  <c r="AE45" i="31"/>
  <c r="AE52" i="31"/>
  <c r="K50" i="31" l="1"/>
  <c r="K42" i="31"/>
  <c r="O37" i="31"/>
  <c r="O47" i="31"/>
  <c r="K49" i="31"/>
  <c r="K40" i="31"/>
  <c r="Z47" i="31"/>
  <c r="N42" i="31"/>
  <c r="Z51" i="31"/>
  <c r="Z50" i="31"/>
  <c r="Z42" i="31"/>
  <c r="Z48" i="31"/>
  <c r="N53" i="31"/>
  <c r="N43" i="31"/>
  <c r="K51" i="31"/>
  <c r="N47" i="31"/>
  <c r="Z46" i="31"/>
  <c r="K45" i="31"/>
  <c r="N44" i="31"/>
  <c r="N41" i="31"/>
  <c r="O42" i="31"/>
  <c r="O48" i="31"/>
  <c r="O53" i="31"/>
  <c r="K52" i="31"/>
  <c r="Z43" i="31"/>
  <c r="N54" i="31"/>
  <c r="N46" i="31"/>
  <c r="N49" i="31"/>
  <c r="K46" i="31"/>
  <c r="N51" i="31"/>
  <c r="N45" i="31"/>
  <c r="Z44" i="31"/>
  <c r="K41" i="31"/>
  <c r="N39" i="31"/>
  <c r="K48" i="31"/>
  <c r="O38" i="31"/>
  <c r="Z53" i="31"/>
  <c r="Z52" i="31"/>
  <c r="K43" i="31"/>
  <c r="K54" i="31"/>
  <c r="K44" i="31"/>
  <c r="N37" i="31"/>
  <c r="O51" i="31"/>
  <c r="Z37" i="31"/>
  <c r="Z40" i="31"/>
  <c r="N50" i="31"/>
  <c r="O45" i="31"/>
  <c r="O44" i="31"/>
  <c r="O41" i="31"/>
  <c r="Z39" i="31"/>
  <c r="N48" i="31"/>
  <c r="Z38" i="31"/>
  <c r="K53" i="31"/>
  <c r="O52" i="31"/>
  <c r="O43" i="31"/>
  <c r="Z54" i="31"/>
  <c r="Z41" i="31"/>
  <c r="N38" i="31"/>
  <c r="Z49" i="31"/>
  <c r="N52" i="31"/>
  <c r="N40" i="31"/>
  <c r="O54" i="31"/>
  <c r="Z45" i="31"/>
  <c r="K39" i="31"/>
  <c r="O46" i="31"/>
  <c r="O50" i="31"/>
  <c r="O39" i="31"/>
  <c r="K37" i="31"/>
  <c r="K47" i="31"/>
  <c r="K38" i="31"/>
  <c r="O49" i="31"/>
  <c r="O40" i="31"/>
  <c r="AR40" i="31" l="1"/>
  <c r="AT47" i="31"/>
  <c r="AP42" i="31"/>
  <c r="AP48" i="31"/>
  <c r="BE44" i="31"/>
  <c r="BE42" i="31"/>
  <c r="AT35" i="31"/>
  <c r="AT37" i="31"/>
  <c r="AR44" i="31"/>
  <c r="AR52" i="31"/>
  <c r="BE52" i="31"/>
  <c r="AP41" i="31"/>
  <c r="AT48" i="31"/>
  <c r="AT44" i="31"/>
  <c r="AP51" i="31"/>
  <c r="BE37" i="31"/>
  <c r="BE48" i="31"/>
  <c r="AP46" i="31"/>
  <c r="BE43" i="31"/>
  <c r="AP36" i="31"/>
  <c r="AT42" i="31"/>
  <c r="AR36" i="31"/>
  <c r="AR49" i="31"/>
  <c r="AP47" i="31"/>
  <c r="AR47" i="31"/>
  <c r="AP35" i="31"/>
  <c r="BE36" i="31"/>
  <c r="AR41" i="31"/>
  <c r="AR48" i="31"/>
  <c r="AP38" i="31"/>
  <c r="BE46" i="31"/>
  <c r="AR43" i="31"/>
  <c r="AT52" i="31"/>
  <c r="BE35" i="31"/>
  <c r="AP52" i="31"/>
  <c r="BE41" i="31"/>
  <c r="AT46" i="31"/>
  <c r="AT38" i="31"/>
  <c r="BE47" i="31"/>
  <c r="AR38" i="31"/>
  <c r="AT40" i="31"/>
  <c r="AT41" i="31"/>
  <c r="AP50" i="31"/>
  <c r="AP44" i="31"/>
  <c r="BE51" i="31"/>
  <c r="AT43" i="31"/>
  <c r="BE45" i="31"/>
  <c r="AP39" i="31"/>
  <c r="BE38" i="31"/>
  <c r="AT45" i="31"/>
  <c r="AR35" i="31"/>
  <c r="AT36" i="31"/>
  <c r="AR46" i="31"/>
  <c r="BE39" i="31"/>
  <c r="AP40" i="31"/>
  <c r="AT49" i="31"/>
  <c r="AR51" i="31"/>
  <c r="AP43" i="31"/>
  <c r="AR42" i="31"/>
  <c r="AR50" i="31"/>
  <c r="AP45" i="31"/>
  <c r="AP49" i="31"/>
  <c r="AR39" i="31"/>
  <c r="BE40" i="31"/>
  <c r="AR37" i="31"/>
  <c r="AT51" i="31"/>
  <c r="AT39" i="31"/>
  <c r="AR45" i="31"/>
  <c r="AP37" i="31"/>
  <c r="AT50" i="31"/>
  <c r="BE49" i="31"/>
  <c r="BE50" i="31"/>
  <c r="BT44" i="31"/>
  <c r="BT32" i="31"/>
  <c r="BT41" i="31"/>
  <c r="BX32" i="31"/>
  <c r="CI39" i="31"/>
  <c r="BT40" i="31"/>
  <c r="BW28" i="31"/>
  <c r="BW40" i="31"/>
  <c r="BX43" i="31"/>
  <c r="BT38" i="31"/>
  <c r="CI42" i="31"/>
  <c r="BX42" i="31"/>
  <c r="BX31" i="31"/>
  <c r="CI32" i="31"/>
  <c r="BW34" i="31"/>
  <c r="BT43" i="31"/>
  <c r="BW39" i="31"/>
  <c r="CI41" i="31"/>
  <c r="CI33" i="31"/>
  <c r="BX44" i="31"/>
  <c r="CI35" i="31"/>
  <c r="BW32" i="31"/>
  <c r="BX41" i="31"/>
  <c r="BX36" i="31"/>
  <c r="BT33" i="31"/>
  <c r="CI37" i="31"/>
  <c r="CI38" i="31"/>
  <c r="BT34" i="31"/>
  <c r="BT35" i="31"/>
  <c r="BT36" i="31"/>
  <c r="CI31" i="31"/>
  <c r="BX28" i="31"/>
  <c r="BX30" i="31"/>
  <c r="CI45" i="31"/>
  <c r="BW31" i="31"/>
  <c r="BW45" i="31"/>
  <c r="BW33" i="31"/>
  <c r="CI36" i="31"/>
  <c r="BW42" i="31"/>
  <c r="CI30" i="31"/>
  <c r="BT37" i="31"/>
  <c r="CI34" i="31"/>
  <c r="BT39" i="31"/>
  <c r="BT31" i="31"/>
  <c r="CI29" i="31"/>
  <c r="BW38" i="31"/>
  <c r="CI40" i="31"/>
  <c r="CI43" i="31"/>
  <c r="BT42" i="31"/>
  <c r="BX39" i="31"/>
  <c r="BW29" i="31"/>
  <c r="BX45" i="31"/>
  <c r="BW35" i="31"/>
  <c r="BW37" i="31"/>
  <c r="BX33" i="31"/>
  <c r="BX37" i="31"/>
  <c r="BW30" i="31"/>
  <c r="CI44" i="31"/>
  <c r="BT29" i="31"/>
  <c r="BX35" i="31"/>
  <c r="BW41" i="31"/>
  <c r="BW44" i="31"/>
  <c r="BW36" i="31"/>
  <c r="BX38" i="31"/>
  <c r="BW43" i="31"/>
  <c r="BX29" i="31"/>
  <c r="CI28" i="31"/>
  <c r="BT30" i="31"/>
  <c r="BX40" i="31"/>
  <c r="BT45" i="31"/>
  <c r="BT28" i="31"/>
  <c r="BX34" i="31"/>
  <c r="AE77" i="31" l="1"/>
  <c r="AE61" i="31"/>
  <c r="AE69" i="31"/>
  <c r="AE81" i="31" l="1"/>
  <c r="AE84" i="31"/>
  <c r="AE68" i="31"/>
  <c r="AE67" i="31"/>
  <c r="AE79" i="31"/>
  <c r="AE64" i="31"/>
  <c r="AE78" i="31"/>
  <c r="AE85" i="31"/>
  <c r="AE66" i="31"/>
  <c r="AE75" i="31"/>
  <c r="AE63" i="31"/>
  <c r="AE57" i="31"/>
  <c r="AE60" i="31"/>
  <c r="AE70" i="31"/>
  <c r="AE82" i="31"/>
  <c r="AE65" i="31"/>
  <c r="AE58" i="31"/>
  <c r="AE59" i="31"/>
  <c r="AE73" i="31"/>
  <c r="AE72" i="31"/>
  <c r="AE76" i="31"/>
  <c r="AE80" i="31"/>
  <c r="AE83" i="31"/>
  <c r="AE62" i="31"/>
  <c r="AE74" i="31"/>
  <c r="AE71" i="31"/>
  <c r="O60" i="31"/>
  <c r="K60" i="31"/>
  <c r="O70" i="31" l="1"/>
  <c r="K56" i="31"/>
  <c r="N68" i="31"/>
  <c r="O71" i="31"/>
  <c r="K66" i="31"/>
  <c r="K64" i="31"/>
  <c r="Z59" i="31"/>
  <c r="O81" i="31"/>
  <c r="O77" i="31"/>
  <c r="Z69" i="31"/>
  <c r="O74" i="31"/>
  <c r="O75" i="31"/>
  <c r="K73" i="31"/>
  <c r="Z70" i="31"/>
  <c r="Z81" i="31"/>
  <c r="K82" i="31"/>
  <c r="K74" i="31"/>
  <c r="Z75" i="31"/>
  <c r="O73" i="31"/>
  <c r="K63" i="31"/>
  <c r="N70" i="31"/>
  <c r="N56" i="31"/>
  <c r="O65" i="31"/>
  <c r="Z71" i="31"/>
  <c r="N66" i="31"/>
  <c r="O76" i="31"/>
  <c r="O64" i="31"/>
  <c r="O59" i="31"/>
  <c r="K81" i="31"/>
  <c r="K77" i="31"/>
  <c r="K78" i="31"/>
  <c r="O79" i="31"/>
  <c r="N83" i="31"/>
  <c r="Z62" i="31"/>
  <c r="K69" i="31"/>
  <c r="Z56" i="31"/>
  <c r="Z61" i="31"/>
  <c r="Z66" i="31"/>
  <c r="Z64" i="31"/>
  <c r="N81" i="31"/>
  <c r="Z77" i="31"/>
  <c r="AT58" i="31"/>
  <c r="N78" i="31"/>
  <c r="Z79" i="31"/>
  <c r="K83" i="31"/>
  <c r="N60" i="31"/>
  <c r="Z57" i="31"/>
  <c r="Z76" i="31"/>
  <c r="K68" i="31"/>
  <c r="O63" i="31"/>
  <c r="O55" i="31"/>
  <c r="K72" i="31"/>
  <c r="K65" i="31"/>
  <c r="O61" i="31"/>
  <c r="O66" i="31"/>
  <c r="N64" i="31"/>
  <c r="K80" i="31"/>
  <c r="N76" i="31"/>
  <c r="Z78" i="31"/>
  <c r="K79" i="31"/>
  <c r="AP58" i="31"/>
  <c r="K76" i="31"/>
  <c r="K59" i="31"/>
  <c r="N65" i="31"/>
  <c r="N63" i="31"/>
  <c r="K57" i="31"/>
  <c r="K55" i="31"/>
  <c r="O72" i="31"/>
  <c r="Z65" i="31"/>
  <c r="N61" i="31"/>
  <c r="Z58" i="31"/>
  <c r="K67" i="31"/>
  <c r="N62" i="31"/>
  <c r="O68" i="31"/>
  <c r="O80" i="31"/>
  <c r="Z82" i="31"/>
  <c r="O78" i="31"/>
  <c r="N79" i="31"/>
  <c r="Z83" i="31"/>
  <c r="N71" i="31"/>
  <c r="O67" i="31"/>
  <c r="Z63" i="31"/>
  <c r="N72" i="31"/>
  <c r="K61" i="31"/>
  <c r="N58" i="31"/>
  <c r="Z67" i="31"/>
  <c r="K62" i="31"/>
  <c r="N80" i="31"/>
  <c r="O69" i="31"/>
  <c r="O82" i="31"/>
  <c r="N74" i="31"/>
  <c r="K75" i="31"/>
  <c r="N73" i="31"/>
  <c r="O56" i="31"/>
  <c r="K58" i="31"/>
  <c r="N77" i="31"/>
  <c r="O57" i="31"/>
  <c r="N55" i="31"/>
  <c r="K70" i="31"/>
  <c r="N57" i="31"/>
  <c r="Z55" i="31"/>
  <c r="Z72" i="31"/>
  <c r="K71" i="31"/>
  <c r="Z60" i="31"/>
  <c r="O58" i="31"/>
  <c r="N67" i="31"/>
  <c r="O62" i="31"/>
  <c r="N59" i="31"/>
  <c r="Z80" i="31"/>
  <c r="Z68" i="31"/>
  <c r="N69" i="31"/>
  <c r="N82" i="31"/>
  <c r="Z74" i="31"/>
  <c r="N75" i="31"/>
  <c r="Z73" i="31"/>
  <c r="BX51" i="31"/>
  <c r="BT51" i="31"/>
  <c r="AT68" i="31" l="1"/>
  <c r="AR81" i="31"/>
  <c r="BE68" i="31"/>
  <c r="BE72" i="31"/>
  <c r="AP79" i="31"/>
  <c r="AP69" i="31"/>
  <c r="AT76" i="31"/>
  <c r="AT79" i="31"/>
  <c r="AP74" i="31"/>
  <c r="AT78" i="31"/>
  <c r="AR65" i="31"/>
  <c r="AR71" i="31"/>
  <c r="AP76" i="31"/>
  <c r="AT65" i="31"/>
  <c r="AR57" i="31"/>
  <c r="AR80" i="31"/>
  <c r="BE64" i="31"/>
  <c r="BE55" i="31"/>
  <c r="AR61" i="31"/>
  <c r="AP75" i="31"/>
  <c r="AR56" i="31"/>
  <c r="AT64" i="31"/>
  <c r="BE75" i="31"/>
  <c r="AR63" i="31"/>
  <c r="AP70" i="31"/>
  <c r="AR59" i="31"/>
  <c r="AP77" i="31"/>
  <c r="AT63" i="31"/>
  <c r="AR76" i="31"/>
  <c r="BE66" i="31"/>
  <c r="AP65" i="31"/>
  <c r="AR66" i="31"/>
  <c r="BE78" i="31"/>
  <c r="BE70" i="31"/>
  <c r="AP60" i="31"/>
  <c r="BE73" i="31"/>
  <c r="BE56" i="31"/>
  <c r="AP73" i="31"/>
  <c r="BE69" i="31"/>
  <c r="AR53" i="31"/>
  <c r="AR77" i="31"/>
  <c r="AT66" i="31"/>
  <c r="AT55" i="31"/>
  <c r="AR62" i="31"/>
  <c r="AR69" i="31"/>
  <c r="AR67" i="31"/>
  <c r="BE57" i="31"/>
  <c r="AR54" i="31"/>
  <c r="AP57" i="31"/>
  <c r="AT73" i="31"/>
  <c r="AR70" i="31"/>
  <c r="AT70" i="31"/>
  <c r="BE80" i="31"/>
  <c r="AP66" i="31"/>
  <c r="AP78" i="31"/>
  <c r="AR79" i="31"/>
  <c r="BE60" i="31"/>
  <c r="AT59" i="31"/>
  <c r="AP61" i="31"/>
  <c r="AP55" i="31"/>
  <c r="BE53" i="31"/>
  <c r="AR72" i="31"/>
  <c r="AR74" i="31"/>
  <c r="AP63" i="31"/>
  <c r="BE61" i="31"/>
  <c r="BE67" i="31"/>
  <c r="BE58" i="31"/>
  <c r="AT80" i="31"/>
  <c r="BE77" i="31"/>
  <c r="BE54" i="31"/>
  <c r="AP54" i="31"/>
  <c r="AT77" i="31"/>
  <c r="AP59" i="31"/>
  <c r="AR60" i="31"/>
  <c r="AT57" i="31"/>
  <c r="AR78" i="31"/>
  <c r="AP80" i="31"/>
  <c r="AP71" i="31"/>
  <c r="O83" i="31"/>
  <c r="BE76" i="31"/>
  <c r="BE71" i="31"/>
  <c r="AT67" i="31"/>
  <c r="BE65" i="31"/>
  <c r="AT61" i="31"/>
  <c r="AT60" i="31"/>
  <c r="BE59" i="31"/>
  <c r="AP62" i="31"/>
  <c r="AT74" i="31"/>
  <c r="AP56" i="31"/>
  <c r="AT69" i="31"/>
  <c r="AT71" i="31"/>
  <c r="BE79" i="31"/>
  <c r="AR64" i="31"/>
  <c r="AT56" i="31"/>
  <c r="BE62" i="31"/>
  <c r="AT72" i="31"/>
  <c r="AT62" i="31"/>
  <c r="BE63" i="31"/>
  <c r="AP72" i="31"/>
  <c r="AT54" i="31"/>
  <c r="AR73" i="31"/>
  <c r="AP68" i="31"/>
  <c r="AT53" i="31"/>
  <c r="AR68" i="31"/>
  <c r="BE81" i="31"/>
  <c r="AP53" i="31"/>
  <c r="BE74" i="31"/>
  <c r="AP67" i="31"/>
  <c r="AP81" i="31"/>
  <c r="AT75" i="31"/>
  <c r="AP64" i="31"/>
  <c r="AR55" i="31"/>
  <c r="AR75" i="31"/>
  <c r="AR58" i="31"/>
  <c r="BW51" i="31"/>
  <c r="BT73" i="31"/>
  <c r="CI62" i="31"/>
  <c r="BW56" i="31"/>
  <c r="CI53" i="31"/>
  <c r="BW72" i="31"/>
  <c r="CI49" i="31"/>
  <c r="BX61" i="31"/>
  <c r="BT53" i="31"/>
  <c r="BW63" i="31"/>
  <c r="BT62" i="31"/>
  <c r="CI74" i="31"/>
  <c r="CI57" i="31"/>
  <c r="CI69" i="31"/>
  <c r="CI50" i="31"/>
  <c r="BW48" i="31"/>
  <c r="BT50" i="31"/>
  <c r="CI66" i="31"/>
  <c r="CI61" i="31"/>
  <c r="BX69" i="31"/>
  <c r="BT48" i="31"/>
  <c r="BT58" i="31"/>
  <c r="BW49" i="31"/>
  <c r="BX47" i="31"/>
  <c r="BW66" i="31"/>
  <c r="CI63" i="31"/>
  <c r="BT61" i="31"/>
  <c r="BW67" i="31"/>
  <c r="BX67" i="31"/>
  <c r="CI60" i="31"/>
  <c r="BX72" i="31"/>
  <c r="BT63" i="31"/>
  <c r="CI51" i="31"/>
  <c r="BW54" i="31"/>
  <c r="BX73" i="31"/>
  <c r="CI72" i="31"/>
  <c r="BW55" i="31"/>
  <c r="BW58" i="31"/>
  <c r="BW74" i="31"/>
  <c r="BT69" i="31"/>
  <c r="BX60" i="31"/>
  <c r="BW71" i="31"/>
  <c r="BX58" i="31"/>
  <c r="BX54" i="31"/>
  <c r="BX46" i="31"/>
  <c r="BW53" i="31"/>
  <c r="BT46" i="31"/>
  <c r="BT60" i="31"/>
  <c r="BW57" i="31"/>
  <c r="BW69" i="31"/>
  <c r="BT57" i="31"/>
  <c r="BX65" i="31"/>
  <c r="BX55" i="31"/>
  <c r="BX64" i="31"/>
  <c r="BX68" i="31"/>
  <c r="BW47" i="31"/>
  <c r="BX70" i="31"/>
  <c r="BT54" i="31"/>
  <c r="CI52" i="31"/>
  <c r="BW70" i="31"/>
  <c r="CI58" i="31"/>
  <c r="CI65" i="31"/>
  <c r="BT55" i="31"/>
  <c r="BT56" i="31"/>
  <c r="BT64" i="31"/>
  <c r="BW73" i="31"/>
  <c r="CI68" i="31"/>
  <c r="BX62" i="31"/>
  <c r="CI67" i="31"/>
  <c r="BT70" i="31"/>
  <c r="BX50" i="31"/>
  <c r="BW62" i="31"/>
  <c r="BX71" i="31"/>
  <c r="CI64" i="31"/>
  <c r="CI55" i="31"/>
  <c r="BT47" i="31"/>
  <c r="BW68" i="31"/>
  <c r="BT71" i="31"/>
  <c r="BW65" i="31"/>
  <c r="BT72" i="31"/>
  <c r="BT65" i="31"/>
  <c r="CI46" i="31"/>
  <c r="BT66" i="31"/>
  <c r="BX57" i="31"/>
  <c r="BW46" i="31"/>
  <c r="BW61" i="31"/>
  <c r="BX59" i="31"/>
  <c r="BW52" i="31"/>
  <c r="BX56" i="31"/>
  <c r="BT74" i="31"/>
  <c r="CI70" i="31"/>
  <c r="CI71" i="31"/>
  <c r="CI47" i="31"/>
  <c r="CI59" i="31"/>
  <c r="BX53" i="31"/>
  <c r="BW59" i="31"/>
  <c r="BW50" i="31"/>
  <c r="CI54" i="31"/>
  <c r="BX63" i="31"/>
  <c r="CI48" i="31"/>
  <c r="BT68" i="31"/>
  <c r="CI73" i="31"/>
  <c r="BW60" i="31"/>
  <c r="BT59" i="31"/>
  <c r="BT52" i="31"/>
  <c r="BX66" i="31"/>
  <c r="BX52" i="31"/>
  <c r="CI56" i="31"/>
  <c r="BT49" i="31"/>
  <c r="BX48" i="31"/>
  <c r="BT67" i="31"/>
  <c r="BX49" i="31"/>
  <c r="BW64" i="31"/>
  <c r="AT81" i="31" l="1"/>
  <c r="BX74" i="31"/>
  <c r="Z84" i="31" l="1"/>
  <c r="N84" i="31"/>
  <c r="N85" i="31"/>
  <c r="O84" i="31"/>
  <c r="K85" i="31"/>
  <c r="O85" i="31"/>
  <c r="Z85" i="31"/>
  <c r="K84" i="31"/>
  <c r="AT83" i="31" l="1"/>
  <c r="AR82" i="31"/>
  <c r="AP82" i="31"/>
  <c r="AP83" i="31"/>
  <c r="BE82" i="31"/>
  <c r="AT82" i="31"/>
  <c r="BE83" i="31"/>
  <c r="AR83" i="31"/>
  <c r="BW75" i="31"/>
  <c r="CI75" i="31"/>
  <c r="BT76" i="31"/>
  <c r="BX76" i="31"/>
  <c r="BT75" i="31"/>
  <c r="CI76" i="31"/>
  <c r="BX75" i="31"/>
  <c r="BW76" i="31"/>
</calcChain>
</file>

<file path=xl/sharedStrings.xml><?xml version="1.0" encoding="utf-8"?>
<sst xmlns="http://schemas.openxmlformats.org/spreadsheetml/2006/main" count="1555" uniqueCount="358">
  <si>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</si>
  <si>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</si>
  <si>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</si>
  <si>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</si>
  <si>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</si>
  <si>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</si>
  <si>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</si>
  <si>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</si>
  <si>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</si>
  <si>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</si>
  <si>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</si>
  <si>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</si>
  <si>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</si>
  <si>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</si>
  <si>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</si>
  <si>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</si>
  <si>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</si>
  <si>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</si>
  <si>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</si>
  <si>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</si>
  <si>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</si>
  <si>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</si>
  <si>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</si>
  <si>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</si>
  <si>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</si>
  <si>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</si>
  <si>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</si>
  <si>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</si>
  <si>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</si>
  <si>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</si>
  <si>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</si>
  <si>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</si>
  <si>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</si>
  <si>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</si>
  <si>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</si>
  <si>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</si>
  <si>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</si>
  <si>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</si>
  <si>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</si>
  <si>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</si>
  <si>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</si>
  <si>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</si>
  <si>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</si>
  <si>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</si>
  <si>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</si>
  <si>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</si>
  <si>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</si>
  <si>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</si>
  <si>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</si>
  <si>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</si>
  <si>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</si>
  <si>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</si>
  <si>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</si>
  <si>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</si>
  <si>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</si>
  <si>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</si>
  <si>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</si>
  <si>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</si>
  <si>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</si>
  <si>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</si>
  <si>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</si>
  <si>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</si>
  <si>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</si>
  <si>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</si>
  <si>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</si>
  <si>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</si>
  <si>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</si>
  <si>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</si>
  <si>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</si>
  <si>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</si>
  <si>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</si>
  <si>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</si>
  <si>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</si>
  <si>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</si>
  <si>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</si>
  <si>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</si>
  <si>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</si>
  <si>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</si>
  <si>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</si>
  <si>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</si>
  <si>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</si>
  <si>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</si>
  <si>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</si>
  <si>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</si>
  <si>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</si>
  <si>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</si>
  <si>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</si>
  <si>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</si>
  <si>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</si>
  <si>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</si>
  <si>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</si>
  <si>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</si>
  <si>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</si>
  <si>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</si>
  <si>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</si>
  <si>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</si>
  <si>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</si>
  <si>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</si>
  <si>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</si>
  <si>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</si>
  <si>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</si>
  <si>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</si>
  <si>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</si>
  <si>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</si>
  <si>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</si>
  <si>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</si>
  <si>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</si>
  <si>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</si>
  <si>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</si>
  <si>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</si>
  <si>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</si>
  <si>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</si>
  <si>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</si>
  <si>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</si>
  <si>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</si>
  <si>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</si>
  <si>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</si>
  <si>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</si>
  <si>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</si>
  <si>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</si>
  <si>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</si>
  <si>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</si>
  <si>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</si>
  <si>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</si>
  <si>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</si>
  <si>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</si>
  <si>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</si>
  <si>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</si>
  <si>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</si>
  <si>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</si>
  <si>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</si>
  <si>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</si>
  <si>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</si>
  <si>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</si>
  <si>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</si>
  <si>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</si>
  <si>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</si>
  <si>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</si>
  <si>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</si>
  <si>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</si>
  <si>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</si>
  <si>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</si>
  <si>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</si>
  <si>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</si>
  <si>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</si>
  <si>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</si>
  <si>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</si>
  <si>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</si>
  <si>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</si>
  <si>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</si>
  <si>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</si>
  <si>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</si>
  <si>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</si>
  <si>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</si>
  <si>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</si>
  <si>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</si>
  <si>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</si>
  <si>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</si>
  <si>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</si>
  <si>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</si>
  <si>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</si>
  <si>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</si>
  <si>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</si>
  <si>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</si>
  <si>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</si>
  <si>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</si>
  <si>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</si>
  <si>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</si>
  <si>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</si>
  <si>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</si>
  <si>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</si>
  <si>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</si>
  <si>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</si>
  <si>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</si>
  <si>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</si>
  <si>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</si>
  <si>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</si>
  <si>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</si>
  <si>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</si>
  <si>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</si>
  <si>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</si>
  <si>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</si>
  <si>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</si>
  <si>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</si>
  <si>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</si>
  <si>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</si>
  <si>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</si>
  <si>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</si>
  <si>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</si>
  <si>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</si>
  <si>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</si>
  <si>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</si>
  <si>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</si>
  <si>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</si>
  <si>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</si>
  <si>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</si>
  <si>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</si>
  <si>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</si>
  <si>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</si>
  <si>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</si>
  <si>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</si>
  <si>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</si>
  <si>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</si>
  <si>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</si>
  <si>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</si>
  <si>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</si>
  <si>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</si>
  <si>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</si>
  <si>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</si>
  <si>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</si>
  <si>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</si>
  <si>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</si>
  <si>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</si>
  <si>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</si>
  <si>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</si>
  <si>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</si>
  <si>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</si>
  <si>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</si>
  <si>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</si>
  <si>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</si>
  <si>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</si>
  <si>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</si>
  <si>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</si>
  <si>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</si>
  <si>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</si>
  <si>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</si>
  <si>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</si>
  <si>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</si>
  <si>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</si>
  <si>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</si>
  <si>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</si>
  <si>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</si>
  <si>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</si>
  <si>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</si>
  <si>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</si>
  <si>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</si>
  <si>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</si>
  <si>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</si>
  <si>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</si>
  <si>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</si>
  <si>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</si>
  <si>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</si>
  <si>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</si>
  <si>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</si>
  <si>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</si>
  <si>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</si>
  <si>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</si>
  <si>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</si>
  <si>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</si>
  <si>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</si>
  <si>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</si>
  <si>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</si>
  <si>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</si>
  <si>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</si>
  <si>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</si>
  <si>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</si>
  <si>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</si>
  <si>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</si>
  <si>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</si>
  <si>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</si>
  <si>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</si>
  <si>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</si>
  <si>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</si>
  <si>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</si>
  <si>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</si>
  <si>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</si>
  <si>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</si>
  <si>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</si>
  <si>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</si>
  <si>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</si>
  <si>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</si>
  <si>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</si>
  <si>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</si>
  <si>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</si>
  <si>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</si>
  <si>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</si>
  <si>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</si>
  <si>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</si>
  <si>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</si>
  <si>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</si>
  <si>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</si>
  <si>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</si>
  <si>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</si>
  <si>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</si>
  <si>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</si>
  <si>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</si>
  <si>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</si>
  <si>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</si>
  <si>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</si>
  <si>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</si>
  <si>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</si>
  <si>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</si>
  <si>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</si>
  <si>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</si>
  <si>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</si>
  <si>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</si>
  <si>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</si>
  <si>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</si>
  <si>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</si>
  <si>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</si>
  <si>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</si>
  <si>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</si>
  <si>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</si>
  <si>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</si>
  <si>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</si>
  <si>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</si>
  <si>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</si>
  <si>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</si>
  <si>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</si>
  <si>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</si>
  <si>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</si>
  <si>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</si>
  <si>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</si>
  <si>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</si>
  <si>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</si>
  <si>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</si>
  <si>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</si>
  <si>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</si>
  <si>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</si>
  <si>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</si>
  <si>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</si>
  <si>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</si>
  <si>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</si>
  <si>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</si>
  <si>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</si>
  <si>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</si>
  <si>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</si>
  <si>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</si>
  <si>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</si>
  <si>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</si>
  <si>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</si>
  <si>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Public sector net financial liabilities</t>
  </si>
  <si>
    <t>Public sector net worth (inverted)</t>
  </si>
  <si>
    <t>2029-30</t>
  </si>
  <si>
    <t xml:space="preserve">Forecast years (in blue) from 2025-26 are consistent with the OBR Economic and fiscal outlook forecast published March 2025. </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</si>
  <si>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</si>
  <si>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</si>
  <si>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</si>
  <si>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</si>
  <si>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as of March 2025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</si>
  <si>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 xml:space="preserve">2025-26 onwards: Updated March 2025 to reflect our March 2025 </t>
    </r>
    <r>
      <rPr>
        <i/>
        <sz val="8"/>
        <rFont val="Calibri"/>
        <family val="2"/>
      </rPr>
      <t>Economic and fiscal outlook</t>
    </r>
    <r>
      <rPr>
        <sz val="8"/>
        <rFont val="Calibri"/>
        <family val="2"/>
      </rPr>
      <t>.</t>
    </r>
  </si>
  <si>
    <t>1946-47 (1974-75 for PSND) to 2024-25: Updated 22 May 2025 to reflect the latest available ONS data.</t>
  </si>
  <si>
    <t>1948-49 to 2024-25: Updated 22 May 2025 to reflect the latest available ONS data.</t>
  </si>
  <si>
    <t>GDP Deflator (2024-25=100)</t>
  </si>
  <si>
    <t xml:space="preserve"> £ billion (2024-25 prices)</t>
  </si>
  <si>
    <t xml:space="preserve">Outturn fiscal data consistent with the ONS/HM Treasury Public Sector Finances Statistical Bulletin released on 20 June 2025. </t>
  </si>
  <si>
    <t>Outturn fiscal data consistent with the ONS/HM Treasury Public Sector Finances Statistical Bulletin released on 20 June 2025.</t>
  </si>
  <si>
    <r>
      <t xml:space="preserve">Forecast years from 2025-26 are consistent with the OBR </t>
    </r>
    <r>
      <rPr>
        <i/>
        <sz val="10"/>
        <color indexed="8"/>
        <rFont val="Calibri"/>
        <family val="2"/>
      </rPr>
      <t>Economic and fiscal outlook</t>
    </r>
    <r>
      <rPr>
        <sz val="10"/>
        <color indexed="8"/>
        <rFont val="Calibri"/>
        <family val="2"/>
      </rPr>
      <t xml:space="preserve"> forecast published March 2025.</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</si>
  <si>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</si>
  <si>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</si>
  <si>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</si>
  <si>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15th May 2025).</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</si>
  <si>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</si>
  <si>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</si>
  <si>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</si>
  <si>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</si>
  <si>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2025-26 are consistent with the OBR </t>
    </r>
    <r>
      <rPr>
        <i/>
        <sz val="10"/>
        <rFont val="Calibri"/>
        <family val="2"/>
      </rPr>
      <t xml:space="preserve">Economic and fiscal outlook </t>
    </r>
    <r>
      <rPr>
        <sz val="10"/>
        <rFont val="Calibri"/>
        <family val="2"/>
      </rPr>
      <t>forecast published March 2025.</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</si>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</sst>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57">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1">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style="thin">
        <color theme="8"/>
      </left>
      <right/>
      <top/>
      <bottom style="thin">
        <color theme="8"/>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otted">
        <color theme="1"/>
      </top>
      <bottom/>
      <diagonal/>
    </border>
    <border>
      <left/>
      <right/>
      <top/>
      <bottom style="dashed">
        <color rgb="FF477391"/>
      </bottom>
      <diagonal/>
    </border>
    <border>
      <left/>
      <right/>
      <top style="thin">
        <color rgb="FF477391"/>
      </top>
      <bottom/>
      <diagonal/>
    </border>
    <border>
      <left/>
      <right/>
      <top/>
      <bottom style="thin">
        <color rgb="FF477391"/>
      </bottom>
      <diagonal/>
    </border>
    <border>
      <left style="medium">
        <color indexed="45"/>
      </left>
      <right style="thin">
        <color theme="8"/>
      </right>
      <top/>
      <bottom style="dashed">
        <color indexed="45"/>
      </bottom>
      <diagonal/>
    </border>
    <border>
      <left/>
      <right/>
      <top/>
      <bottom style="dashed">
        <color theme="8"/>
      </bottom>
      <diagonal/>
    </border>
    <border>
      <left/>
      <right style="medium">
        <color theme="8"/>
      </right>
      <top/>
      <bottom style="dashed">
        <color theme="8"/>
      </bottom>
      <diagonal/>
    </border>
    <border>
      <left style="medium">
        <color theme="8"/>
      </left>
      <right style="dashed">
        <color theme="8"/>
      </right>
      <top/>
      <bottom style="dashed">
        <color theme="8"/>
      </bottom>
      <diagonal/>
    </border>
    <border>
      <left style="dashed">
        <color theme="8"/>
      </left>
      <right/>
      <top style="dashed">
        <color rgb="FF477391"/>
      </top>
      <bottom/>
      <diagonal/>
    </border>
    <border>
      <left/>
      <right style="dashed">
        <color theme="8"/>
      </right>
      <top/>
      <bottom/>
      <diagonal/>
    </border>
    <border>
      <left style="dashed">
        <color theme="8"/>
      </left>
      <right style="medium">
        <color theme="8"/>
      </right>
      <top/>
      <bottom style="dashed">
        <color theme="8"/>
      </bottom>
      <diagonal/>
    </border>
    <border>
      <left/>
      <right/>
      <top style="dashed">
        <color rgb="FF477391"/>
      </top>
      <bottom/>
      <diagonal/>
    </border>
  </borders>
  <cellStyleXfs count="2195">
    <xf numFmtId="0" fontId="0" fillId="0" borderId="0"/>
    <xf numFmtId="183" fontId="47" fillId="0" borderId="0" applyFill="0" applyBorder="0" applyAlignment="0" applyProtection="0"/>
    <xf numFmtId="0" fontId="46" fillId="0" borderId="0"/>
    <xf numFmtId="0" fontId="47" fillId="0" borderId="0"/>
    <xf numFmtId="0" fontId="47" fillId="0" borderId="0"/>
    <xf numFmtId="0" fontId="4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8" fillId="0" borderId="0">
      <alignment vertical="top"/>
    </xf>
    <xf numFmtId="0" fontId="48" fillId="0" borderId="0">
      <alignment vertical="top"/>
    </xf>
    <xf numFmtId="0" fontId="49" fillId="0" borderId="0"/>
    <xf numFmtId="0" fontId="46" fillId="0" borderId="0"/>
    <xf numFmtId="0" fontId="47" fillId="0" borderId="0"/>
    <xf numFmtId="0" fontId="46" fillId="0" borderId="0"/>
    <xf numFmtId="0" fontId="47" fillId="0" borderId="0"/>
    <xf numFmtId="0" fontId="46" fillId="0" borderId="0"/>
    <xf numFmtId="0" fontId="47" fillId="0" borderId="0"/>
    <xf numFmtId="0" fontId="49" fillId="0" borderId="0"/>
    <xf numFmtId="0" fontId="49" fillId="0" borderId="0"/>
    <xf numFmtId="0" fontId="46" fillId="0" borderId="0"/>
    <xf numFmtId="0" fontId="47" fillId="0" borderId="0"/>
    <xf numFmtId="0" fontId="49" fillId="0" borderId="0"/>
    <xf numFmtId="0" fontId="46" fillId="0" borderId="0"/>
    <xf numFmtId="0" fontId="46" fillId="0" borderId="0"/>
    <xf numFmtId="0" fontId="47" fillId="0" borderId="0"/>
    <xf numFmtId="0" fontId="46" fillId="0" borderId="0"/>
    <xf numFmtId="0" fontId="47" fillId="0" borderId="0"/>
    <xf numFmtId="0" fontId="47" fillId="0" borderId="0"/>
    <xf numFmtId="0" fontId="46" fillId="0" borderId="0"/>
    <xf numFmtId="0" fontId="47" fillId="0" borderId="0"/>
    <xf numFmtId="0" fontId="46" fillId="0" borderId="0">
      <alignment horizontal="left" wrapText="1"/>
    </xf>
    <xf numFmtId="0" fontId="46" fillId="0" borderId="0"/>
    <xf numFmtId="0" fontId="47" fillId="0" borderId="0"/>
    <xf numFmtId="0" fontId="50" fillId="0" borderId="1" applyNumberFormat="0" applyFill="0" applyProtection="0">
      <alignment horizontal="center"/>
    </xf>
    <xf numFmtId="0" fontId="46" fillId="0" borderId="0"/>
    <xf numFmtId="164" fontId="47" fillId="0" borderId="0" applyFont="0" applyFill="0" applyBorder="0" applyProtection="0">
      <alignment horizontal="right"/>
    </xf>
    <xf numFmtId="164" fontId="47" fillId="0" borderId="0" applyFont="0" applyFill="0" applyBorder="0" applyProtection="0">
      <alignment horizontal="right"/>
    </xf>
    <xf numFmtId="0" fontId="45" fillId="2" borderId="0" applyNumberFormat="0" applyBorder="0" applyAlignment="0" applyProtection="0"/>
    <xf numFmtId="0" fontId="45" fillId="2"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7" borderId="0" applyNumberFormat="0" applyBorder="0" applyAlignment="0" applyProtection="0"/>
    <xf numFmtId="165" fontId="47" fillId="0" borderId="0" applyFont="0" applyFill="0" applyBorder="0" applyProtection="0">
      <alignment horizontal="right"/>
    </xf>
    <xf numFmtId="165" fontId="47" fillId="0" borderId="0" applyFont="0" applyFill="0" applyBorder="0" applyProtection="0">
      <alignment horizontal="right"/>
    </xf>
    <xf numFmtId="0" fontId="45" fillId="8"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5" borderId="0" applyNumberFormat="0" applyBorder="0" applyAlignment="0" applyProtection="0"/>
    <xf numFmtId="0" fontId="45" fillId="5" borderId="0" applyNumberFormat="0" applyBorder="0" applyAlignment="0" applyProtection="0"/>
    <xf numFmtId="0" fontId="45" fillId="8" borderId="0" applyNumberFormat="0" applyBorder="0" applyAlignment="0" applyProtection="0"/>
    <xf numFmtId="0" fontId="45" fillId="8" borderId="0" applyNumberFormat="0" applyBorder="0" applyAlignment="0" applyProtection="0"/>
    <xf numFmtId="0" fontId="45" fillId="11" borderId="0" applyNumberFormat="0" applyBorder="0" applyAlignment="0" applyProtection="0"/>
    <xf numFmtId="0" fontId="45" fillId="11" borderId="0" applyNumberFormat="0" applyBorder="0" applyAlignment="0" applyProtection="0"/>
    <xf numFmtId="166" fontId="47" fillId="0" borderId="0" applyFont="0" applyFill="0" applyBorder="0" applyProtection="0">
      <alignment horizontal="right"/>
    </xf>
    <xf numFmtId="166" fontId="47" fillId="0" borderId="0" applyFont="0" applyFill="0" applyBorder="0" applyProtection="0">
      <alignment horizontal="right"/>
    </xf>
    <xf numFmtId="0" fontId="51" fillId="12" borderId="0" applyNumberFormat="0" applyBorder="0" applyAlignment="0" applyProtection="0"/>
    <xf numFmtId="0" fontId="51" fillId="12"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2" fillId="0" borderId="0" applyNumberFormat="0" applyFill="0" applyBorder="0" applyAlignment="0">
      <protection locked="0"/>
    </xf>
    <xf numFmtId="0" fontId="53" fillId="3" borderId="0" applyNumberFormat="0" applyBorder="0" applyAlignment="0" applyProtection="0"/>
    <xf numFmtId="0" fontId="53" fillId="3" borderId="0" applyNumberFormat="0" applyBorder="0" applyAlignment="0" applyProtection="0"/>
    <xf numFmtId="177" fontId="47" fillId="0" borderId="0" applyBorder="0"/>
    <xf numFmtId="0" fontId="54" fillId="0" borderId="0" applyNumberFormat="0" applyAlignment="0">
      <alignment horizontal="left"/>
    </xf>
    <xf numFmtId="184" fontId="55" fillId="0" borderId="2" applyAlignment="0" applyProtection="0"/>
    <xf numFmtId="49" fontId="56" fillId="0" borderId="0" applyFont="0" applyFill="0" applyBorder="0" applyAlignment="0" applyProtection="0">
      <alignment horizontal="left"/>
    </xf>
    <xf numFmtId="3" fontId="57" fillId="0" borderId="0" applyAlignment="0" applyProtection="0"/>
    <xf numFmtId="179" fontId="58" fillId="0" borderId="0" applyFill="0" applyBorder="0" applyAlignment="0" applyProtection="0"/>
    <xf numFmtId="49" fontId="58" fillId="0" borderId="0" applyNumberFormat="0" applyAlignment="0" applyProtection="0">
      <alignment horizontal="left"/>
    </xf>
    <xf numFmtId="49" fontId="59" fillId="0" borderId="3" applyNumberFormat="0" applyAlignment="0" applyProtection="0">
      <alignment horizontal="left" wrapText="1"/>
    </xf>
    <xf numFmtId="49" fontId="59" fillId="0" borderId="0" applyNumberFormat="0" applyAlignment="0" applyProtection="0">
      <alignment horizontal="left" wrapText="1"/>
    </xf>
    <xf numFmtId="49" fontId="60" fillId="0" borderId="0" applyAlignment="0" applyProtection="0">
      <alignment horizontal="left"/>
    </xf>
    <xf numFmtId="0" fontId="61" fillId="20" borderId="4" applyNumberFormat="0" applyAlignment="0" applyProtection="0"/>
    <xf numFmtId="0" fontId="61" fillId="20" borderId="4" applyNumberFormat="0" applyAlignment="0" applyProtection="0"/>
    <xf numFmtId="0" fontId="47" fillId="0" borderId="0"/>
    <xf numFmtId="0" fontId="46" fillId="0" borderId="0"/>
    <xf numFmtId="0" fontId="47" fillId="0" borderId="0"/>
    <xf numFmtId="0" fontId="47" fillId="0" borderId="0"/>
    <xf numFmtId="0" fontId="46" fillId="0" borderId="0"/>
    <xf numFmtId="0" fontId="47" fillId="0" borderId="0"/>
    <xf numFmtId="0" fontId="46" fillId="0" borderId="0"/>
    <xf numFmtId="0" fontId="62" fillId="21" borderId="5" applyNumberFormat="0" applyAlignment="0" applyProtection="0"/>
    <xf numFmtId="0" fontId="62" fillId="21" borderId="5" applyNumberFormat="0" applyAlignment="0" applyProtection="0"/>
    <xf numFmtId="166" fontId="63" fillId="0" borderId="0" applyFont="0" applyFill="0" applyBorder="0" applyProtection="0">
      <alignment horizontal="right"/>
    </xf>
    <xf numFmtId="167" fontId="63" fillId="0" borderId="0" applyFont="0" applyFill="0" applyBorder="0" applyProtection="0">
      <alignment horizontal="left"/>
    </xf>
    <xf numFmtId="185" fontId="64" fillId="22" borderId="6"/>
    <xf numFmtId="3" fontId="65" fillId="0" borderId="0"/>
    <xf numFmtId="3" fontId="65" fillId="0" borderId="0"/>
    <xf numFmtId="3" fontId="65" fillId="0" borderId="0"/>
    <xf numFmtId="3" fontId="65" fillId="0" borderId="0"/>
    <xf numFmtId="3" fontId="65" fillId="0" borderId="0"/>
    <xf numFmtId="3" fontId="65" fillId="0" borderId="0"/>
    <xf numFmtId="3" fontId="65" fillId="0" borderId="0"/>
    <xf numFmtId="3" fontId="65" fillId="0" borderId="0"/>
    <xf numFmtId="0" fontId="66" fillId="0" borderId="0" applyFont="0" applyFill="0" applyBorder="0" applyAlignment="0" applyProtection="0">
      <alignment horizontal="right"/>
    </xf>
    <xf numFmtId="186" fontId="66" fillId="0" borderId="0" applyFont="0" applyFill="0" applyBorder="0" applyAlignment="0" applyProtection="0"/>
    <xf numFmtId="187" fontId="66" fillId="0" borderId="0" applyFont="0" applyFill="0" applyBorder="0" applyAlignment="0" applyProtection="0">
      <alignment horizontal="right"/>
    </xf>
    <xf numFmtId="43" fontId="47" fillId="0" borderId="0" applyFont="0" applyFill="0" applyBorder="0" applyAlignment="0" applyProtection="0"/>
    <xf numFmtId="182" fontId="47" fillId="0" borderId="0" applyFont="0" applyFill="0" applyBorder="0" applyAlignment="0" applyProtection="0"/>
    <xf numFmtId="188" fontId="66" fillId="0" borderId="0" applyFont="0" applyFill="0" applyBorder="0" applyAlignment="0" applyProtection="0"/>
    <xf numFmtId="189" fontId="66" fillId="0" borderId="0" applyFont="0" applyFill="0" applyBorder="0" applyAlignment="0" applyProtection="0">
      <alignment horizontal="right"/>
    </xf>
    <xf numFmtId="43" fontId="47" fillId="0" borderId="0" applyFont="0" applyFill="0" applyBorder="0" applyAlignment="0" applyProtection="0"/>
    <xf numFmtId="43" fontId="47" fillId="0" borderId="0" applyFont="0" applyFill="0" applyBorder="0" applyAlignment="0" applyProtection="0"/>
    <xf numFmtId="43" fontId="45" fillId="0" borderId="0" applyFont="0" applyFill="0" applyBorder="0" applyAlignment="0" applyProtection="0"/>
    <xf numFmtId="190" fontId="66"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191" fontId="66" fillId="0" borderId="0" applyFont="0" applyFill="0" applyBorder="0" applyAlignment="0" applyProtection="0"/>
    <xf numFmtId="3" fontId="67" fillId="0" borderId="0" applyFont="0" applyFill="0" applyBorder="0" applyAlignment="0" applyProtection="0"/>
    <xf numFmtId="0" fontId="68" fillId="0" borderId="0"/>
    <xf numFmtId="0" fontId="69" fillId="0" borderId="0"/>
    <xf numFmtId="0" fontId="68" fillId="0" borderId="0"/>
    <xf numFmtId="0" fontId="69" fillId="0" borderId="0"/>
    <xf numFmtId="0" fontId="47" fillId="0" borderId="0"/>
    <xf numFmtId="0" fontId="47" fillId="0" borderId="0"/>
    <xf numFmtId="0" fontId="47" fillId="0" borderId="0"/>
    <xf numFmtId="0" fontId="70" fillId="0" borderId="0">
      <alignment horizontal="left" indent="3"/>
    </xf>
    <xf numFmtId="0" fontId="70" fillId="0" borderId="0">
      <alignment horizontal="left" indent="5"/>
    </xf>
    <xf numFmtId="0" fontId="47" fillId="0" borderId="0">
      <alignment horizontal="left"/>
    </xf>
    <xf numFmtId="0" fontId="47" fillId="0" borderId="0"/>
    <xf numFmtId="0" fontId="47" fillId="0" borderId="0">
      <alignment horizontal="left"/>
    </xf>
    <xf numFmtId="0" fontId="66" fillId="0" borderId="0" applyFont="0" applyFill="0" applyBorder="0" applyAlignment="0" applyProtection="0">
      <alignment horizontal="right"/>
    </xf>
    <xf numFmtId="44" fontId="47" fillId="0" borderId="0" applyFont="0" applyFill="0" applyBorder="0" applyAlignment="0" applyProtection="0"/>
    <xf numFmtId="192" fontId="47" fillId="0" borderId="0" applyFont="0" applyFill="0" applyBorder="0" applyAlignment="0" applyProtection="0"/>
    <xf numFmtId="181" fontId="47" fillId="0" borderId="0" applyFont="0" applyFill="0" applyBorder="0" applyAlignment="0" applyProtection="0"/>
    <xf numFmtId="193" fontId="71" fillId="0" borderId="0" applyFont="0" applyFill="0" applyBorder="0" applyAlignment="0" applyProtection="0"/>
    <xf numFmtId="0" fontId="66" fillId="0" borderId="0" applyFill="0" applyBorder="0" applyProtection="0"/>
    <xf numFmtId="194" fontId="71" fillId="0" borderId="0" applyFont="0" applyFill="0" applyBorder="0" applyAlignment="0" applyProtection="0"/>
    <xf numFmtId="195" fontId="66" fillId="0" borderId="0" applyFont="0" applyFill="0" applyBorder="0" applyAlignment="0" applyProtection="0"/>
    <xf numFmtId="196" fontId="66" fillId="0" borderId="0" applyFont="0" applyFill="0" applyBorder="0" applyAlignment="0" applyProtection="0"/>
    <xf numFmtId="0" fontId="67" fillId="0" borderId="0" applyFont="0" applyFill="0" applyBorder="0" applyAlignment="0" applyProtection="0"/>
    <xf numFmtId="0" fontId="66" fillId="0" borderId="0" applyFont="0" applyFill="0" applyBorder="0" applyAlignment="0" applyProtection="0"/>
    <xf numFmtId="197" fontId="66" fillId="0" borderId="0" applyFont="0" applyFill="0" applyBorder="0" applyAlignment="0" applyProtection="0"/>
    <xf numFmtId="198" fontId="66" fillId="0" borderId="0" applyFont="0" applyFill="0" applyBorder="0" applyAlignment="0" applyProtection="0"/>
    <xf numFmtId="0" fontId="72" fillId="0" borderId="7" applyNumberFormat="0" applyBorder="0" applyAlignment="0" applyProtection="0">
      <alignment horizontal="right" vertical="center"/>
    </xf>
    <xf numFmtId="0" fontId="47" fillId="0" borderId="0">
      <protection locked="0"/>
    </xf>
    <xf numFmtId="0" fontId="47" fillId="0" borderId="0"/>
    <xf numFmtId="0" fontId="66" fillId="0" borderId="8" applyNumberFormat="0" applyFont="0" applyFill="0" applyAlignment="0" applyProtection="0"/>
    <xf numFmtId="0" fontId="47" fillId="0" borderId="0">
      <protection locked="0"/>
    </xf>
    <xf numFmtId="0" fontId="47" fillId="0" borderId="0">
      <protection locked="0"/>
    </xf>
    <xf numFmtId="178" fontId="47" fillId="0" borderId="0" applyFont="0" applyFill="0" applyBorder="0" applyAlignment="0" applyProtection="0"/>
    <xf numFmtId="199" fontId="46"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2" fontId="67" fillId="0" borderId="0" applyFont="0" applyFill="0" applyBorder="0" applyAlignment="0" applyProtection="0"/>
    <xf numFmtId="0" fontId="74" fillId="0" borderId="0"/>
    <xf numFmtId="0" fontId="75" fillId="0" borderId="0">
      <alignment horizontal="right"/>
      <protection locked="0"/>
    </xf>
    <xf numFmtId="0" fontId="46" fillId="0" borderId="9"/>
    <xf numFmtId="0" fontId="47" fillId="0" borderId="0">
      <alignment horizontal="left"/>
    </xf>
    <xf numFmtId="0" fontId="76" fillId="0" borderId="0">
      <alignment horizontal="left"/>
    </xf>
    <xf numFmtId="0" fontId="77" fillId="0" borderId="0" applyFill="0" applyBorder="0" applyProtection="0">
      <alignment horizontal="left"/>
    </xf>
    <xf numFmtId="0" fontId="77" fillId="0" borderId="0">
      <alignment horizontal="left"/>
    </xf>
    <xf numFmtId="0" fontId="78" fillId="0" borderId="0" applyNumberFormat="0" applyFill="0" applyBorder="0" applyProtection="0">
      <alignment horizontal="left"/>
    </xf>
    <xf numFmtId="0" fontId="79" fillId="0" borderId="0">
      <alignment horizontal="left"/>
    </xf>
    <xf numFmtId="0" fontId="78" fillId="0" borderId="0">
      <alignment horizontal="left"/>
    </xf>
    <xf numFmtId="0" fontId="47" fillId="0" borderId="0" applyFont="0" applyFill="0" applyBorder="0" applyProtection="0">
      <alignment horizontal="right"/>
    </xf>
    <xf numFmtId="0" fontId="47" fillId="0" borderId="0" applyFont="0" applyFill="0" applyBorder="0" applyProtection="0">
      <alignment horizontal="right"/>
    </xf>
    <xf numFmtId="0" fontId="80" fillId="4" borderId="0" applyNumberFormat="0" applyBorder="0" applyAlignment="0" applyProtection="0"/>
    <xf numFmtId="0" fontId="80" fillId="4" borderId="0" applyNumberFormat="0" applyBorder="0" applyAlignment="0" applyProtection="0"/>
    <xf numFmtId="38" fontId="81" fillId="23" borderId="0" applyNumberFormat="0" applyBorder="0" applyAlignment="0" applyProtection="0"/>
    <xf numFmtId="0" fontId="47" fillId="0" borderId="0"/>
    <xf numFmtId="0" fontId="46" fillId="0" borderId="0"/>
    <xf numFmtId="0" fontId="66" fillId="0" borderId="0" applyFont="0" applyFill="0" applyBorder="0" applyAlignment="0" applyProtection="0">
      <alignment horizontal="right"/>
    </xf>
    <xf numFmtId="0" fontId="82" fillId="0" borderId="0" applyProtection="0">
      <alignment horizontal="right"/>
    </xf>
    <xf numFmtId="0" fontId="83" fillId="0" borderId="0">
      <alignment horizontal="left"/>
    </xf>
    <xf numFmtId="0" fontId="83" fillId="0" borderId="0">
      <alignment horizontal="left"/>
    </xf>
    <xf numFmtId="0" fontId="84" fillId="0" borderId="10" applyNumberFormat="0" applyAlignment="0" applyProtection="0">
      <alignment horizontal="left" vertical="center"/>
    </xf>
    <xf numFmtId="0" fontId="84" fillId="0" borderId="11">
      <alignment horizontal="left" vertical="center"/>
    </xf>
    <xf numFmtId="0" fontId="85" fillId="24" borderId="12" applyProtection="0">
      <alignment horizontal="right"/>
    </xf>
    <xf numFmtId="0" fontId="86" fillId="24" borderId="0" applyProtection="0">
      <alignment horizontal="left"/>
    </xf>
    <xf numFmtId="0" fontId="87" fillId="0" borderId="0" applyNumberFormat="0" applyFill="0" applyBorder="0" applyAlignment="0" applyProtection="0"/>
    <xf numFmtId="0" fontId="88" fillId="0" borderId="13" applyNumberFormat="0" applyFill="0" applyAlignment="0" applyProtection="0"/>
    <xf numFmtId="0" fontId="88" fillId="0" borderId="13" applyNumberFormat="0" applyFill="0" applyAlignment="0" applyProtection="0"/>
    <xf numFmtId="0" fontId="89" fillId="0" borderId="0">
      <alignment vertical="top" wrapText="1"/>
    </xf>
    <xf numFmtId="0" fontId="89" fillId="0" borderId="0">
      <alignment vertical="top" wrapText="1"/>
    </xf>
    <xf numFmtId="0" fontId="89" fillId="0" borderId="0">
      <alignment vertical="top" wrapText="1"/>
    </xf>
    <xf numFmtId="0" fontId="89" fillId="0" borderId="0">
      <alignment vertical="top" wrapText="1"/>
    </xf>
    <xf numFmtId="0" fontId="90" fillId="0" borderId="0">
      <alignment horizontal="left"/>
    </xf>
    <xf numFmtId="0" fontId="47" fillId="0" borderId="14">
      <alignment horizontal="left" vertical="top"/>
    </xf>
    <xf numFmtId="0" fontId="91" fillId="0" borderId="15" applyNumberFormat="0" applyFill="0" applyAlignment="0" applyProtection="0"/>
    <xf numFmtId="0" fontId="91" fillId="0" borderId="15" applyNumberFormat="0" applyFill="0" applyAlignment="0" applyProtection="0"/>
    <xf numFmtId="168" fontId="84" fillId="0" borderId="0" applyNumberFormat="0" applyFill="0" applyAlignment="0" applyProtection="0"/>
    <xf numFmtId="0" fontId="92" fillId="0" borderId="0">
      <alignment horizontal="left"/>
    </xf>
    <xf numFmtId="0" fontId="47" fillId="0" borderId="14">
      <alignment horizontal="left" vertical="top"/>
    </xf>
    <xf numFmtId="0" fontId="93" fillId="0" borderId="16" applyNumberFormat="0" applyFill="0" applyAlignment="0" applyProtection="0"/>
    <xf numFmtId="0" fontId="93" fillId="0" borderId="16" applyNumberFormat="0" applyFill="0" applyAlignment="0" applyProtection="0"/>
    <xf numFmtId="168" fontId="94" fillId="0" borderId="0" applyNumberFormat="0" applyFill="0" applyAlignment="0" applyProtection="0"/>
    <xf numFmtId="0" fontId="95" fillId="0" borderId="0">
      <alignment horizontal="left"/>
    </xf>
    <xf numFmtId="0" fontId="93" fillId="0" borderId="0" applyNumberFormat="0" applyFill="0" applyBorder="0" applyAlignment="0" applyProtection="0"/>
    <xf numFmtId="0" fontId="93" fillId="0" borderId="0" applyNumberFormat="0" applyFill="0" applyBorder="0" applyAlignment="0" applyProtection="0"/>
    <xf numFmtId="168" fontId="70" fillId="0" borderId="0" applyNumberFormat="0" applyFill="0" applyAlignment="0" applyProtection="0"/>
    <xf numFmtId="168" fontId="96" fillId="0" borderId="0" applyNumberFormat="0" applyFill="0" applyAlignment="0" applyProtection="0"/>
    <xf numFmtId="168" fontId="97" fillId="0" borderId="0" applyNumberFormat="0" applyFill="0" applyAlignment="0" applyProtection="0"/>
    <xf numFmtId="168" fontId="97" fillId="0" borderId="0" applyNumberFormat="0" applyFont="0" applyFill="0" applyBorder="0" applyAlignment="0" applyProtection="0"/>
    <xf numFmtId="168" fontId="97" fillId="0" borderId="0" applyNumberFormat="0" applyFont="0" applyFill="0" applyBorder="0" applyAlignment="0" applyProtection="0"/>
    <xf numFmtId="0" fontId="74" fillId="0" borderId="0"/>
    <xf numFmtId="0" fontId="74" fillId="0" borderId="0"/>
    <xf numFmtId="0" fontId="74" fillId="0" borderId="0"/>
    <xf numFmtId="0" fontId="74" fillId="0" borderId="0"/>
    <xf numFmtId="0" fontId="74" fillId="0" borderId="0"/>
    <xf numFmtId="0" fontId="46" fillId="0" borderId="0">
      <alignment horizontal="center"/>
    </xf>
    <xf numFmtId="0" fontId="99"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100" fillId="0" borderId="0" applyFill="0" applyBorder="0" applyProtection="0">
      <alignment horizontal="left"/>
    </xf>
    <xf numFmtId="0" fontId="101" fillId="7" borderId="4" applyNumberFormat="0" applyAlignment="0" applyProtection="0"/>
    <xf numFmtId="10" fontId="81" fillId="25" borderId="17" applyNumberFormat="0" applyBorder="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101" fillId="7" borderId="4" applyNumberFormat="0" applyAlignment="0" applyProtection="0"/>
    <xf numFmtId="0" fontId="71" fillId="0" borderId="0" applyFill="0" applyBorder="0" applyProtection="0"/>
    <xf numFmtId="0" fontId="71" fillId="0" borderId="0" applyFill="0" applyBorder="0" applyProtection="0"/>
    <xf numFmtId="0" fontId="71" fillId="0" borderId="0" applyFill="0" applyBorder="0" applyProtection="0"/>
    <xf numFmtId="0" fontId="71" fillId="0" borderId="0" applyFill="0" applyBorder="0" applyProtection="0"/>
    <xf numFmtId="0" fontId="85" fillId="0" borderId="18" applyProtection="0">
      <alignment horizontal="right"/>
    </xf>
    <xf numFmtId="0" fontId="85" fillId="0" borderId="12" applyProtection="0">
      <alignment horizontal="right"/>
    </xf>
    <xf numFmtId="0" fontId="85" fillId="0" borderId="19" applyProtection="0">
      <alignment horizontal="center"/>
      <protection locked="0"/>
    </xf>
    <xf numFmtId="0" fontId="47" fillId="0" borderId="0"/>
    <xf numFmtId="0" fontId="102" fillId="0" borderId="20" applyNumberFormat="0" applyFill="0" applyAlignment="0" applyProtection="0"/>
    <xf numFmtId="0" fontId="102" fillId="0" borderId="20" applyNumberFormat="0" applyFill="0" applyAlignment="0" applyProtection="0"/>
    <xf numFmtId="0" fontId="47" fillId="0" borderId="0"/>
    <xf numFmtId="0" fontId="47" fillId="0" borderId="0"/>
    <xf numFmtId="0" fontId="47" fillId="0" borderId="0"/>
    <xf numFmtId="200" fontId="66" fillId="0" borderId="0" applyFont="0" applyFill="0" applyBorder="0" applyAlignment="0" applyProtection="0"/>
    <xf numFmtId="201" fontId="66" fillId="0" borderId="0" applyFont="0" applyFill="0" applyBorder="0" applyAlignment="0" applyProtection="0"/>
    <xf numFmtId="180" fontId="103" fillId="0" borderId="0" applyFont="0" applyFill="0" applyBorder="0" applyAlignment="0" applyProtection="0"/>
    <xf numFmtId="181" fontId="103" fillId="0" borderId="0" applyFont="0" applyFill="0" applyBorder="0" applyAlignment="0" applyProtection="0"/>
    <xf numFmtId="0" fontId="104" fillId="0" borderId="0" applyNumberFormat="0">
      <alignment horizontal="left"/>
    </xf>
    <xf numFmtId="0" fontId="66" fillId="0" borderId="0" applyFont="0" applyFill="0" applyBorder="0" applyAlignment="0" applyProtection="0">
      <alignment horizontal="right"/>
    </xf>
    <xf numFmtId="202" fontId="66" fillId="0" borderId="0" applyFont="0" applyFill="0" applyBorder="0" applyAlignment="0" applyProtection="0">
      <alignment horizontal="right"/>
    </xf>
    <xf numFmtId="1" fontId="47" fillId="0" borderId="0" applyFont="0" applyFill="0" applyBorder="0" applyProtection="0">
      <alignment horizontal="right"/>
    </xf>
    <xf numFmtId="1" fontId="47" fillId="0" borderId="0" applyFont="0" applyFill="0" applyBorder="0" applyProtection="0">
      <alignment horizontal="right"/>
    </xf>
    <xf numFmtId="0" fontId="105" fillId="26" borderId="0" applyNumberFormat="0" applyBorder="0" applyAlignment="0" applyProtection="0"/>
    <xf numFmtId="0" fontId="105" fillId="26" borderId="0" applyNumberFormat="0" applyBorder="0" applyAlignment="0" applyProtection="0"/>
    <xf numFmtId="37" fontId="106" fillId="0" borderId="0"/>
    <xf numFmtId="0" fontId="107" fillId="0" borderId="0"/>
    <xf numFmtId="3" fontId="108" fillId="0" borderId="0"/>
    <xf numFmtId="0" fontId="107" fillId="0" borderId="0"/>
    <xf numFmtId="0" fontId="107" fillId="0" borderId="0"/>
    <xf numFmtId="0" fontId="107" fillId="0" borderId="0"/>
    <xf numFmtId="0" fontId="107" fillId="0" borderId="0"/>
    <xf numFmtId="0" fontId="66" fillId="0" borderId="0" applyFill="0" applyBorder="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5" fillId="0" borderId="0"/>
    <xf numFmtId="0" fontId="47" fillId="0" borderId="0"/>
    <xf numFmtId="0" fontId="47" fillId="0" borderId="0">
      <alignment vertical="top"/>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6" fillId="0" borderId="0"/>
    <xf numFmtId="0" fontId="46" fillId="0" borderId="0"/>
    <xf numFmtId="0" fontId="46" fillId="0" borderId="0"/>
    <xf numFmtId="183" fontId="46" fillId="0" borderId="0" applyFill="0" applyBorder="0" applyAlignment="0" applyProtection="0"/>
    <xf numFmtId="183" fontId="46" fillId="0" borderId="0" applyFill="0" applyBorder="0" applyAlignment="0" applyProtection="0"/>
    <xf numFmtId="183" fontId="46" fillId="0" borderId="0" applyFill="0" applyBorder="0" applyAlignment="0" applyProtection="0"/>
    <xf numFmtId="0" fontId="109" fillId="0" borderId="0"/>
    <xf numFmtId="0" fontId="45" fillId="0" borderId="0"/>
    <xf numFmtId="0" fontId="45" fillId="0" borderId="0"/>
    <xf numFmtId="0" fontId="47" fillId="0" borderId="0"/>
    <xf numFmtId="0" fontId="47" fillId="0" borderId="0"/>
    <xf numFmtId="0" fontId="47" fillId="0" borderId="0"/>
    <xf numFmtId="0" fontId="47" fillId="0" borderId="0"/>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6" fillId="0" borderId="0"/>
    <xf numFmtId="0" fontId="45" fillId="27" borderId="21" applyNumberFormat="0" applyFont="0" applyAlignment="0" applyProtection="0"/>
    <xf numFmtId="0" fontId="47" fillId="27" borderId="21" applyNumberFormat="0" applyFont="0" applyAlignment="0" applyProtection="0"/>
    <xf numFmtId="0" fontId="110" fillId="0" borderId="0"/>
    <xf numFmtId="0" fontId="74" fillId="0" borderId="0"/>
    <xf numFmtId="0" fontId="74" fillId="0" borderId="0"/>
    <xf numFmtId="0" fontId="111" fillId="20" borderId="22" applyNumberFormat="0" applyAlignment="0" applyProtection="0"/>
    <xf numFmtId="0" fontId="111" fillId="20" borderId="22" applyNumberFormat="0" applyAlignment="0" applyProtection="0"/>
    <xf numFmtId="40" fontId="112" fillId="28" borderId="0">
      <alignment horizontal="right"/>
    </xf>
    <xf numFmtId="0" fontId="113" fillId="28" borderId="0">
      <alignment horizontal="right"/>
    </xf>
    <xf numFmtId="0" fontId="114" fillId="28" borderId="23"/>
    <xf numFmtId="0" fontId="114" fillId="0" borderId="0" applyBorder="0">
      <alignment horizontal="centerContinuous"/>
    </xf>
    <xf numFmtId="0" fontId="115" fillId="0" borderId="0" applyBorder="0">
      <alignment horizontal="centerContinuous"/>
    </xf>
    <xf numFmtId="169" fontId="47" fillId="0" borderId="0" applyFont="0" applyFill="0" applyBorder="0" applyProtection="0">
      <alignment horizontal="right"/>
    </xf>
    <xf numFmtId="169" fontId="47" fillId="0" borderId="0" applyFont="0" applyFill="0" applyBorder="0" applyProtection="0">
      <alignment horizontal="right"/>
    </xf>
    <xf numFmtId="1" fontId="116" fillId="0" borderId="0" applyProtection="0">
      <alignment horizontal="right" vertical="center"/>
    </xf>
    <xf numFmtId="9" fontId="117" fillId="0" borderId="0" applyFont="0" applyFill="0" applyBorder="0" applyAlignment="0" applyProtection="0"/>
    <xf numFmtId="10" fontId="47" fillId="0" borderId="0" applyFont="0" applyFill="0" applyBorder="0" applyAlignment="0" applyProtection="0"/>
    <xf numFmtId="9" fontId="45" fillId="0" borderId="0" applyFont="0" applyFill="0" applyBorder="0" applyAlignment="0" applyProtection="0"/>
    <xf numFmtId="9" fontId="118"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118" fillId="0" borderId="0" applyFont="0" applyFill="0" applyBorder="0" applyAlignment="0" applyProtection="0"/>
    <xf numFmtId="9" fontId="118"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203" fontId="71" fillId="0" borderId="0" applyFont="0" applyFill="0" applyBorder="0" applyAlignment="0" applyProtection="0"/>
    <xf numFmtId="3" fontId="58" fillId="29" borderId="24"/>
    <xf numFmtId="3" fontId="58" fillId="0" borderId="24" applyFont="0" applyFill="0" applyBorder="0" applyAlignment="0" applyProtection="0">
      <protection locked="0"/>
    </xf>
    <xf numFmtId="0" fontId="110" fillId="0" borderId="0"/>
    <xf numFmtId="0" fontId="46" fillId="0" borderId="0"/>
    <xf numFmtId="0" fontId="81" fillId="0" borderId="0"/>
    <xf numFmtId="204" fontId="119" fillId="0" borderId="0"/>
    <xf numFmtId="0" fontId="47" fillId="0" borderId="0"/>
    <xf numFmtId="0" fontId="47" fillId="0" borderId="0"/>
    <xf numFmtId="2" fontId="120" fillId="30" borderId="25" applyAlignment="0" applyProtection="0">
      <protection locked="0"/>
    </xf>
    <xf numFmtId="0" fontId="121" fillId="25" borderId="25" applyNumberFormat="0" applyAlignment="0" applyProtection="0"/>
    <xf numFmtId="0" fontId="122" fillId="31" borderId="17" applyNumberFormat="0" applyAlignment="0" applyProtection="0">
      <alignment horizontal="center" vertical="center"/>
    </xf>
    <xf numFmtId="0" fontId="81" fillId="0" borderId="0"/>
    <xf numFmtId="0" fontId="46" fillId="0" borderId="0"/>
    <xf numFmtId="4" fontId="109" fillId="32" borderId="22" applyNumberFormat="0" applyProtection="0">
      <alignment vertical="center"/>
    </xf>
    <xf numFmtId="4" fontId="123" fillId="32" borderId="22" applyNumberFormat="0" applyProtection="0">
      <alignment vertical="center"/>
    </xf>
    <xf numFmtId="4" fontId="109" fillId="32" borderId="22" applyNumberFormat="0" applyProtection="0">
      <alignment horizontal="left" vertical="center" indent="1"/>
    </xf>
    <xf numFmtId="4" fontId="109" fillId="32" borderId="22" applyNumberFormat="0" applyProtection="0">
      <alignment horizontal="left" vertical="center" indent="1"/>
    </xf>
    <xf numFmtId="0" fontId="47" fillId="33" borderId="22" applyNumberFormat="0" applyProtection="0">
      <alignment horizontal="left" vertical="center" indent="1"/>
    </xf>
    <xf numFmtId="4" fontId="109" fillId="34" borderId="22" applyNumberFormat="0" applyProtection="0">
      <alignment horizontal="right" vertical="center"/>
    </xf>
    <xf numFmtId="4" fontId="109" fillId="35" borderId="22" applyNumberFormat="0" applyProtection="0">
      <alignment horizontal="right" vertical="center"/>
    </xf>
    <xf numFmtId="4" fontId="109" fillId="36" borderId="22" applyNumberFormat="0" applyProtection="0">
      <alignment horizontal="right" vertical="center"/>
    </xf>
    <xf numFmtId="4" fontId="109" fillId="37" borderId="22" applyNumberFormat="0" applyProtection="0">
      <alignment horizontal="right" vertical="center"/>
    </xf>
    <xf numFmtId="4" fontId="109" fillId="38" borderId="22" applyNumberFormat="0" applyProtection="0">
      <alignment horizontal="right" vertical="center"/>
    </xf>
    <xf numFmtId="4" fontId="109" fillId="39" borderId="22" applyNumberFormat="0" applyProtection="0">
      <alignment horizontal="right" vertical="center"/>
    </xf>
    <xf numFmtId="4" fontId="109" fillId="40" borderId="22" applyNumberFormat="0" applyProtection="0">
      <alignment horizontal="right" vertical="center"/>
    </xf>
    <xf numFmtId="4" fontId="109" fillId="41" borderId="22" applyNumberFormat="0" applyProtection="0">
      <alignment horizontal="right" vertical="center"/>
    </xf>
    <xf numFmtId="4" fontId="109" fillId="42" borderId="22" applyNumberFormat="0" applyProtection="0">
      <alignment horizontal="right" vertical="center"/>
    </xf>
    <xf numFmtId="4" fontId="64" fillId="43" borderId="22" applyNumberFormat="0" applyProtection="0">
      <alignment horizontal="left" vertical="center" indent="1"/>
    </xf>
    <xf numFmtId="4" fontId="109" fillId="44" borderId="26" applyNumberFormat="0" applyProtection="0">
      <alignment horizontal="left" vertical="center" indent="1"/>
    </xf>
    <xf numFmtId="4" fontId="124" fillId="45" borderId="0" applyNumberFormat="0" applyProtection="0">
      <alignment horizontal="left" vertical="center" indent="1"/>
    </xf>
    <xf numFmtId="0" fontId="47" fillId="33" borderId="22" applyNumberFormat="0" applyProtection="0">
      <alignment horizontal="left" vertical="center" indent="1"/>
    </xf>
    <xf numFmtId="4" fontId="109" fillId="44" borderId="22" applyNumberFormat="0" applyProtection="0">
      <alignment horizontal="left" vertical="center" indent="1"/>
    </xf>
    <xf numFmtId="4" fontId="109" fillId="46" borderId="22" applyNumberFormat="0" applyProtection="0">
      <alignment horizontal="left" vertical="center" indent="1"/>
    </xf>
    <xf numFmtId="0" fontId="47" fillId="46" borderId="22" applyNumberFormat="0" applyProtection="0">
      <alignment horizontal="left" vertical="center" indent="1"/>
    </xf>
    <xf numFmtId="0" fontId="47" fillId="46" borderId="22" applyNumberFormat="0" applyProtection="0">
      <alignment horizontal="left" vertical="center" indent="1"/>
    </xf>
    <xf numFmtId="0" fontId="47" fillId="31" borderId="22" applyNumberFormat="0" applyProtection="0">
      <alignment horizontal="left" vertical="center" indent="1"/>
    </xf>
    <xf numFmtId="0" fontId="47" fillId="31" borderId="22" applyNumberFormat="0" applyProtection="0">
      <alignment horizontal="left" vertical="center" indent="1"/>
    </xf>
    <xf numFmtId="0" fontId="47" fillId="23" borderId="22" applyNumberFormat="0" applyProtection="0">
      <alignment horizontal="left" vertical="center" indent="1"/>
    </xf>
    <xf numFmtId="0" fontId="47" fillId="23" borderId="22" applyNumberFormat="0" applyProtection="0">
      <alignment horizontal="left" vertical="center" indent="1"/>
    </xf>
    <xf numFmtId="0" fontId="47" fillId="33" borderId="22" applyNumberFormat="0" applyProtection="0">
      <alignment horizontal="left" vertical="center" indent="1"/>
    </xf>
    <xf numFmtId="0" fontId="47" fillId="33" borderId="22" applyNumberFormat="0" applyProtection="0">
      <alignment horizontal="left" vertical="center" indent="1"/>
    </xf>
    <xf numFmtId="4" fontId="109" fillId="25" borderId="22" applyNumberFormat="0" applyProtection="0">
      <alignment vertical="center"/>
    </xf>
    <xf numFmtId="4" fontId="123" fillId="25" borderId="22" applyNumberFormat="0" applyProtection="0">
      <alignment vertical="center"/>
    </xf>
    <xf numFmtId="4" fontId="109" fillId="25" borderId="22" applyNumberFormat="0" applyProtection="0">
      <alignment horizontal="left" vertical="center" indent="1"/>
    </xf>
    <xf numFmtId="4" fontId="109" fillId="25" borderId="22" applyNumberFormat="0" applyProtection="0">
      <alignment horizontal="left" vertical="center" indent="1"/>
    </xf>
    <xf numFmtId="4" fontId="109" fillId="44" borderId="22" applyNumberFormat="0" applyProtection="0">
      <alignment horizontal="right" vertical="center"/>
    </xf>
    <xf numFmtId="4" fontId="123" fillId="44" borderId="22" applyNumberFormat="0" applyProtection="0">
      <alignment horizontal="right" vertical="center"/>
    </xf>
    <xf numFmtId="0" fontId="47" fillId="33" borderId="22" applyNumberFormat="0" applyProtection="0">
      <alignment horizontal="left" vertical="center" indent="1"/>
    </xf>
    <xf numFmtId="0" fontId="47" fillId="33" borderId="22" applyNumberFormat="0" applyProtection="0">
      <alignment horizontal="left" vertical="center" indent="1"/>
    </xf>
    <xf numFmtId="0" fontId="125" fillId="0" borderId="0"/>
    <xf numFmtId="4" fontId="126" fillId="44" borderId="22" applyNumberFormat="0" applyProtection="0">
      <alignment horizontal="right" vertical="center"/>
    </xf>
    <xf numFmtId="0" fontId="46" fillId="0" borderId="9"/>
    <xf numFmtId="0" fontId="47" fillId="0" borderId="0"/>
    <xf numFmtId="0" fontId="46" fillId="0" borderId="0"/>
    <xf numFmtId="0" fontId="49" fillId="0" borderId="0"/>
    <xf numFmtId="0" fontId="47" fillId="0" borderId="0">
      <alignment vertical="top"/>
    </xf>
    <xf numFmtId="0" fontId="127" fillId="28" borderId="27">
      <alignment horizontal="center"/>
    </xf>
    <xf numFmtId="3" fontId="128" fillId="28" borderId="0"/>
    <xf numFmtId="3" fontId="127" fillId="28" borderId="0"/>
    <xf numFmtId="0" fontId="128" fillId="28" borderId="0"/>
    <xf numFmtId="0" fontId="127" fillId="28" borderId="0"/>
    <xf numFmtId="0" fontId="128" fillId="28" borderId="0">
      <alignment horizontal="center"/>
    </xf>
    <xf numFmtId="0" fontId="46" fillId="0" borderId="28"/>
    <xf numFmtId="0" fontId="129" fillId="0" borderId="0">
      <alignment wrapText="1"/>
    </xf>
    <xf numFmtId="0" fontId="129" fillId="0" borderId="0">
      <alignment wrapText="1"/>
    </xf>
    <xf numFmtId="0" fontId="129" fillId="0" borderId="0">
      <alignment wrapText="1"/>
    </xf>
    <xf numFmtId="0" fontId="129" fillId="0" borderId="0">
      <alignment wrapText="1"/>
    </xf>
    <xf numFmtId="0" fontId="130" fillId="0" borderId="0" applyBorder="0" applyProtection="0">
      <alignment vertical="center"/>
    </xf>
    <xf numFmtId="0" fontId="130" fillId="0" borderId="29" applyBorder="0" applyProtection="0">
      <alignment horizontal="right" vertical="center"/>
    </xf>
    <xf numFmtId="0" fontId="131" fillId="47" borderId="0" applyBorder="0" applyProtection="0">
      <alignment horizontal="centerContinuous" vertical="center"/>
    </xf>
    <xf numFmtId="0" fontId="131" fillId="48" borderId="29" applyBorder="0" applyProtection="0">
      <alignment horizontal="centerContinuous" vertical="center"/>
    </xf>
    <xf numFmtId="0" fontId="132" fillId="0" borderId="0" applyNumberFormat="0" applyFill="0" applyBorder="0" applyProtection="0">
      <alignment horizontal="left"/>
    </xf>
    <xf numFmtId="0" fontId="133" fillId="49" borderId="0">
      <alignment horizontal="right" vertical="top" wrapText="1"/>
    </xf>
    <xf numFmtId="0" fontId="133" fillId="49" borderId="0">
      <alignment horizontal="right" vertical="top" wrapText="1"/>
    </xf>
    <xf numFmtId="0" fontId="133" fillId="49" borderId="0">
      <alignment horizontal="right" vertical="top" wrapText="1"/>
    </xf>
    <xf numFmtId="0" fontId="133" fillId="49" borderId="0">
      <alignment horizontal="right" vertical="top" wrapText="1"/>
    </xf>
    <xf numFmtId="0" fontId="133" fillId="0" borderId="0" applyBorder="0" applyProtection="0">
      <alignment horizontal="left"/>
    </xf>
    <xf numFmtId="0" fontId="134" fillId="0" borderId="0"/>
    <xf numFmtId="0" fontId="134" fillId="0" borderId="0"/>
    <xf numFmtId="0" fontId="134" fillId="0" borderId="0"/>
    <xf numFmtId="0" fontId="134" fillId="0" borderId="0"/>
    <xf numFmtId="0" fontId="135" fillId="0" borderId="0"/>
    <xf numFmtId="0" fontId="135" fillId="0" borderId="0"/>
    <xf numFmtId="0" fontId="135" fillId="0" borderId="0"/>
    <xf numFmtId="0" fontId="136" fillId="0" borderId="0"/>
    <xf numFmtId="0" fontId="136" fillId="0" borderId="0"/>
    <xf numFmtId="0" fontId="136" fillId="0" borderId="0"/>
    <xf numFmtId="170" fontId="81" fillId="0" borderId="0">
      <alignment wrapText="1"/>
      <protection locked="0"/>
    </xf>
    <xf numFmtId="170" fontId="81" fillId="0" borderId="0">
      <alignment wrapText="1"/>
      <protection locked="0"/>
    </xf>
    <xf numFmtId="170" fontId="133" fillId="50" borderId="0">
      <alignment wrapText="1"/>
      <protection locked="0"/>
    </xf>
    <xf numFmtId="170" fontId="133" fillId="50" borderId="0">
      <alignment wrapText="1"/>
      <protection locked="0"/>
    </xf>
    <xf numFmtId="170" fontId="133" fillId="50" borderId="0">
      <alignment wrapText="1"/>
      <protection locked="0"/>
    </xf>
    <xf numFmtId="170" fontId="133" fillId="50" borderId="0">
      <alignment wrapText="1"/>
      <protection locked="0"/>
    </xf>
    <xf numFmtId="170" fontId="81" fillId="0" borderId="0">
      <alignment wrapText="1"/>
      <protection locked="0"/>
    </xf>
    <xf numFmtId="171" fontId="81" fillId="0" borderId="0">
      <alignment wrapText="1"/>
      <protection locked="0"/>
    </xf>
    <xf numFmtId="171" fontId="81" fillId="0" borderId="0">
      <alignment wrapText="1"/>
      <protection locked="0"/>
    </xf>
    <xf numFmtId="171" fontId="81" fillId="0" borderId="0">
      <alignment wrapText="1"/>
      <protection locked="0"/>
    </xf>
    <xf numFmtId="171" fontId="133" fillId="50" borderId="0">
      <alignment wrapText="1"/>
      <protection locked="0"/>
    </xf>
    <xf numFmtId="171" fontId="133" fillId="50" borderId="0">
      <alignment wrapText="1"/>
      <protection locked="0"/>
    </xf>
    <xf numFmtId="171" fontId="133" fillId="50" borderId="0">
      <alignment wrapText="1"/>
      <protection locked="0"/>
    </xf>
    <xf numFmtId="171" fontId="133" fillId="50" borderId="0">
      <alignment wrapText="1"/>
      <protection locked="0"/>
    </xf>
    <xf numFmtId="171" fontId="133" fillId="50" borderId="0">
      <alignment wrapText="1"/>
      <protection locked="0"/>
    </xf>
    <xf numFmtId="171" fontId="81" fillId="0" borderId="0">
      <alignment wrapText="1"/>
      <protection locked="0"/>
    </xf>
    <xf numFmtId="172" fontId="81" fillId="0" borderId="0">
      <alignment wrapText="1"/>
      <protection locked="0"/>
    </xf>
    <xf numFmtId="172" fontId="81" fillId="0" borderId="0">
      <alignment wrapText="1"/>
      <protection locked="0"/>
    </xf>
    <xf numFmtId="172" fontId="133" fillId="50" borderId="0">
      <alignment wrapText="1"/>
      <protection locked="0"/>
    </xf>
    <xf numFmtId="172" fontId="133" fillId="50" borderId="0">
      <alignment wrapText="1"/>
      <protection locked="0"/>
    </xf>
    <xf numFmtId="172" fontId="133" fillId="50" borderId="0">
      <alignment wrapText="1"/>
      <protection locked="0"/>
    </xf>
    <xf numFmtId="172" fontId="133" fillId="50" borderId="0">
      <alignment wrapText="1"/>
      <protection locked="0"/>
    </xf>
    <xf numFmtId="172" fontId="81" fillId="0" borderId="0">
      <alignment wrapText="1"/>
      <protection locked="0"/>
    </xf>
    <xf numFmtId="0" fontId="78" fillId="0" borderId="0" applyNumberFormat="0" applyFill="0" applyBorder="0" applyProtection="0">
      <alignment horizontal="left"/>
    </xf>
    <xf numFmtId="0" fontId="92" fillId="0" borderId="0" applyNumberFormat="0" applyFill="0" applyBorder="0" applyProtection="0"/>
    <xf numFmtId="0" fontId="137" fillId="0" borderId="0" applyFill="0" applyBorder="0" applyProtection="0">
      <alignment horizontal="left"/>
    </xf>
    <xf numFmtId="173" fontId="133" fillId="49" borderId="30">
      <alignment wrapText="1"/>
    </xf>
    <xf numFmtId="173" fontId="133" fillId="49" borderId="30">
      <alignment wrapText="1"/>
    </xf>
    <xf numFmtId="173" fontId="133" fillId="49" borderId="30">
      <alignment wrapText="1"/>
    </xf>
    <xf numFmtId="174" fontId="133" fillId="49" borderId="30">
      <alignment wrapText="1"/>
    </xf>
    <xf numFmtId="174" fontId="133" fillId="49" borderId="30">
      <alignment wrapText="1"/>
    </xf>
    <xf numFmtId="174" fontId="133" fillId="49" borderId="30">
      <alignment wrapText="1"/>
    </xf>
    <xf numFmtId="174" fontId="133" fillId="49" borderId="30">
      <alignment wrapText="1"/>
    </xf>
    <xf numFmtId="175" fontId="133" fillId="49" borderId="30">
      <alignment wrapText="1"/>
    </xf>
    <xf numFmtId="175" fontId="133" fillId="49" borderId="30">
      <alignment wrapText="1"/>
    </xf>
    <xf numFmtId="175" fontId="133" fillId="49" borderId="30">
      <alignment wrapText="1"/>
    </xf>
    <xf numFmtId="0" fontId="134" fillId="0" borderId="31">
      <alignment horizontal="right"/>
    </xf>
    <xf numFmtId="0" fontId="134" fillId="0" borderId="31">
      <alignment horizontal="right"/>
    </xf>
    <xf numFmtId="0" fontId="134" fillId="0" borderId="31">
      <alignment horizontal="right"/>
    </xf>
    <xf numFmtId="0" fontId="81" fillId="0" borderId="14" applyFill="0" applyBorder="0" applyProtection="0">
      <alignment horizontal="left" vertical="top"/>
    </xf>
    <xf numFmtId="0" fontId="134" fillId="0" borderId="31">
      <alignment horizontal="right"/>
    </xf>
    <xf numFmtId="205" fontId="47" fillId="0" borderId="0" applyNumberFormat="0" applyFill="0" applyBorder="0">
      <alignment horizontal="left"/>
    </xf>
    <xf numFmtId="205" fontId="47" fillId="0" borderId="0" applyNumberFormat="0" applyFill="0" applyBorder="0">
      <alignment horizontal="right"/>
    </xf>
    <xf numFmtId="0" fontId="47" fillId="0" borderId="0"/>
    <xf numFmtId="0" fontId="138" fillId="0" borderId="0" applyNumberFormat="0" applyFill="0" applyBorder="0" applyProtection="0"/>
    <xf numFmtId="0" fontId="138" fillId="0" borderId="0" applyNumberFormat="0" applyFill="0" applyBorder="0" applyProtection="0"/>
    <xf numFmtId="0" fontId="47" fillId="0" borderId="0" applyNumberFormat="0" applyFill="0" applyBorder="0" applyProtection="0"/>
    <xf numFmtId="0" fontId="47" fillId="0" borderId="0" applyNumberFormat="0" applyFill="0" applyBorder="0" applyProtection="0"/>
    <xf numFmtId="0" fontId="138" fillId="0" borderId="0" applyNumberFormat="0" applyFill="0" applyBorder="0" applyProtection="0"/>
    <xf numFmtId="0" fontId="138" fillId="0" borderId="0"/>
    <xf numFmtId="40" fontId="139" fillId="0" borderId="0"/>
    <xf numFmtId="0" fontId="140" fillId="0" borderId="0" applyNumberFormat="0" applyFill="0" applyBorder="0" applyAlignment="0" applyProtection="0"/>
    <xf numFmtId="0" fontId="140" fillId="0" borderId="0" applyNumberFormat="0" applyFill="0" applyBorder="0" applyAlignment="0" applyProtection="0"/>
    <xf numFmtId="0" fontId="141" fillId="0" borderId="0" applyNumberFormat="0" applyFill="0" applyBorder="0" applyProtection="0">
      <alignment horizontal="left" vertical="center" indent="10"/>
    </xf>
    <xf numFmtId="0" fontId="141" fillId="0" borderId="0" applyNumberFormat="0" applyFill="0" applyBorder="0" applyProtection="0">
      <alignment horizontal="left" vertical="center" indent="10"/>
    </xf>
    <xf numFmtId="0" fontId="47" fillId="0" borderId="0"/>
    <xf numFmtId="0" fontId="138" fillId="0" borderId="0"/>
    <xf numFmtId="0" fontId="142" fillId="0" borderId="32" applyNumberFormat="0" applyFill="0" applyAlignment="0" applyProtection="0"/>
    <xf numFmtId="0" fontId="142" fillId="0" borderId="32" applyNumberFormat="0" applyFill="0" applyAlignment="0" applyProtection="0"/>
    <xf numFmtId="0" fontId="143" fillId="0" borderId="0" applyFill="0" applyBorder="0" applyProtection="0"/>
    <xf numFmtId="0" fontId="143" fillId="0" borderId="0" applyFill="0" applyBorder="0" applyProtection="0"/>
    <xf numFmtId="0" fontId="47" fillId="0" borderId="0"/>
    <xf numFmtId="0" fontId="110" fillId="0" borderId="0"/>
    <xf numFmtId="0" fontId="47" fillId="0" borderId="0"/>
    <xf numFmtId="0" fontId="47" fillId="0" borderId="0"/>
    <xf numFmtId="0" fontId="46" fillId="0" borderId="0">
      <alignment horizontal="center" textRotation="180"/>
    </xf>
    <xf numFmtId="0" fontId="144" fillId="0" borderId="0" applyNumberFormat="0" applyFill="0" applyBorder="0" applyAlignment="0" applyProtection="0"/>
    <xf numFmtId="0" fontId="144" fillId="0" borderId="0" applyNumberFormat="0" applyFill="0" applyBorder="0" applyAlignment="0" applyProtection="0"/>
    <xf numFmtId="0" fontId="81" fillId="0" borderId="0"/>
    <xf numFmtId="0" fontId="159" fillId="0" borderId="0" applyNumberFormat="0" applyFill="0" applyBorder="0" applyAlignment="0" applyProtection="0"/>
    <xf numFmtId="0" fontId="161" fillId="0" borderId="0"/>
    <xf numFmtId="9" fontId="45" fillId="0" borderId="0" applyFont="0" applyFill="0" applyBorder="0" applyAlignment="0" applyProtection="0"/>
    <xf numFmtId="0" fontId="159" fillId="0" borderId="0" applyNumberFormat="0" applyFill="0" applyBorder="0" applyAlignment="0" applyProtection="0"/>
    <xf numFmtId="0" fontId="46" fillId="0" borderId="0"/>
    <xf numFmtId="0" fontId="162" fillId="0" borderId="0"/>
    <xf numFmtId="43" fontId="45" fillId="0" borderId="0" applyFont="0" applyFill="0" applyBorder="0" applyAlignment="0" applyProtection="0"/>
    <xf numFmtId="0" fontId="163" fillId="0" borderId="0"/>
    <xf numFmtId="0" fontId="165" fillId="0" borderId="0"/>
    <xf numFmtId="183" fontId="46" fillId="0" borderId="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64" fontId="46" fillId="0" borderId="0" applyFont="0" applyFill="0" applyBorder="0" applyProtection="0">
      <alignment horizontal="right"/>
    </xf>
    <xf numFmtId="164" fontId="46" fillId="0" borderId="0" applyFont="0" applyFill="0" applyBorder="0" applyProtection="0">
      <alignment horizontal="right"/>
    </xf>
    <xf numFmtId="165" fontId="46" fillId="0" borderId="0" applyFont="0" applyFill="0" applyBorder="0" applyProtection="0">
      <alignment horizontal="right"/>
    </xf>
    <xf numFmtId="165" fontId="46" fillId="0" borderId="0" applyFont="0" applyFill="0" applyBorder="0" applyProtection="0">
      <alignment horizontal="right"/>
    </xf>
    <xf numFmtId="166" fontId="46" fillId="0" borderId="0" applyFont="0" applyFill="0" applyBorder="0" applyProtection="0">
      <alignment horizontal="right"/>
    </xf>
    <xf numFmtId="166" fontId="46" fillId="0" borderId="0" applyFont="0" applyFill="0" applyBorder="0" applyProtection="0">
      <alignment horizontal="right"/>
    </xf>
    <xf numFmtId="177" fontId="46" fillId="0" borderId="0" applyBorder="0"/>
    <xf numFmtId="0" fontId="46" fillId="0" borderId="0"/>
    <xf numFmtId="0" fontId="46" fillId="0" borderId="0"/>
    <xf numFmtId="0" fontId="46" fillId="0" borderId="0"/>
    <xf numFmtId="0" fontId="46" fillId="0" borderId="0"/>
    <xf numFmtId="166" fontId="57" fillId="0" borderId="0" applyFont="0" applyFill="0" applyBorder="0" applyProtection="0">
      <alignment horizontal="right"/>
    </xf>
    <xf numFmtId="167" fontId="57" fillId="0" borderId="0" applyFont="0" applyFill="0" applyBorder="0" applyProtection="0">
      <alignment horizontal="left"/>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alignment horizontal="left"/>
    </xf>
    <xf numFmtId="0" fontId="46" fillId="0" borderId="0"/>
    <xf numFmtId="0" fontId="46" fillId="0" borderId="0">
      <alignment horizontal="left"/>
    </xf>
    <xf numFmtId="44" fontId="46" fillId="0" borderId="0" applyFont="0" applyFill="0" applyBorder="0" applyAlignment="0" applyProtection="0"/>
    <xf numFmtId="192" fontId="46" fillId="0" borderId="0" applyFont="0" applyFill="0" applyBorder="0" applyAlignment="0" applyProtection="0"/>
    <xf numFmtId="181" fontId="46" fillId="0" borderId="0" applyFont="0" applyFill="0" applyBorder="0" applyAlignment="0" applyProtection="0"/>
    <xf numFmtId="0" fontId="46" fillId="0" borderId="0">
      <protection locked="0"/>
    </xf>
    <xf numFmtId="0" fontId="46" fillId="0" borderId="0"/>
    <xf numFmtId="0" fontId="46" fillId="0" borderId="0">
      <protection locked="0"/>
    </xf>
    <xf numFmtId="0" fontId="46" fillId="0" borderId="0">
      <protection locked="0"/>
    </xf>
    <xf numFmtId="178" fontId="46" fillId="0" borderId="0" applyFont="0" applyFill="0" applyBorder="0" applyAlignment="0" applyProtection="0"/>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alignment horizontal="left"/>
    </xf>
    <xf numFmtId="0" fontId="46" fillId="0" borderId="0" applyFont="0" applyFill="0" applyBorder="0" applyProtection="0">
      <alignment horizontal="right"/>
    </xf>
    <xf numFmtId="0" fontId="46" fillId="0" borderId="0" applyFont="0" applyFill="0" applyBorder="0" applyProtection="0">
      <alignment horizontal="right"/>
    </xf>
    <xf numFmtId="38" fontId="58" fillId="23" borderId="0" applyNumberFormat="0" applyBorder="0" applyAlignment="0" applyProtection="0"/>
    <xf numFmtId="0" fontId="46" fillId="0" borderId="0"/>
    <xf numFmtId="0" fontId="46" fillId="0" borderId="14">
      <alignment horizontal="left" vertical="top"/>
    </xf>
    <xf numFmtId="0" fontId="46" fillId="0" borderId="14">
      <alignment horizontal="left" vertical="top"/>
    </xf>
    <xf numFmtId="10" fontId="58" fillId="25" borderId="17" applyNumberFormat="0" applyBorder="0" applyAlignment="0" applyProtection="0"/>
    <xf numFmtId="0" fontId="46" fillId="0" borderId="0"/>
    <xf numFmtId="0" fontId="46" fillId="0" borderId="0"/>
    <xf numFmtId="0" fontId="46" fillId="0" borderId="0"/>
    <xf numFmtId="1" fontId="46" fillId="0" borderId="0" applyFont="0" applyFill="0" applyBorder="0" applyProtection="0">
      <alignment horizontal="right"/>
    </xf>
    <xf numFmtId="1" fontId="46" fillId="0" borderId="0" applyFont="0" applyFill="0" applyBorder="0" applyProtection="0">
      <alignment horizontal="right"/>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6" fillId="0" borderId="0">
      <alignment vertical="top"/>
    </xf>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27" borderId="21" applyNumberFormat="0" applyFont="0" applyAlignment="0" applyProtection="0"/>
    <xf numFmtId="169" fontId="46" fillId="0" borderId="0" applyFont="0" applyFill="0" applyBorder="0" applyProtection="0">
      <alignment horizontal="right"/>
    </xf>
    <xf numFmtId="169" fontId="46" fillId="0" borderId="0" applyFont="0" applyFill="0" applyBorder="0" applyProtection="0">
      <alignment horizontal="right"/>
    </xf>
    <xf numFmtId="10"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58" fillId="0" borderId="0"/>
    <xf numFmtId="0" fontId="46" fillId="0" borderId="0"/>
    <xf numFmtId="0" fontId="46" fillId="0" borderId="0"/>
    <xf numFmtId="0" fontId="58" fillId="0" borderId="0"/>
    <xf numFmtId="4" fontId="48" fillId="32" borderId="22" applyNumberFormat="0" applyProtection="0">
      <alignment vertical="center"/>
    </xf>
    <xf numFmtId="4" fontId="48" fillId="32" borderId="22" applyNumberFormat="0" applyProtection="0">
      <alignment horizontal="left" vertical="center" indent="1"/>
    </xf>
    <xf numFmtId="4" fontId="48" fillId="32" borderId="22" applyNumberFormat="0" applyProtection="0">
      <alignment horizontal="left" vertical="center" indent="1"/>
    </xf>
    <xf numFmtId="0" fontId="46" fillId="33" borderId="22" applyNumberFormat="0" applyProtection="0">
      <alignment horizontal="left" vertical="center" indent="1"/>
    </xf>
    <xf numFmtId="4" fontId="48" fillId="34" borderId="22" applyNumberFormat="0" applyProtection="0">
      <alignment horizontal="right" vertical="center"/>
    </xf>
    <xf numFmtId="4" fontId="48" fillId="35" borderId="22" applyNumberFormat="0" applyProtection="0">
      <alignment horizontal="right" vertical="center"/>
    </xf>
    <xf numFmtId="4" fontId="48" fillId="36" borderId="22" applyNumberFormat="0" applyProtection="0">
      <alignment horizontal="right" vertical="center"/>
    </xf>
    <xf numFmtId="4" fontId="48" fillId="37" borderId="22" applyNumberFormat="0" applyProtection="0">
      <alignment horizontal="right" vertical="center"/>
    </xf>
    <xf numFmtId="4" fontId="48" fillId="38" borderId="22" applyNumberFormat="0" applyProtection="0">
      <alignment horizontal="right" vertical="center"/>
    </xf>
    <xf numFmtId="4" fontId="48" fillId="39" borderId="22" applyNumberFormat="0" applyProtection="0">
      <alignment horizontal="right" vertical="center"/>
    </xf>
    <xf numFmtId="4" fontId="48" fillId="40" borderId="22" applyNumberFormat="0" applyProtection="0">
      <alignment horizontal="right" vertical="center"/>
    </xf>
    <xf numFmtId="4" fontId="48" fillId="41" borderId="22" applyNumberFormat="0" applyProtection="0">
      <alignment horizontal="right" vertical="center"/>
    </xf>
    <xf numFmtId="4" fontId="48" fillId="42" borderId="22" applyNumberFormat="0" applyProtection="0">
      <alignment horizontal="right" vertical="center"/>
    </xf>
    <xf numFmtId="4" fontId="48" fillId="44" borderId="26" applyNumberFormat="0" applyProtection="0">
      <alignment horizontal="left" vertical="center" indent="1"/>
    </xf>
    <xf numFmtId="0" fontId="46" fillId="33" borderId="22" applyNumberFormat="0" applyProtection="0">
      <alignment horizontal="left" vertical="center" indent="1"/>
    </xf>
    <xf numFmtId="4" fontId="48" fillId="44" borderId="22" applyNumberFormat="0" applyProtection="0">
      <alignment horizontal="left" vertical="center" indent="1"/>
    </xf>
    <xf numFmtId="4" fontId="48" fillId="46" borderId="22" applyNumberFormat="0" applyProtection="0">
      <alignment horizontal="left" vertical="center" indent="1"/>
    </xf>
    <xf numFmtId="0" fontId="46" fillId="46" borderId="22" applyNumberFormat="0" applyProtection="0">
      <alignment horizontal="left" vertical="center" indent="1"/>
    </xf>
    <xf numFmtId="0" fontId="46" fillId="46" borderId="22" applyNumberFormat="0" applyProtection="0">
      <alignment horizontal="left" vertical="center" indent="1"/>
    </xf>
    <xf numFmtId="0" fontId="46" fillId="31" borderId="22" applyNumberFormat="0" applyProtection="0">
      <alignment horizontal="left" vertical="center" indent="1"/>
    </xf>
    <xf numFmtId="0" fontId="46" fillId="31" borderId="22" applyNumberFormat="0" applyProtection="0">
      <alignment horizontal="left" vertical="center" indent="1"/>
    </xf>
    <xf numFmtId="0" fontId="46" fillId="23" borderId="22" applyNumberFormat="0" applyProtection="0">
      <alignment horizontal="left" vertical="center" indent="1"/>
    </xf>
    <xf numFmtId="0" fontId="46" fillId="23" borderId="22" applyNumberFormat="0" applyProtection="0">
      <alignment horizontal="left" vertical="center" indent="1"/>
    </xf>
    <xf numFmtId="0" fontId="46" fillId="33" borderId="22" applyNumberFormat="0" applyProtection="0">
      <alignment horizontal="left" vertical="center" indent="1"/>
    </xf>
    <xf numFmtId="0" fontId="46" fillId="33" borderId="22" applyNumberFormat="0" applyProtection="0">
      <alignment horizontal="left" vertical="center" indent="1"/>
    </xf>
    <xf numFmtId="4" fontId="48" fillId="25" borderId="22" applyNumberFormat="0" applyProtection="0">
      <alignment vertical="center"/>
    </xf>
    <xf numFmtId="4" fontId="48" fillId="25" borderId="22" applyNumberFormat="0" applyProtection="0">
      <alignment horizontal="left" vertical="center" indent="1"/>
    </xf>
    <xf numFmtId="4" fontId="48" fillId="25" borderId="22" applyNumberFormat="0" applyProtection="0">
      <alignment horizontal="left" vertical="center" indent="1"/>
    </xf>
    <xf numFmtId="4" fontId="48" fillId="44" borderId="22" applyNumberFormat="0" applyProtection="0">
      <alignment horizontal="right" vertical="center"/>
    </xf>
    <xf numFmtId="0" fontId="46" fillId="33" borderId="22" applyNumberFormat="0" applyProtection="0">
      <alignment horizontal="left" vertical="center" indent="1"/>
    </xf>
    <xf numFmtId="0" fontId="46" fillId="33" borderId="22" applyNumberFormat="0" applyProtection="0">
      <alignment horizontal="left" vertical="center" indent="1"/>
    </xf>
    <xf numFmtId="0" fontId="46" fillId="0" borderId="0">
      <alignment vertical="top"/>
    </xf>
    <xf numFmtId="170" fontId="58" fillId="0" borderId="0">
      <alignment wrapText="1"/>
      <protection locked="0"/>
    </xf>
    <xf numFmtId="170" fontId="58" fillId="0" borderId="0">
      <alignment wrapText="1"/>
      <protection locked="0"/>
    </xf>
    <xf numFmtId="171" fontId="58" fillId="0" borderId="0">
      <alignment wrapText="1"/>
      <protection locked="0"/>
    </xf>
    <xf numFmtId="171" fontId="58" fillId="0" borderId="0">
      <alignment wrapText="1"/>
      <protection locked="0"/>
    </xf>
    <xf numFmtId="171" fontId="58" fillId="0" borderId="0">
      <alignment wrapText="1"/>
      <protection locked="0"/>
    </xf>
    <xf numFmtId="172" fontId="58" fillId="0" borderId="0">
      <alignment wrapText="1"/>
      <protection locked="0"/>
    </xf>
    <xf numFmtId="172" fontId="58" fillId="0" borderId="0">
      <alignment wrapText="1"/>
      <protection locked="0"/>
    </xf>
    <xf numFmtId="0" fontId="58" fillId="0" borderId="14" applyFill="0" applyBorder="0" applyProtection="0">
      <alignment horizontal="left" vertical="top"/>
    </xf>
    <xf numFmtId="205" fontId="46" fillId="0" borderId="0" applyNumberFormat="0" applyFill="0" applyBorder="0">
      <alignment horizontal="left"/>
    </xf>
    <xf numFmtId="205" fontId="46" fillId="0" borderId="0" applyNumberFormat="0" applyFill="0" applyBorder="0">
      <alignment horizontal="right"/>
    </xf>
    <xf numFmtId="0" fontId="46" fillId="0" borderId="0"/>
    <xf numFmtId="0" fontId="46" fillId="0" borderId="0" applyNumberFormat="0" applyFill="0" applyBorder="0" applyProtection="0"/>
    <xf numFmtId="0" fontId="46" fillId="0" borderId="0" applyNumberFormat="0" applyFill="0" applyBorder="0" applyProtection="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166" fillId="0" borderId="0" applyNumberFormat="0" applyFill="0" applyBorder="0" applyAlignment="0" applyProtection="0">
      <alignment vertical="top"/>
      <protection locked="0"/>
    </xf>
    <xf numFmtId="0" fontId="46" fillId="0" borderId="0"/>
    <xf numFmtId="0" fontId="46" fillId="0" borderId="0"/>
    <xf numFmtId="0" fontId="46" fillId="0" borderId="0"/>
    <xf numFmtId="0" fontId="167" fillId="0" borderId="0"/>
    <xf numFmtId="0" fontId="167" fillId="0" borderId="0"/>
    <xf numFmtId="0" fontId="167" fillId="0" borderId="0"/>
    <xf numFmtId="0" fontId="167" fillId="0" borderId="0"/>
    <xf numFmtId="0" fontId="44" fillId="0" borderId="0"/>
    <xf numFmtId="0" fontId="44" fillId="0" borderId="0"/>
    <xf numFmtId="0" fontId="44" fillId="0" borderId="0"/>
    <xf numFmtId="0" fontId="168" fillId="0" borderId="0"/>
    <xf numFmtId="0" fontId="43" fillId="56" borderId="0" applyNumberFormat="0" applyBorder="0" applyAlignment="0" applyProtection="0"/>
    <xf numFmtId="0" fontId="43" fillId="57"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43" fillId="61" borderId="0" applyNumberFormat="0" applyBorder="0" applyAlignment="0" applyProtection="0"/>
    <xf numFmtId="0" fontId="43" fillId="62" borderId="0" applyNumberFormat="0" applyBorder="0" applyAlignment="0" applyProtection="0"/>
    <xf numFmtId="0" fontId="43" fillId="63" borderId="0" applyNumberFormat="0" applyBorder="0" applyAlignment="0" applyProtection="0"/>
    <xf numFmtId="0" fontId="43" fillId="64" borderId="0" applyNumberFormat="0" applyBorder="0" applyAlignment="0" applyProtection="0"/>
    <xf numFmtId="0" fontId="43" fillId="65" borderId="0" applyNumberFormat="0" applyBorder="0" applyAlignment="0" applyProtection="0"/>
    <xf numFmtId="0" fontId="43" fillId="66" borderId="0" applyNumberFormat="0" applyBorder="0" applyAlignment="0" applyProtection="0"/>
    <xf numFmtId="0" fontId="43" fillId="67" borderId="0" applyNumberFormat="0" applyBorder="0" applyAlignment="0" applyProtection="0"/>
    <xf numFmtId="0" fontId="169" fillId="68" borderId="0" applyNumberFormat="0" applyBorder="0" applyAlignment="0" applyProtection="0"/>
    <xf numFmtId="0" fontId="169" fillId="69" borderId="0" applyNumberFormat="0" applyBorder="0" applyAlignment="0" applyProtection="0"/>
    <xf numFmtId="0" fontId="169" fillId="70" borderId="0" applyNumberFormat="0" applyBorder="0" applyAlignment="0" applyProtection="0"/>
    <xf numFmtId="0" fontId="169" fillId="71" borderId="0" applyNumberFormat="0" applyBorder="0" applyAlignment="0" applyProtection="0"/>
    <xf numFmtId="0" fontId="169" fillId="72" borderId="0" applyNumberFormat="0" applyBorder="0" applyAlignment="0" applyProtection="0"/>
    <xf numFmtId="0" fontId="169" fillId="73" borderId="0" applyNumberFormat="0" applyBorder="0" applyAlignment="0" applyProtection="0"/>
    <xf numFmtId="0" fontId="169" fillId="74" borderId="0" applyNumberFormat="0" applyBorder="0" applyAlignment="0" applyProtection="0"/>
    <xf numFmtId="0" fontId="169" fillId="75" borderId="0" applyNumberFormat="0" applyBorder="0" applyAlignment="0" applyProtection="0"/>
    <xf numFmtId="0" fontId="169" fillId="76" borderId="0" applyNumberFormat="0" applyBorder="0" applyAlignment="0" applyProtection="0"/>
    <xf numFmtId="0" fontId="169" fillId="77" borderId="0" applyNumberFormat="0" applyBorder="0" applyAlignment="0" applyProtection="0"/>
    <xf numFmtId="0" fontId="169" fillId="78" borderId="0" applyNumberFormat="0" applyBorder="0" applyAlignment="0" applyProtection="0"/>
    <xf numFmtId="0" fontId="169" fillId="79" borderId="0" applyNumberFormat="0" applyBorder="0" applyAlignment="0" applyProtection="0"/>
    <xf numFmtId="0" fontId="170" fillId="80" borderId="0" applyNumberFormat="0" applyBorder="0" applyAlignment="0" applyProtection="0"/>
    <xf numFmtId="0" fontId="171" fillId="81" borderId="85" applyNumberFormat="0" applyAlignment="0" applyProtection="0"/>
    <xf numFmtId="0" fontId="172" fillId="82" borderId="86" applyNumberFormat="0" applyAlignment="0" applyProtection="0"/>
    <xf numFmtId="0" fontId="173" fillId="0" borderId="0" applyNumberFormat="0" applyFill="0" applyBorder="0" applyAlignment="0" applyProtection="0"/>
    <xf numFmtId="0" fontId="174" fillId="83" borderId="0" applyNumberFormat="0" applyBorder="0" applyAlignment="0" applyProtection="0"/>
    <xf numFmtId="0" fontId="175" fillId="0" borderId="87" applyNumberFormat="0" applyFill="0" applyAlignment="0" applyProtection="0"/>
    <xf numFmtId="0" fontId="176" fillId="0" borderId="88" applyNumberFormat="0" applyFill="0" applyAlignment="0" applyProtection="0"/>
    <xf numFmtId="0" fontId="177" fillId="0" borderId="89" applyNumberFormat="0" applyFill="0" applyAlignment="0" applyProtection="0"/>
    <xf numFmtId="0" fontId="177" fillId="0" borderId="0" applyNumberFormat="0" applyFill="0" applyBorder="0" applyAlignment="0" applyProtection="0"/>
    <xf numFmtId="0" fontId="178" fillId="84" borderId="85" applyNumberFormat="0" applyAlignment="0" applyProtection="0"/>
    <xf numFmtId="0" fontId="179" fillId="0" borderId="90" applyNumberFormat="0" applyFill="0" applyAlignment="0" applyProtection="0"/>
    <xf numFmtId="0" fontId="180" fillId="85" borderId="0" applyNumberFormat="0" applyBorder="0" applyAlignment="0" applyProtection="0"/>
    <xf numFmtId="0" fontId="46" fillId="0" borderId="0"/>
    <xf numFmtId="0" fontId="181" fillId="0" borderId="0"/>
    <xf numFmtId="0" fontId="43" fillId="0" borderId="0"/>
    <xf numFmtId="0" fontId="168" fillId="0" borderId="0"/>
    <xf numFmtId="0" fontId="43" fillId="86" borderId="91" applyNumberFormat="0" applyFont="0" applyAlignment="0" applyProtection="0"/>
    <xf numFmtId="0" fontId="182" fillId="81" borderId="92" applyNumberFormat="0" applyAlignment="0" applyProtection="0"/>
    <xf numFmtId="0" fontId="183" fillId="0" borderId="0" applyNumberFormat="0" applyFill="0" applyBorder="0" applyAlignment="0" applyProtection="0"/>
    <xf numFmtId="0" fontId="184" fillId="0" borderId="93" applyNumberFormat="0" applyFill="0" applyAlignment="0" applyProtection="0"/>
    <xf numFmtId="0" fontId="185" fillId="0" borderId="0" applyNumberFormat="0" applyFill="0" applyBorder="0" applyAlignment="0" applyProtection="0"/>
    <xf numFmtId="0" fontId="175" fillId="0" borderId="87" applyNumberFormat="0" applyFill="0" applyAlignment="0" applyProtection="0"/>
    <xf numFmtId="0" fontId="178" fillId="84" borderId="85" applyNumberFormat="0" applyAlignment="0" applyProtection="0"/>
    <xf numFmtId="0" fontId="168" fillId="0" borderId="0"/>
    <xf numFmtId="0" fontId="42" fillId="56" borderId="0" applyNumberFormat="0" applyBorder="0" applyAlignment="0" applyProtection="0"/>
    <xf numFmtId="0" fontId="42"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42" fillId="61" borderId="0" applyNumberFormat="0" applyBorder="0" applyAlignment="0" applyProtection="0"/>
    <xf numFmtId="0" fontId="42" fillId="62" borderId="0" applyNumberFormat="0" applyBorder="0" applyAlignment="0" applyProtection="0"/>
    <xf numFmtId="0" fontId="42" fillId="63" borderId="0" applyNumberFormat="0" applyBorder="0" applyAlignment="0" applyProtection="0"/>
    <xf numFmtId="0" fontId="42" fillId="64" borderId="0" applyNumberFormat="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175" fillId="0" borderId="87" applyNumberFormat="0" applyFill="0" applyAlignment="0" applyProtection="0"/>
    <xf numFmtId="0" fontId="178" fillId="84" borderId="85" applyNumberFormat="0" applyAlignment="0" applyProtection="0"/>
    <xf numFmtId="0" fontId="42" fillId="0" borderId="0"/>
    <xf numFmtId="0" fontId="42" fillId="86" borderId="91" applyNumberFormat="0" applyFont="0" applyAlignment="0" applyProtection="0"/>
    <xf numFmtId="0" fontId="42" fillId="0" borderId="0"/>
    <xf numFmtId="0" fontId="186" fillId="0" borderId="0"/>
    <xf numFmtId="0" fontId="41" fillId="0" borderId="0"/>
    <xf numFmtId="0" fontId="41" fillId="0" borderId="0"/>
    <xf numFmtId="0" fontId="188" fillId="0" borderId="0"/>
    <xf numFmtId="0" fontId="189" fillId="0" borderId="0"/>
    <xf numFmtId="0" fontId="40" fillId="0" borderId="0"/>
    <xf numFmtId="0" fontId="190" fillId="0" borderId="0"/>
    <xf numFmtId="0" fontId="39" fillId="0" borderId="0"/>
    <xf numFmtId="0" fontId="190" fillId="0" borderId="0"/>
    <xf numFmtId="0" fontId="190" fillId="0" borderId="0"/>
    <xf numFmtId="0" fontId="46" fillId="0" borderId="0"/>
    <xf numFmtId="0" fontId="191" fillId="0" borderId="0"/>
    <xf numFmtId="0" fontId="46" fillId="0" borderId="0"/>
    <xf numFmtId="0" fontId="46" fillId="0" borderId="0"/>
    <xf numFmtId="0" fontId="46" fillId="0" borderId="0"/>
    <xf numFmtId="0" fontId="46" fillId="0" borderId="0"/>
    <xf numFmtId="0" fontId="38" fillId="0" borderId="0"/>
    <xf numFmtId="0" fontId="192" fillId="0" borderId="0"/>
    <xf numFmtId="0" fontId="192" fillId="0" borderId="0"/>
    <xf numFmtId="0" fontId="46" fillId="0" borderId="0"/>
    <xf numFmtId="0" fontId="38" fillId="0" borderId="0"/>
    <xf numFmtId="0" fontId="192" fillId="0" borderId="0"/>
    <xf numFmtId="0" fontId="192" fillId="0" borderId="0"/>
    <xf numFmtId="0" fontId="46" fillId="0" borderId="0"/>
    <xf numFmtId="0" fontId="46" fillId="0" borderId="0"/>
    <xf numFmtId="0" fontId="37" fillId="0" borderId="0"/>
    <xf numFmtId="0" fontId="46" fillId="0" borderId="0"/>
    <xf numFmtId="0" fontId="46" fillId="0" borderId="0"/>
    <xf numFmtId="0" fontId="46" fillId="0" borderId="0"/>
    <xf numFmtId="0" fontId="46" fillId="0" borderId="0"/>
    <xf numFmtId="0" fontId="193" fillId="0" borderId="0"/>
    <xf numFmtId="0" fontId="36" fillId="0" borderId="0"/>
    <xf numFmtId="0" fontId="36" fillId="0" borderId="0"/>
    <xf numFmtId="0" fontId="36" fillId="0" borderId="0"/>
    <xf numFmtId="0" fontId="36" fillId="0" borderId="0"/>
    <xf numFmtId="0" fontId="46" fillId="0" borderId="0"/>
    <xf numFmtId="0" fontId="46" fillId="0" borderId="0"/>
    <xf numFmtId="0" fontId="195" fillId="0" borderId="0"/>
    <xf numFmtId="0" fontId="175" fillId="0" borderId="87" applyNumberFormat="0" applyFill="0" applyAlignment="0" applyProtection="0"/>
    <xf numFmtId="0" fontId="35" fillId="56" borderId="0" applyNumberFormat="0" applyBorder="0" applyAlignment="0" applyProtection="0"/>
    <xf numFmtId="0" fontId="35" fillId="57" borderId="0" applyNumberFormat="0" applyBorder="0" applyAlignment="0" applyProtection="0"/>
    <xf numFmtId="0" fontId="35" fillId="58" borderId="0" applyNumberFormat="0" applyBorder="0" applyAlignment="0" applyProtection="0"/>
    <xf numFmtId="0" fontId="35" fillId="59" borderId="0" applyNumberFormat="0" applyBorder="0" applyAlignment="0" applyProtection="0"/>
    <xf numFmtId="0" fontId="35" fillId="60"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175" fillId="0" borderId="87" applyNumberFormat="0" applyFill="0" applyAlignment="0" applyProtection="0"/>
    <xf numFmtId="0" fontId="175" fillId="0" borderId="87" applyNumberFormat="0" applyFill="0" applyAlignment="0" applyProtection="0"/>
    <xf numFmtId="0" fontId="178" fillId="84" borderId="85" applyNumberFormat="0" applyAlignment="0" applyProtection="0"/>
    <xf numFmtId="0" fontId="178" fillId="84" borderId="85" applyNumberFormat="0" applyAlignment="0" applyProtection="0"/>
    <xf numFmtId="0" fontId="178" fillId="84" borderId="85" applyNumberFormat="0" applyAlignment="0" applyProtection="0"/>
    <xf numFmtId="0" fontId="178" fillId="84" borderId="85" applyNumberFormat="0" applyAlignment="0" applyProtection="0"/>
    <xf numFmtId="0" fontId="35" fillId="0" borderId="0"/>
    <xf numFmtId="0" fontId="35" fillId="86" borderId="91" applyNumberFormat="0" applyFont="0" applyAlignment="0" applyProtection="0"/>
    <xf numFmtId="0" fontId="195" fillId="0" borderId="0"/>
    <xf numFmtId="0" fontId="178" fillId="84" borderId="85" applyNumberFormat="0" applyAlignment="0" applyProtection="0"/>
    <xf numFmtId="0" fontId="178" fillId="84" borderId="85" applyNumberFormat="0" applyAlignment="0" applyProtection="0"/>
    <xf numFmtId="0" fontId="178" fillId="84" borderId="85" applyNumberFormat="0" applyAlignment="0" applyProtection="0"/>
    <xf numFmtId="0" fontId="195" fillId="0" borderId="0"/>
    <xf numFmtId="0" fontId="195" fillId="0" borderId="0"/>
    <xf numFmtId="0" fontId="195" fillId="0" borderId="0"/>
    <xf numFmtId="0" fontId="195" fillId="0" borderId="0"/>
    <xf numFmtId="0" fontId="195" fillId="0" borderId="0"/>
    <xf numFmtId="0" fontId="195" fillId="0" borderId="0"/>
    <xf numFmtId="0" fontId="195" fillId="0" borderId="0"/>
    <xf numFmtId="0" fontId="195" fillId="0" borderId="0"/>
    <xf numFmtId="0" fontId="195" fillId="0" borderId="0"/>
    <xf numFmtId="0" fontId="195" fillId="0" borderId="0"/>
    <xf numFmtId="0" fontId="46" fillId="0" borderId="0"/>
    <xf numFmtId="0" fontId="46" fillId="0" borderId="0"/>
    <xf numFmtId="0" fontId="46" fillId="0" borderId="0"/>
    <xf numFmtId="0" fontId="34" fillId="0" borderId="0"/>
    <xf numFmtId="0" fontId="46" fillId="0" borderId="0"/>
    <xf numFmtId="0" fontId="46" fillId="0" borderId="0"/>
    <xf numFmtId="0" fontId="46" fillId="0" borderId="0"/>
    <xf numFmtId="0" fontId="46" fillId="0" borderId="0"/>
    <xf numFmtId="0" fontId="46" fillId="0" borderId="0"/>
    <xf numFmtId="0" fontId="33" fillId="0" borderId="0"/>
    <xf numFmtId="0" fontId="32" fillId="0" borderId="0"/>
    <xf numFmtId="0" fontId="196" fillId="0" borderId="0"/>
    <xf numFmtId="0" fontId="31" fillId="58" borderId="0" applyNumberFormat="0" applyBorder="0" applyAlignment="0" applyProtection="0"/>
    <xf numFmtId="0" fontId="31" fillId="57" borderId="0" applyNumberFormat="0" applyBorder="0" applyAlignment="0" applyProtection="0"/>
    <xf numFmtId="0" fontId="31" fillId="56" borderId="0" applyNumberFormat="0" applyBorder="0" applyAlignment="0" applyProtection="0"/>
    <xf numFmtId="0" fontId="196" fillId="0" borderId="0"/>
    <xf numFmtId="0" fontId="196" fillId="0" borderId="0"/>
    <xf numFmtId="0" fontId="31" fillId="0" borderId="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196" fillId="0" borderId="0"/>
    <xf numFmtId="0" fontId="196" fillId="0" borderId="0"/>
    <xf numFmtId="0" fontId="196" fillId="0" borderId="0"/>
    <xf numFmtId="0" fontId="196" fillId="0" borderId="0"/>
    <xf numFmtId="0" fontId="178" fillId="84" borderId="85" applyNumberFormat="0" applyAlignment="0" applyProtection="0"/>
    <xf numFmtId="0" fontId="31" fillId="0" borderId="0"/>
    <xf numFmtId="0" fontId="31" fillId="86" borderId="91" applyNumberFormat="0" applyFont="0" applyAlignment="0" applyProtection="0"/>
    <xf numFmtId="0" fontId="196" fillId="0" borderId="0"/>
    <xf numFmtId="0" fontId="178" fillId="84" borderId="85" applyNumberFormat="0" applyAlignment="0" applyProtection="0"/>
    <xf numFmtId="0" fontId="31" fillId="0" borderId="0"/>
    <xf numFmtId="0" fontId="31" fillId="0" borderId="0"/>
    <xf numFmtId="0" fontId="31" fillId="0" borderId="0"/>
    <xf numFmtId="0" fontId="31" fillId="0" borderId="0"/>
    <xf numFmtId="0" fontId="31" fillId="0" borderId="0"/>
    <xf numFmtId="0" fontId="46" fillId="0" borderId="0"/>
    <xf numFmtId="0" fontId="30" fillId="58" borderId="0" applyNumberFormat="0" applyBorder="0" applyAlignment="0" applyProtection="0"/>
    <xf numFmtId="0" fontId="30" fillId="57" borderId="0" applyNumberFormat="0" applyBorder="0" applyAlignment="0" applyProtection="0"/>
    <xf numFmtId="0" fontId="30" fillId="56" borderId="0" applyNumberFormat="0" applyBorder="0" applyAlignment="0" applyProtection="0"/>
    <xf numFmtId="0" fontId="46" fillId="0" borderId="0"/>
    <xf numFmtId="0" fontId="30" fillId="0" borderId="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0" borderId="0"/>
    <xf numFmtId="0" fontId="46" fillId="0" borderId="0"/>
    <xf numFmtId="0" fontId="178" fillId="84" borderId="85" applyNumberFormat="0" applyAlignment="0" applyProtection="0"/>
    <xf numFmtId="0" fontId="178" fillId="84" borderId="85" applyNumberFormat="0" applyAlignment="0" applyProtection="0"/>
    <xf numFmtId="0" fontId="46" fillId="0" borderId="0"/>
    <xf numFmtId="0" fontId="46" fillId="0" borderId="0"/>
    <xf numFmtId="0" fontId="30" fillId="86" borderId="91" applyNumberFormat="0" applyFont="0" applyAlignment="0" applyProtection="0"/>
    <xf numFmtId="0" fontId="46" fillId="0" borderId="0"/>
    <xf numFmtId="0" fontId="178" fillId="84" borderId="85" applyNumberFormat="0" applyAlignment="0" applyProtection="0"/>
    <xf numFmtId="0" fontId="46" fillId="0" borderId="0"/>
    <xf numFmtId="0" fontId="46" fillId="0" borderId="0"/>
    <xf numFmtId="0" fontId="30" fillId="0" borderId="0"/>
    <xf numFmtId="0" fontId="30" fillId="0" borderId="0"/>
    <xf numFmtId="0" fontId="46" fillId="0" borderId="0"/>
    <xf numFmtId="0" fontId="46" fillId="0" borderId="0"/>
    <xf numFmtId="0" fontId="46" fillId="0" borderId="0"/>
    <xf numFmtId="0" fontId="29" fillId="0" borderId="0"/>
    <xf numFmtId="0" fontId="46" fillId="0" borderId="0"/>
    <xf numFmtId="0" fontId="46" fillId="0" borderId="0"/>
    <xf numFmtId="0" fontId="46" fillId="0" borderId="0"/>
    <xf numFmtId="0" fontId="197" fillId="0" borderId="0"/>
    <xf numFmtId="0" fontId="197" fillId="0" borderId="0"/>
    <xf numFmtId="0" fontId="197" fillId="0" borderId="0"/>
    <xf numFmtId="0" fontId="28" fillId="56" borderId="0" applyNumberFormat="0" applyBorder="0" applyAlignment="0" applyProtection="0"/>
    <xf numFmtId="0" fontId="197" fillId="0" borderId="0"/>
    <xf numFmtId="0" fontId="28" fillId="0" borderId="0"/>
    <xf numFmtId="0" fontId="28" fillId="57"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197" fillId="0" borderId="0"/>
    <xf numFmtId="0" fontId="197" fillId="0" borderId="0"/>
    <xf numFmtId="0" fontId="197" fillId="0" borderId="0"/>
    <xf numFmtId="0" fontId="197" fillId="0" borderId="0"/>
    <xf numFmtId="0" fontId="28" fillId="60"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4" borderId="0" applyNumberFormat="0" applyBorder="0" applyAlignment="0" applyProtection="0"/>
    <xf numFmtId="0" fontId="28" fillId="65" borderId="0" applyNumberFormat="0" applyBorder="0" applyAlignment="0" applyProtection="0"/>
    <xf numFmtId="0" fontId="28" fillId="66" borderId="0" applyNumberFormat="0" applyBorder="0" applyAlignment="0" applyProtection="0"/>
    <xf numFmtId="0" fontId="28" fillId="67" borderId="0" applyNumberFormat="0" applyBorder="0" applyAlignment="0" applyProtection="0"/>
    <xf numFmtId="0" fontId="178" fillId="84" borderId="85" applyNumberFormat="0" applyAlignment="0" applyProtection="0"/>
    <xf numFmtId="0" fontId="46" fillId="0" borderId="0"/>
    <xf numFmtId="0" fontId="46" fillId="0" borderId="0"/>
    <xf numFmtId="0" fontId="46" fillId="0" borderId="0"/>
    <xf numFmtId="0" fontId="46" fillId="0" borderId="0"/>
    <xf numFmtId="0" fontId="178" fillId="84" borderId="85" applyNumberFormat="0" applyAlignment="0" applyProtection="0"/>
    <xf numFmtId="0" fontId="178" fillId="84" borderId="85" applyNumberFormat="0" applyAlignment="0" applyProtection="0"/>
    <xf numFmtId="0" fontId="28" fillId="86" borderId="91" applyNumberFormat="0" applyFont="0" applyAlignment="0" applyProtection="0"/>
    <xf numFmtId="0" fontId="197" fillId="0" borderId="0"/>
    <xf numFmtId="0" fontId="46" fillId="0" borderId="0"/>
    <xf numFmtId="0" fontId="178" fillId="84" borderId="85" applyNumberFormat="0" applyAlignment="0" applyProtection="0"/>
    <xf numFmtId="0" fontId="46" fillId="0" borderId="0"/>
    <xf numFmtId="0" fontId="46" fillId="0" borderId="0"/>
    <xf numFmtId="0" fontId="46" fillId="0" borderId="0"/>
    <xf numFmtId="0" fontId="46" fillId="0" borderId="0"/>
    <xf numFmtId="0" fontId="198" fillId="0" borderId="0"/>
    <xf numFmtId="0" fontId="27" fillId="0" borderId="0"/>
    <xf numFmtId="0" fontId="198" fillId="0" borderId="0"/>
    <xf numFmtId="0" fontId="198" fillId="0" borderId="0"/>
    <xf numFmtId="0" fontId="198" fillId="0" borderId="0"/>
    <xf numFmtId="0" fontId="198" fillId="0" borderId="0"/>
    <xf numFmtId="0" fontId="198" fillId="0" borderId="0"/>
    <xf numFmtId="0" fontId="198" fillId="0" borderId="0"/>
    <xf numFmtId="0" fontId="26" fillId="0" borderId="0"/>
    <xf numFmtId="0" fontId="25" fillId="0" borderId="0"/>
    <xf numFmtId="0" fontId="202" fillId="0" borderId="0"/>
    <xf numFmtId="0" fontId="24" fillId="0" borderId="0"/>
    <xf numFmtId="0" fontId="204" fillId="0" borderId="0" applyNumberFormat="0" applyFill="0" applyBorder="0" applyAlignment="0" applyProtection="0"/>
    <xf numFmtId="0" fontId="205" fillId="0" borderId="0"/>
    <xf numFmtId="43" fontId="45" fillId="0" borderId="0" applyFont="0" applyFill="0" applyBorder="0" applyAlignment="0" applyProtection="0"/>
    <xf numFmtId="43" fontId="24" fillId="0" borderId="0" applyFont="0" applyFill="0" applyBorder="0" applyAlignment="0" applyProtection="0"/>
    <xf numFmtId="0" fontId="159" fillId="0" borderId="0" applyNumberFormat="0" applyFill="0" applyBorder="0" applyAlignment="0" applyProtection="0">
      <alignment vertical="top"/>
      <protection locked="0"/>
    </xf>
    <xf numFmtId="0" fontId="210" fillId="0" borderId="0"/>
    <xf numFmtId="0" fontId="24" fillId="0" borderId="0"/>
    <xf numFmtId="9" fontId="210" fillId="0" borderId="0" applyFont="0" applyFill="0" applyBorder="0" applyAlignment="0" applyProtection="0"/>
    <xf numFmtId="0" fontId="206" fillId="0" borderId="0"/>
    <xf numFmtId="0" fontId="214" fillId="0" borderId="0"/>
    <xf numFmtId="0" fontId="23" fillId="56" borderId="0" applyNumberFormat="0" applyBorder="0" applyAlignment="0" applyProtection="0"/>
    <xf numFmtId="0" fontId="23" fillId="56"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23" fillId="67" borderId="0" applyNumberFormat="0" applyBorder="0" applyAlignment="0" applyProtection="0"/>
    <xf numFmtId="0" fontId="23" fillId="68" borderId="0" applyNumberFormat="0" applyBorder="0" applyAlignment="0" applyProtection="0"/>
    <xf numFmtId="0" fontId="23" fillId="68"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23" fillId="71" borderId="0" applyNumberFormat="0" applyBorder="0" applyAlignment="0" applyProtection="0"/>
    <xf numFmtId="0" fontId="23" fillId="71"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23" fillId="73" borderId="0" applyNumberFormat="0" applyBorder="0" applyAlignment="0" applyProtection="0"/>
    <xf numFmtId="0" fontId="23" fillId="73" borderId="0" applyNumberFormat="0" applyBorder="0" applyAlignment="0" applyProtection="0"/>
    <xf numFmtId="0" fontId="178" fillId="84" borderId="85" applyNumberFormat="0" applyAlignment="0" applyProtection="0"/>
    <xf numFmtId="0" fontId="178" fillId="84" borderId="85" applyNumberFormat="0" applyAlignment="0" applyProtection="0"/>
    <xf numFmtId="0" fontId="216" fillId="85"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86" borderId="91" applyNumberFormat="0" applyFont="0" applyAlignment="0" applyProtection="0"/>
    <xf numFmtId="0" fontId="23" fillId="86" borderId="91" applyNumberFormat="0" applyFont="0" applyAlignment="0" applyProtection="0"/>
    <xf numFmtId="0" fontId="215" fillId="0" borderId="0" applyNumberFormat="0" applyFill="0" applyBorder="0" applyAlignment="0" applyProtection="0"/>
    <xf numFmtId="0" fontId="214" fillId="0" borderId="0"/>
    <xf numFmtId="0" fontId="178" fillId="84" borderId="85" applyNumberFormat="0" applyAlignment="0" applyProtection="0"/>
    <xf numFmtId="0" fontId="214" fillId="0" borderId="0"/>
    <xf numFmtId="0" fontId="46" fillId="0" borderId="0"/>
    <xf numFmtId="0" fontId="22" fillId="0" borderId="0"/>
    <xf numFmtId="0" fontId="214" fillId="0" borderId="0"/>
    <xf numFmtId="0" fontId="21" fillId="56"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178" fillId="84" borderId="85" applyNumberFormat="0" applyAlignment="0" applyProtection="0"/>
    <xf numFmtId="0" fontId="21" fillId="0" borderId="0"/>
    <xf numFmtId="0" fontId="21" fillId="0" borderId="0"/>
    <xf numFmtId="0" fontId="21" fillId="0" borderId="0"/>
    <xf numFmtId="0" fontId="21" fillId="0" borderId="0"/>
    <xf numFmtId="0" fontId="21" fillId="0" borderId="0"/>
    <xf numFmtId="0" fontId="21" fillId="86" borderId="91" applyNumberFormat="0" applyFont="0" applyAlignment="0" applyProtection="0"/>
    <xf numFmtId="0" fontId="21" fillId="86" borderId="91" applyNumberFormat="0" applyFont="0" applyAlignment="0" applyProtection="0"/>
    <xf numFmtId="0" fontId="214" fillId="0" borderId="0"/>
    <xf numFmtId="0" fontId="178" fillId="84" borderId="85" applyNumberFormat="0" applyAlignment="0" applyProtection="0"/>
    <xf numFmtId="0" fontId="46" fillId="0" borderId="0"/>
    <xf numFmtId="0" fontId="217" fillId="0" borderId="0"/>
    <xf numFmtId="0" fontId="20" fillId="56"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178" fillId="84" borderId="85" applyNumberFormat="0" applyAlignment="0" applyProtection="0"/>
    <xf numFmtId="0" fontId="218" fillId="0" borderId="0" applyNumberFormat="0" applyFill="0" applyBorder="0" applyAlignment="0" applyProtection="0"/>
    <xf numFmtId="0" fontId="46" fillId="0" borderId="0"/>
    <xf numFmtId="0" fontId="20" fillId="0" borderId="0"/>
    <xf numFmtId="0" fontId="20" fillId="86" borderId="91" applyNumberFormat="0" applyFont="0" applyAlignment="0" applyProtection="0"/>
    <xf numFmtId="0" fontId="219" fillId="0" borderId="0"/>
    <xf numFmtId="0" fontId="19" fillId="0" borderId="0"/>
    <xf numFmtId="0" fontId="220" fillId="0" borderId="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78" fillId="84" borderId="85" applyNumberFormat="0" applyAlignment="0" applyProtection="0"/>
    <xf numFmtId="0" fontId="178" fillId="84" borderId="85" applyNumberFormat="0" applyAlignment="0" applyProtection="0"/>
    <xf numFmtId="0" fontId="178" fillId="84" borderId="85" applyNumberFormat="0" applyAlignment="0" applyProtection="0"/>
    <xf numFmtId="0" fontId="18" fillId="0" borderId="0"/>
    <xf numFmtId="0" fontId="46" fillId="0" borderId="0"/>
    <xf numFmtId="0" fontId="18" fillId="86" borderId="91" applyNumberFormat="0" applyFont="0" applyAlignment="0" applyProtection="0"/>
    <xf numFmtId="0" fontId="220" fillId="0" borderId="0"/>
    <xf numFmtId="0" fontId="220" fillId="0" borderId="0"/>
    <xf numFmtId="0" fontId="178" fillId="84" borderId="85" applyNumberFormat="0" applyAlignment="0" applyProtection="0"/>
    <xf numFmtId="0" fontId="178" fillId="84" borderId="85" applyNumberFormat="0" applyAlignment="0" applyProtection="0"/>
    <xf numFmtId="0" fontId="220" fillId="0" borderId="0"/>
    <xf numFmtId="0" fontId="220" fillId="0" borderId="0"/>
    <xf numFmtId="0" fontId="220" fillId="0" borderId="0"/>
    <xf numFmtId="0" fontId="220" fillId="0" borderId="0"/>
    <xf numFmtId="0" fontId="220" fillId="0" borderId="0"/>
    <xf numFmtId="0" fontId="17" fillId="0" borderId="0"/>
    <xf numFmtId="0" fontId="221" fillId="0" borderId="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78" fillId="84" borderId="85" applyNumberFormat="0" applyAlignment="0" applyProtection="0"/>
    <xf numFmtId="0" fontId="178" fillId="84" borderId="85" applyNumberFormat="0" applyAlignment="0" applyProtection="0"/>
    <xf numFmtId="0" fontId="178" fillId="84" borderId="85" applyNumberFormat="0" applyAlignment="0" applyProtection="0"/>
    <xf numFmtId="0" fontId="178" fillId="84" borderId="8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86" borderId="91" applyNumberFormat="0" applyFont="0" applyAlignment="0" applyProtection="0"/>
    <xf numFmtId="0" fontId="16" fillId="86" borderId="91" applyNumberFormat="0" applyFont="0" applyAlignment="0" applyProtection="0"/>
    <xf numFmtId="0" fontId="16" fillId="86" borderId="91" applyNumberFormat="0" applyFont="0" applyAlignment="0" applyProtection="0"/>
    <xf numFmtId="0" fontId="16" fillId="86" borderId="91" applyNumberFormat="0" applyFont="0" applyAlignment="0" applyProtection="0"/>
    <xf numFmtId="0" fontId="221" fillId="0" borderId="0"/>
    <xf numFmtId="0" fontId="178" fillId="84" borderId="85" applyNumberFormat="0" applyAlignment="0" applyProtection="0"/>
    <xf numFmtId="0" fontId="178" fillId="84" borderId="85" applyNumberFormat="0" applyAlignment="0" applyProtection="0"/>
    <xf numFmtId="0" fontId="221" fillId="0" borderId="0"/>
    <xf numFmtId="0" fontId="178" fillId="84" borderId="85" applyNumberFormat="0" applyAlignment="0" applyProtection="0"/>
    <xf numFmtId="0" fontId="178" fillId="84" borderId="85" applyNumberFormat="0" applyAlignment="0" applyProtection="0"/>
    <xf numFmtId="0" fontId="221" fillId="0" borderId="0"/>
    <xf numFmtId="0" fontId="221" fillId="0" borderId="0"/>
    <xf numFmtId="0" fontId="221" fillId="0" borderId="0"/>
    <xf numFmtId="0" fontId="221" fillId="0" borderId="0"/>
    <xf numFmtId="0" fontId="221" fillId="0" borderId="0"/>
    <xf numFmtId="0" fontId="221" fillId="0" borderId="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78" fillId="84" borderId="85" applyNumberFormat="0" applyAlignment="0" applyProtection="0"/>
    <xf numFmtId="0" fontId="178" fillId="84" borderId="85"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221" fillId="0" borderId="0"/>
    <xf numFmtId="0" fontId="178" fillId="84" borderId="85" applyNumberFormat="0" applyAlignment="0" applyProtection="0"/>
    <xf numFmtId="0" fontId="221" fillId="0" borderId="0"/>
    <xf numFmtId="0" fontId="46" fillId="0" borderId="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78" fillId="84" borderId="85"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4" fillId="86" borderId="91" applyNumberFormat="0" applyFont="0" applyAlignment="0" applyProtection="0"/>
    <xf numFmtId="0" fontId="14" fillId="86" borderId="91" applyNumberFormat="0" applyFont="0" applyAlignment="0" applyProtection="0"/>
    <xf numFmtId="0" fontId="46" fillId="0" borderId="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78" fillId="84" borderId="85"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6" borderId="91" applyNumberFormat="0" applyFont="0" applyAlignment="0" applyProtection="0"/>
    <xf numFmtId="0" fontId="13" fillId="86" borderId="91" applyNumberFormat="0" applyFont="0" applyAlignment="0" applyProtection="0"/>
    <xf numFmtId="0" fontId="13" fillId="86" borderId="91" applyNumberFormat="0" applyFont="0" applyAlignment="0" applyProtection="0"/>
    <xf numFmtId="0" fontId="13" fillId="86" borderId="91" applyNumberFormat="0" applyFont="0" applyAlignment="0" applyProtection="0"/>
    <xf numFmtId="0" fontId="224" fillId="0" borderId="0"/>
    <xf numFmtId="0" fontId="12"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78" fillId="84" borderId="85" applyNumberFormat="0" applyAlignment="0" applyProtection="0"/>
    <xf numFmtId="0" fontId="12" fillId="0" borderId="0"/>
    <xf numFmtId="0" fontId="12" fillId="86" borderId="91" applyNumberFormat="0" applyFont="0" applyAlignment="0" applyProtection="0"/>
    <xf numFmtId="0" fontId="225" fillId="0" borderId="0"/>
    <xf numFmtId="0" fontId="10" fillId="0" borderId="0"/>
    <xf numFmtId="0" fontId="178" fillId="84" borderId="85" applyNumberFormat="0" applyAlignment="0" applyProtection="0"/>
    <xf numFmtId="0" fontId="225" fillId="0" borderId="0"/>
    <xf numFmtId="0" fontId="178" fillId="84" borderId="85" applyNumberFormat="0" applyAlignment="0" applyProtection="0"/>
    <xf numFmtId="0" fontId="225" fillId="0" borderId="0"/>
    <xf numFmtId="0" fontId="225" fillId="0" borderId="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225" fillId="0" borderId="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86" borderId="91" applyNumberFormat="0" applyFont="0" applyAlignment="0" applyProtection="0"/>
    <xf numFmtId="0" fontId="10" fillId="0" borderId="0"/>
    <xf numFmtId="0" fontId="10" fillId="86" borderId="91" applyNumberFormat="0" applyFon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6" borderId="91" applyNumberFormat="0" applyFont="0" applyAlignment="0" applyProtection="0"/>
    <xf numFmtId="0" fontId="10" fillId="86" borderId="91" applyNumberFormat="0" applyFont="0" applyAlignment="0" applyProtection="0"/>
    <xf numFmtId="0" fontId="178" fillId="84" borderId="85" applyNumberFormat="0" applyAlignment="0" applyProtection="0"/>
    <xf numFmtId="0" fontId="178" fillId="84" borderId="85" applyNumberFormat="0" applyAlignment="0" applyProtection="0"/>
    <xf numFmtId="0" fontId="178" fillId="84" borderId="85" applyNumberFormat="0" applyAlignment="0" applyProtection="0"/>
    <xf numFmtId="0" fontId="225" fillId="0" borderId="0"/>
    <xf numFmtId="0" fontId="9" fillId="0" borderId="0"/>
    <xf numFmtId="0" fontId="178" fillId="84" borderId="85" applyNumberForma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91" applyNumberFormat="0" applyFont="0" applyAlignment="0" applyProtection="0"/>
    <xf numFmtId="0" fontId="9" fillId="0" borderId="0"/>
    <xf numFmtId="0" fontId="9" fillId="86" borderId="91"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225" fillId="0" borderId="0"/>
    <xf numFmtId="0" fontId="8" fillId="0" borderId="0"/>
    <xf numFmtId="0" fontId="178" fillId="84" borderId="85" applyNumberFormat="0" applyAlignment="0" applyProtection="0"/>
    <xf numFmtId="0" fontId="178" fillId="84" borderId="85" applyNumberFormat="0" applyAlignment="0" applyProtection="0"/>
    <xf numFmtId="0" fontId="225" fillId="0" borderId="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91" applyNumberFormat="0" applyFont="0" applyAlignment="0" applyProtection="0"/>
    <xf numFmtId="0" fontId="8" fillId="0" borderId="0"/>
    <xf numFmtId="0" fontId="8" fillId="86" borderId="91"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91" applyNumberFormat="0" applyFont="0" applyAlignment="0" applyProtection="0"/>
    <xf numFmtId="0" fontId="8" fillId="86" borderId="91" applyNumberFormat="0" applyFont="0" applyAlignment="0" applyProtection="0"/>
    <xf numFmtId="0" fontId="178" fillId="84" borderId="85" applyNumberFormat="0" applyAlignment="0" applyProtection="0"/>
    <xf numFmtId="0" fontId="225" fillId="0" borderId="0"/>
    <xf numFmtId="0" fontId="210" fillId="0" borderId="0"/>
    <xf numFmtId="0" fontId="46"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78" fillId="84" borderId="85" applyNumberFormat="0" applyAlignment="0" applyProtection="0"/>
    <xf numFmtId="0" fontId="7" fillId="0" borderId="0"/>
    <xf numFmtId="0" fontId="7" fillId="86" borderId="91" applyNumberFormat="0" applyFont="0" applyAlignment="0" applyProtection="0"/>
    <xf numFmtId="0" fontId="6" fillId="0" borderId="0"/>
    <xf numFmtId="0" fontId="178" fillId="84" borderId="85" applyNumberFormat="0" applyAlignment="0" applyProtection="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178" fillId="84" borderId="85" applyNumberFormat="0" applyAlignment="0" applyProtection="0"/>
    <xf numFmtId="0" fontId="216" fillId="85"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6" fillId="0" borderId="0"/>
    <xf numFmtId="0" fontId="6" fillId="86" borderId="91" applyNumberFormat="0" applyFont="0" applyAlignment="0" applyProtection="0"/>
    <xf numFmtId="0" fontId="6" fillId="86" borderId="91" applyNumberFormat="0" applyFont="0" applyAlignment="0" applyProtection="0"/>
    <xf numFmtId="0" fontId="6" fillId="86" borderId="91" applyNumberFormat="0" applyFont="0" applyAlignment="0" applyProtection="0"/>
    <xf numFmtId="0" fontId="6" fillId="86" borderId="91" applyNumberFormat="0" applyFont="0" applyAlignment="0" applyProtection="0"/>
    <xf numFmtId="0" fontId="215" fillId="0" borderId="0" applyNumberFormat="0" applyFill="0" applyBorder="0" applyAlignment="0" applyProtection="0"/>
    <xf numFmtId="0" fontId="6" fillId="0" borderId="0"/>
    <xf numFmtId="0" fontId="178" fillId="84" borderId="85" applyNumberFormat="0" applyAlignment="0" applyProtection="0"/>
    <xf numFmtId="0" fontId="178" fillId="84" borderId="85" applyNumberFormat="0" applyAlignment="0" applyProtection="0"/>
    <xf numFmtId="0" fontId="178" fillId="84" borderId="85" applyNumberFormat="0" applyAlignment="0" applyProtection="0"/>
    <xf numFmtId="0" fontId="6" fillId="0" borderId="0"/>
    <xf numFmtId="0" fontId="6" fillId="0" borderId="0"/>
    <xf numFmtId="0" fontId="226" fillId="0" borderId="0"/>
    <xf numFmtId="0" fontId="5" fillId="0" borderId="0"/>
    <xf numFmtId="0" fontId="178" fillId="84" borderId="85" applyNumberForma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86" borderId="91" applyNumberFormat="0" applyFont="0" applyAlignment="0" applyProtection="0"/>
    <xf numFmtId="0" fontId="5" fillId="0" borderId="0"/>
    <xf numFmtId="0" fontId="5" fillId="86" borderId="91" applyNumberFormat="0" applyFon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6" borderId="91" applyNumberFormat="0" applyFont="0" applyAlignment="0" applyProtection="0"/>
    <xf numFmtId="0" fontId="5" fillId="86" borderId="91" applyNumberFormat="0" applyFont="0" applyAlignment="0" applyProtection="0"/>
    <xf numFmtId="0" fontId="227" fillId="0" borderId="0"/>
    <xf numFmtId="0" fontId="4" fillId="0" borderId="0"/>
    <xf numFmtId="0" fontId="178" fillId="84" borderId="85" applyNumberForma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86" borderId="91" applyNumberFormat="0" applyFont="0" applyAlignment="0" applyProtection="0"/>
    <xf numFmtId="0" fontId="4" fillId="0" borderId="0"/>
    <xf numFmtId="0" fontId="4" fillId="86" borderId="91" applyNumberFormat="0" applyFon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86" borderId="91" applyNumberFormat="0" applyFont="0" applyAlignment="0" applyProtection="0"/>
    <xf numFmtId="0" fontId="4" fillId="86" borderId="91" applyNumberFormat="0" applyFont="0" applyAlignment="0" applyProtection="0"/>
    <xf numFmtId="0" fontId="228" fillId="0" borderId="0"/>
    <xf numFmtId="0" fontId="3" fillId="56" borderId="0" applyNumberFormat="0" applyBorder="0" applyAlignment="0" applyProtection="0"/>
    <xf numFmtId="0" fontId="210" fillId="56" borderId="0" applyNumberFormat="0" applyBorder="0" applyAlignment="0" applyProtection="0"/>
    <xf numFmtId="0" fontId="3" fillId="57" borderId="0" applyNumberFormat="0" applyBorder="0" applyAlignment="0" applyProtection="0"/>
    <xf numFmtId="0" fontId="210" fillId="57" borderId="0" applyNumberFormat="0" applyBorder="0" applyAlignment="0" applyProtection="0"/>
    <xf numFmtId="0" fontId="3" fillId="58" borderId="0" applyNumberFormat="0" applyBorder="0" applyAlignment="0" applyProtection="0"/>
    <xf numFmtId="0" fontId="210" fillId="58" borderId="0" applyNumberFormat="0" applyBorder="0" applyAlignment="0" applyProtection="0"/>
    <xf numFmtId="0" fontId="3" fillId="59" borderId="0" applyNumberFormat="0" applyBorder="0" applyAlignment="0" applyProtection="0"/>
    <xf numFmtId="0" fontId="210" fillId="59" borderId="0" applyNumberFormat="0" applyBorder="0" applyAlignment="0" applyProtection="0"/>
    <xf numFmtId="0" fontId="3" fillId="60" borderId="0" applyNumberFormat="0" applyBorder="0" applyAlignment="0" applyProtection="0"/>
    <xf numFmtId="0" fontId="210" fillId="60" borderId="0" applyNumberFormat="0" applyBorder="0" applyAlignment="0" applyProtection="0"/>
    <xf numFmtId="0" fontId="3" fillId="61" borderId="0" applyNumberFormat="0" applyBorder="0" applyAlignment="0" applyProtection="0"/>
    <xf numFmtId="0" fontId="210" fillId="61" borderId="0" applyNumberFormat="0" applyBorder="0" applyAlignment="0" applyProtection="0"/>
    <xf numFmtId="0" fontId="3" fillId="62" borderId="0" applyNumberFormat="0" applyBorder="0" applyAlignment="0" applyProtection="0"/>
    <xf numFmtId="0" fontId="210" fillId="62" borderId="0" applyNumberFormat="0" applyBorder="0" applyAlignment="0" applyProtection="0"/>
    <xf numFmtId="0" fontId="3" fillId="63" borderId="0" applyNumberFormat="0" applyBorder="0" applyAlignment="0" applyProtection="0"/>
    <xf numFmtId="0" fontId="210" fillId="63" borderId="0" applyNumberFormat="0" applyBorder="0" applyAlignment="0" applyProtection="0"/>
    <xf numFmtId="0" fontId="3" fillId="64" borderId="0" applyNumberFormat="0" applyBorder="0" applyAlignment="0" applyProtection="0"/>
    <xf numFmtId="0" fontId="210" fillId="64" borderId="0" applyNumberFormat="0" applyBorder="0" applyAlignment="0" applyProtection="0"/>
    <xf numFmtId="0" fontId="3" fillId="65" borderId="0" applyNumberFormat="0" applyBorder="0" applyAlignment="0" applyProtection="0"/>
    <xf numFmtId="0" fontId="210" fillId="65" borderId="0" applyNumberFormat="0" applyBorder="0" applyAlignment="0" applyProtection="0"/>
    <xf numFmtId="0" fontId="3" fillId="66" borderId="0" applyNumberFormat="0" applyBorder="0" applyAlignment="0" applyProtection="0"/>
    <xf numFmtId="0" fontId="210" fillId="66" borderId="0" applyNumberFormat="0" applyBorder="0" applyAlignment="0" applyProtection="0"/>
    <xf numFmtId="0" fontId="3" fillId="67" borderId="0" applyNumberFormat="0" applyBorder="0" applyAlignment="0" applyProtection="0"/>
    <xf numFmtId="0" fontId="210" fillId="67" borderId="0" applyNumberFormat="0" applyBorder="0" applyAlignment="0" applyProtection="0"/>
    <xf numFmtId="0" fontId="210" fillId="68" borderId="0" applyNumberFormat="0" applyBorder="0" applyAlignment="0" applyProtection="0"/>
    <xf numFmtId="0" fontId="210" fillId="69" borderId="0" applyNumberFormat="0" applyBorder="0" applyAlignment="0" applyProtection="0"/>
    <xf numFmtId="0" fontId="210" fillId="70" borderId="0" applyNumberFormat="0" applyBorder="0" applyAlignment="0" applyProtection="0"/>
    <xf numFmtId="0" fontId="210" fillId="71" borderId="0" applyNumberFormat="0" applyBorder="0" applyAlignment="0" applyProtection="0"/>
    <xf numFmtId="0" fontId="210" fillId="72" borderId="0" applyNumberFormat="0" applyBorder="0" applyAlignment="0" applyProtection="0"/>
    <xf numFmtId="0" fontId="210" fillId="73" borderId="0" applyNumberFormat="0" applyBorder="0" applyAlignment="0" applyProtection="0"/>
    <xf numFmtId="0" fontId="229" fillId="74" borderId="0" applyNumberFormat="0" applyBorder="0" applyAlignment="0" applyProtection="0"/>
    <xf numFmtId="0" fontId="229" fillId="75" borderId="0" applyNumberFormat="0" applyBorder="0" applyAlignment="0" applyProtection="0"/>
    <xf numFmtId="0" fontId="229" fillId="76" borderId="0" applyNumberFormat="0" applyBorder="0" applyAlignment="0" applyProtection="0"/>
    <xf numFmtId="0" fontId="229" fillId="77" borderId="0" applyNumberFormat="0" applyBorder="0" applyAlignment="0" applyProtection="0"/>
    <xf numFmtId="0" fontId="229" fillId="78" borderId="0" applyNumberFormat="0" applyBorder="0" applyAlignment="0" applyProtection="0"/>
    <xf numFmtId="0" fontId="229" fillId="79" borderId="0" applyNumberFormat="0" applyBorder="0" applyAlignment="0" applyProtection="0"/>
    <xf numFmtId="0" fontId="230" fillId="80" borderId="0" applyNumberFormat="0" applyBorder="0" applyAlignment="0" applyProtection="0"/>
    <xf numFmtId="0" fontId="231" fillId="81" borderId="85" applyNumberFormat="0" applyAlignment="0" applyProtection="0"/>
    <xf numFmtId="0" fontId="232" fillId="82" borderId="86" applyNumberFormat="0" applyAlignment="0" applyProtection="0"/>
    <xf numFmtId="0" fontId="233" fillId="0" borderId="0" applyNumberFormat="0" applyFill="0" applyBorder="0" applyAlignment="0" applyProtection="0"/>
    <xf numFmtId="0" fontId="234" fillId="83" borderId="0" applyNumberFormat="0" applyBorder="0" applyAlignment="0" applyProtection="0"/>
    <xf numFmtId="0" fontId="235" fillId="0" borderId="87" applyNumberFormat="0" applyFill="0" applyAlignment="0" applyProtection="0"/>
    <xf numFmtId="0" fontId="236" fillId="0" borderId="88" applyNumberFormat="0" applyFill="0" applyAlignment="0" applyProtection="0"/>
    <xf numFmtId="0" fontId="237" fillId="0" borderId="89" applyNumberFormat="0" applyFill="0" applyAlignment="0" applyProtection="0"/>
    <xf numFmtId="0" fontId="237" fillId="0" borderId="0" applyNumberFormat="0" applyFill="0" applyBorder="0" applyAlignment="0" applyProtection="0"/>
    <xf numFmtId="0" fontId="178" fillId="84" borderId="85" applyNumberFormat="0" applyAlignment="0" applyProtection="0"/>
    <xf numFmtId="0" fontId="238" fillId="84" borderId="85" applyNumberFormat="0" applyAlignment="0" applyProtection="0"/>
    <xf numFmtId="0" fontId="239" fillId="0" borderId="90" applyNumberFormat="0" applyFill="0" applyAlignment="0" applyProtection="0"/>
    <xf numFmtId="0" fontId="240" fillId="85" borderId="0" applyNumberFormat="0" applyBorder="0" applyAlignment="0" applyProtection="0"/>
    <xf numFmtId="0" fontId="3" fillId="0" borderId="0"/>
    <xf numFmtId="0" fontId="210" fillId="0" borderId="0"/>
    <xf numFmtId="0" fontId="3" fillId="86" borderId="91" applyNumberFormat="0" applyFont="0" applyAlignment="0" applyProtection="0"/>
    <xf numFmtId="0" fontId="210" fillId="86" borderId="91" applyNumberFormat="0" applyFont="0" applyAlignment="0" applyProtection="0"/>
    <xf numFmtId="0" fontId="241" fillId="81" borderId="92" applyNumberFormat="0" applyAlignment="0" applyProtection="0"/>
    <xf numFmtId="0" fontId="242" fillId="0" borderId="93" applyNumberFormat="0" applyFill="0" applyAlignment="0" applyProtection="0"/>
    <xf numFmtId="0" fontId="243" fillId="0" borderId="0" applyNumberFormat="0" applyFill="0" applyBorder="0" applyAlignment="0" applyProtection="0"/>
    <xf numFmtId="0" fontId="244" fillId="0" borderId="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178" fillId="84" borderId="85" applyNumberFormat="0" applyAlignment="0" applyProtection="0"/>
    <xf numFmtId="0" fontId="2" fillId="0" borderId="0"/>
    <xf numFmtId="0" fontId="46" fillId="0" borderId="0"/>
    <xf numFmtId="0" fontId="2" fillId="86" borderId="91" applyNumberFormat="0" applyFont="0" applyAlignment="0" applyProtection="0"/>
    <xf numFmtId="0" fontId="244" fillId="0" borderId="0"/>
    <xf numFmtId="0" fontId="244"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69" fillId="68" borderId="0" applyNumberFormat="0" applyBorder="0" applyAlignment="0" applyProtection="0"/>
    <xf numFmtId="0" fontId="169" fillId="69" borderId="0" applyNumberFormat="0" applyBorder="0" applyAlignment="0" applyProtection="0"/>
    <xf numFmtId="0" fontId="169" fillId="70" borderId="0" applyNumberFormat="0" applyBorder="0" applyAlignment="0" applyProtection="0"/>
    <xf numFmtId="0" fontId="169" fillId="71" borderId="0" applyNumberFormat="0" applyBorder="0" applyAlignment="0" applyProtection="0"/>
    <xf numFmtId="0" fontId="169" fillId="72" borderId="0" applyNumberFormat="0" applyBorder="0" applyAlignment="0" applyProtection="0"/>
    <xf numFmtId="0" fontId="169" fillId="73" borderId="0" applyNumberFormat="0" applyBorder="0" applyAlignment="0" applyProtection="0"/>
    <xf numFmtId="43" fontId="1" fillId="0" borderId="0" applyFont="0" applyFill="0" applyBorder="0" applyAlignment="0" applyProtection="0"/>
    <xf numFmtId="0" fontId="166" fillId="0" borderId="0" applyNumberFormat="0" applyFill="0" applyBorder="0" applyAlignment="0" applyProtection="0">
      <alignment vertical="top"/>
      <protection locked="0"/>
    </xf>
    <xf numFmtId="0" fontId="178" fillId="84" borderId="85" applyNumberFormat="0" applyAlignment="0" applyProtection="0"/>
    <xf numFmtId="0" fontId="180" fillId="85" borderId="0" applyNumberFormat="0" applyBorder="0" applyAlignment="0" applyProtection="0"/>
    <xf numFmtId="0" fontId="46" fillId="0" borderId="0"/>
    <xf numFmtId="0" fontId="1" fillId="0" borderId="0"/>
    <xf numFmtId="0" fontId="1" fillId="86" borderId="91" applyNumberFormat="0" applyFont="0" applyAlignment="0" applyProtection="0"/>
    <xf numFmtId="0" fontId="183" fillId="0" borderId="0" applyNumberFormat="0" applyFill="0" applyBorder="0" applyAlignment="0" applyProtection="0"/>
  </cellStyleXfs>
  <cellXfs count="559">
    <xf numFmtId="0" fontId="0" fillId="0" borderId="0" xfId="0"/>
    <xf numFmtId="2" fontId="147" fillId="51" borderId="0" xfId="340" applyNumberFormat="1" applyFont="1" applyFill="1" applyAlignment="1">
      <alignment horizontal="center" wrapText="1"/>
    </xf>
    <xf numFmtId="0" fontId="146" fillId="28" borderId="0" xfId="340" applyFont="1" applyFill="1" applyAlignment="1">
      <alignment horizontal="center"/>
    </xf>
    <xf numFmtId="0" fontId="146" fillId="28" borderId="35" xfId="340" applyFont="1" applyFill="1" applyBorder="1"/>
    <xf numFmtId="0" fontId="146" fillId="28" borderId="0" xfId="340" applyFont="1" applyFill="1"/>
    <xf numFmtId="164" fontId="150" fillId="51" borderId="36" xfId="2" applyNumberFormat="1" applyFont="1" applyFill="1" applyBorder="1" applyAlignment="1">
      <alignment vertical="center" wrapText="1"/>
    </xf>
    <xf numFmtId="0" fontId="146" fillId="51" borderId="37" xfId="0" applyFont="1" applyFill="1" applyBorder="1" applyAlignment="1">
      <alignment horizontal="centerContinuous" vertical="center" wrapText="1"/>
    </xf>
    <xf numFmtId="0" fontId="146" fillId="51" borderId="0" xfId="340" applyFont="1" applyFill="1" applyAlignment="1">
      <alignment vertical="center" wrapText="1"/>
    </xf>
    <xf numFmtId="0" fontId="146" fillId="51" borderId="0" xfId="0" applyFont="1" applyFill="1" applyAlignment="1">
      <alignment horizontal="centerContinuous" vertical="center" wrapText="1"/>
    </xf>
    <xf numFmtId="0" fontId="146" fillId="51" borderId="38" xfId="0" applyFont="1" applyFill="1" applyBorder="1" applyAlignment="1">
      <alignment horizontal="centerContinuous" vertical="center" wrapText="1"/>
    </xf>
    <xf numFmtId="0" fontId="146" fillId="28" borderId="0" xfId="340" applyFont="1" applyFill="1" applyAlignment="1">
      <alignment vertical="center"/>
    </xf>
    <xf numFmtId="0" fontId="146" fillId="28" borderId="0" xfId="340" applyFont="1" applyFill="1" applyAlignment="1">
      <alignment vertical="center" wrapText="1"/>
    </xf>
    <xf numFmtId="0" fontId="146" fillId="51" borderId="39" xfId="0" applyFont="1" applyFill="1" applyBorder="1" applyAlignment="1">
      <alignment horizontal="centerContinuous" vertical="center" wrapText="1"/>
    </xf>
    <xf numFmtId="164" fontId="147" fillId="51" borderId="36" xfId="2" applyNumberFormat="1" applyFont="1" applyFill="1" applyBorder="1" applyAlignment="1">
      <alignment horizontal="center" wrapText="1"/>
    </xf>
    <xf numFmtId="0" fontId="148" fillId="51" borderId="0" xfId="340" applyFont="1" applyFill="1" applyAlignment="1">
      <alignment horizontal="center" wrapText="1"/>
    </xf>
    <xf numFmtId="0" fontId="148" fillId="51" borderId="0" xfId="0" applyFont="1" applyFill="1" applyAlignment="1">
      <alignment horizontal="center" vertical="center" wrapText="1"/>
    </xf>
    <xf numFmtId="0" fontId="148" fillId="51" borderId="0" xfId="0" applyFont="1" applyFill="1" applyAlignment="1">
      <alignment horizontal="centerContinuous" vertical="center" wrapText="1"/>
    </xf>
    <xf numFmtId="2" fontId="147" fillId="51" borderId="0" xfId="340" applyNumberFormat="1" applyFont="1" applyFill="1" applyAlignment="1">
      <alignment horizontal="right" wrapText="1"/>
    </xf>
    <xf numFmtId="0" fontId="148" fillId="51" borderId="0" xfId="340" applyFont="1" applyFill="1" applyAlignment="1">
      <alignment horizontal="right" wrapText="1"/>
    </xf>
    <xf numFmtId="2" fontId="147" fillId="51" borderId="38" xfId="340" applyNumberFormat="1" applyFont="1" applyFill="1" applyBorder="1" applyAlignment="1">
      <alignment horizontal="right" wrapText="1"/>
    </xf>
    <xf numFmtId="0" fontId="146" fillId="28" borderId="0" xfId="340" applyFont="1" applyFill="1" applyAlignment="1">
      <alignment horizontal="right"/>
    </xf>
    <xf numFmtId="0" fontId="148" fillId="51" borderId="37" xfId="0" applyFont="1" applyFill="1" applyBorder="1" applyAlignment="1">
      <alignment horizontal="center" vertical="center" wrapText="1"/>
    </xf>
    <xf numFmtId="0" fontId="148" fillId="51" borderId="37" xfId="0" applyFont="1" applyFill="1" applyBorder="1" applyAlignment="1">
      <alignment horizontal="centerContinuous" vertical="center" wrapText="1"/>
    </xf>
    <xf numFmtId="2" fontId="147" fillId="51" borderId="37" xfId="340" applyNumberFormat="1" applyFont="1" applyFill="1" applyBorder="1" applyAlignment="1">
      <alignment horizontal="right" wrapText="1"/>
    </xf>
    <xf numFmtId="0" fontId="148" fillId="51" borderId="37" xfId="340" applyFont="1" applyFill="1" applyBorder="1" applyAlignment="1">
      <alignment horizontal="right" wrapText="1"/>
    </xf>
    <xf numFmtId="2" fontId="147" fillId="51" borderId="40" xfId="340" applyNumberFormat="1" applyFont="1" applyFill="1" applyBorder="1" applyAlignment="1">
      <alignment horizontal="right" wrapText="1"/>
    </xf>
    <xf numFmtId="2" fontId="147" fillId="51" borderId="41" xfId="340" applyNumberFormat="1" applyFont="1" applyFill="1" applyBorder="1" applyAlignment="1">
      <alignment horizontal="right" wrapText="1"/>
    </xf>
    <xf numFmtId="0" fontId="147" fillId="28" borderId="42" xfId="0" applyFont="1" applyFill="1" applyBorder="1" applyAlignment="1">
      <alignment horizontal="right"/>
    </xf>
    <xf numFmtId="164" fontId="148" fillId="52" borderId="0" xfId="340" applyNumberFormat="1" applyFont="1" applyFill="1" applyAlignment="1">
      <alignment horizontal="center" vertical="center" wrapText="1"/>
    </xf>
    <xf numFmtId="0" fontId="147" fillId="28" borderId="43" xfId="0" applyFont="1" applyFill="1" applyBorder="1" applyAlignment="1">
      <alignment horizontal="right"/>
    </xf>
    <xf numFmtId="0" fontId="146" fillId="52" borderId="0" xfId="340" applyFont="1" applyFill="1" applyAlignment="1">
      <alignment horizontal="right"/>
    </xf>
    <xf numFmtId="164" fontId="147" fillId="52" borderId="43" xfId="2" applyNumberFormat="1" applyFont="1" applyFill="1" applyBorder="1" applyAlignment="1">
      <alignment horizontal="right"/>
    </xf>
    <xf numFmtId="0" fontId="146" fillId="52" borderId="0" xfId="340" applyFont="1" applyFill="1"/>
    <xf numFmtId="2" fontId="147" fillId="28" borderId="43" xfId="340" applyNumberFormat="1" applyFont="1" applyFill="1" applyBorder="1" applyAlignment="1">
      <alignment horizontal="right" vertical="center"/>
    </xf>
    <xf numFmtId="164" fontId="146" fillId="28" borderId="0" xfId="340" applyNumberFormat="1" applyFont="1" applyFill="1"/>
    <xf numFmtId="0" fontId="146" fillId="28" borderId="36" xfId="340" applyFont="1" applyFill="1" applyBorder="1"/>
    <xf numFmtId="0" fontId="147" fillId="28" borderId="0" xfId="0" applyFont="1" applyFill="1" applyAlignment="1">
      <alignment vertical="center"/>
    </xf>
    <xf numFmtId="0" fontId="146" fillId="28" borderId="38" xfId="340" applyFont="1" applyFill="1" applyBorder="1"/>
    <xf numFmtId="16" fontId="146" fillId="28" borderId="36" xfId="340" applyNumberFormat="1" applyFont="1" applyFill="1" applyBorder="1"/>
    <xf numFmtId="16" fontId="146" fillId="28" borderId="45" xfId="340" applyNumberFormat="1" applyFont="1" applyFill="1" applyBorder="1"/>
    <xf numFmtId="0" fontId="147" fillId="52" borderId="46" xfId="0" applyFont="1" applyFill="1" applyBorder="1" applyAlignment="1">
      <alignment vertical="center"/>
    </xf>
    <xf numFmtId="0" fontId="146" fillId="28" borderId="46" xfId="340" applyFont="1" applyFill="1" applyBorder="1"/>
    <xf numFmtId="0" fontId="146" fillId="28" borderId="47" xfId="340" applyFont="1" applyFill="1" applyBorder="1"/>
    <xf numFmtId="16" fontId="146" fillId="28" borderId="0" xfId="340" applyNumberFormat="1" applyFont="1" applyFill="1"/>
    <xf numFmtId="0" fontId="147" fillId="28" borderId="43" xfId="0" quotePrefix="1" applyFont="1" applyFill="1" applyBorder="1" applyAlignment="1">
      <alignment horizontal="right"/>
    </xf>
    <xf numFmtId="164" fontId="147" fillId="28" borderId="35" xfId="340" applyNumberFormat="1" applyFont="1" applyFill="1" applyBorder="1" applyAlignment="1">
      <alignment horizontal="center" vertical="center"/>
    </xf>
    <xf numFmtId="0" fontId="151" fillId="28" borderId="0" xfId="0" applyFont="1" applyFill="1" applyAlignment="1">
      <alignment vertical="center" wrapText="1"/>
    </xf>
    <xf numFmtId="0" fontId="151" fillId="28" borderId="38" xfId="0" applyFont="1" applyFill="1" applyBorder="1" applyAlignment="1">
      <alignment vertical="center" wrapText="1"/>
    </xf>
    <xf numFmtId="2" fontId="147" fillId="28" borderId="36" xfId="2" applyNumberFormat="1" applyFont="1" applyFill="1" applyBorder="1" applyAlignment="1">
      <alignment vertical="center" wrapText="1"/>
    </xf>
    <xf numFmtId="0" fontId="148" fillId="28" borderId="45" xfId="340" applyFont="1" applyFill="1" applyBorder="1" applyAlignment="1">
      <alignment vertical="center"/>
    </xf>
    <xf numFmtId="0" fontId="151" fillId="52" borderId="46" xfId="0" applyFont="1" applyFill="1" applyBorder="1" applyAlignment="1">
      <alignment vertical="center" wrapText="1"/>
    </xf>
    <xf numFmtId="0" fontId="151" fillId="28" borderId="46" xfId="0" applyFont="1" applyFill="1" applyBorder="1" applyAlignment="1">
      <alignment vertical="center" wrapText="1"/>
    </xf>
    <xf numFmtId="0" fontId="151" fillId="52" borderId="47" xfId="0" applyFont="1" applyFill="1" applyBorder="1" applyAlignment="1">
      <alignment vertical="center" wrapText="1"/>
    </xf>
    <xf numFmtId="164" fontId="153" fillId="51" borderId="48" xfId="2" applyNumberFormat="1" applyFont="1" applyFill="1" applyBorder="1" applyAlignment="1">
      <alignment horizontal="centerContinuous" vertical="top" wrapText="1"/>
    </xf>
    <xf numFmtId="164" fontId="153" fillId="51" borderId="49" xfId="2" applyNumberFormat="1" applyFont="1" applyFill="1" applyBorder="1" applyAlignment="1">
      <alignment horizontal="center" vertical="top" wrapText="1"/>
    </xf>
    <xf numFmtId="164" fontId="153" fillId="51" borderId="50" xfId="2" applyNumberFormat="1" applyFont="1" applyFill="1" applyBorder="1" applyAlignment="1">
      <alignment horizontal="center" vertical="top" wrapText="1"/>
    </xf>
    <xf numFmtId="164" fontId="150" fillId="51" borderId="37" xfId="2" applyNumberFormat="1" applyFont="1" applyFill="1" applyBorder="1" applyAlignment="1">
      <alignment horizontal="centerContinuous" vertical="center" wrapText="1"/>
    </xf>
    <xf numFmtId="0" fontId="146" fillId="28" borderId="0" xfId="340" applyFont="1" applyFill="1" applyAlignment="1">
      <alignment horizontal="left" vertical="center"/>
    </xf>
    <xf numFmtId="2" fontId="148" fillId="51" borderId="0" xfId="340" applyNumberFormat="1" applyFont="1" applyFill="1" applyAlignment="1">
      <alignment horizontal="center" wrapText="1"/>
    </xf>
    <xf numFmtId="2" fontId="148" fillId="51" borderId="44" xfId="340" applyNumberFormat="1" applyFont="1" applyFill="1" applyBorder="1" applyAlignment="1">
      <alignment horizontal="center" wrapText="1"/>
    </xf>
    <xf numFmtId="164" fontId="147" fillId="51" borderId="36" xfId="2" applyNumberFormat="1" applyFont="1" applyFill="1" applyBorder="1" applyAlignment="1">
      <alignment horizontal="left" wrapText="1"/>
    </xf>
    <xf numFmtId="2" fontId="147" fillId="51" borderId="0" xfId="340" quotePrefix="1" applyNumberFormat="1" applyFont="1" applyFill="1" applyAlignment="1">
      <alignment horizontal="center" wrapText="1"/>
    </xf>
    <xf numFmtId="2" fontId="148" fillId="51" borderId="0" xfId="340" quotePrefix="1" applyNumberFormat="1" applyFont="1" applyFill="1" applyAlignment="1">
      <alignment horizontal="center" wrapText="1"/>
    </xf>
    <xf numFmtId="2" fontId="148" fillId="51" borderId="38" xfId="340" applyNumberFormat="1" applyFont="1" applyFill="1" applyBorder="1" applyAlignment="1">
      <alignment horizontal="center" wrapText="1"/>
    </xf>
    <xf numFmtId="2" fontId="147" fillId="53" borderId="0" xfId="340" applyNumberFormat="1" applyFont="1" applyFill="1" applyAlignment="1">
      <alignment horizontal="center" wrapText="1"/>
    </xf>
    <xf numFmtId="0" fontId="146" fillId="54" borderId="35" xfId="340" applyFont="1" applyFill="1" applyBorder="1"/>
    <xf numFmtId="2" fontId="147" fillId="54" borderId="43" xfId="340" applyNumberFormat="1" applyFont="1" applyFill="1" applyBorder="1" applyAlignment="1">
      <alignment horizontal="right" vertical="center"/>
    </xf>
    <xf numFmtId="0" fontId="146" fillId="54" borderId="0" xfId="340" applyFont="1" applyFill="1"/>
    <xf numFmtId="0" fontId="150" fillId="54" borderId="0" xfId="340" applyFont="1" applyFill="1"/>
    <xf numFmtId="2" fontId="149" fillId="54" borderId="43" xfId="340" applyNumberFormat="1" applyFont="1" applyFill="1" applyBorder="1" applyAlignment="1">
      <alignment horizontal="right" vertical="center"/>
    </xf>
    <xf numFmtId="0" fontId="151" fillId="54" borderId="0" xfId="0" applyFont="1" applyFill="1" applyAlignment="1">
      <alignment wrapText="1"/>
    </xf>
    <xf numFmtId="164" fontId="147" fillId="54" borderId="35" xfId="340" applyNumberFormat="1" applyFont="1" applyFill="1" applyBorder="1" applyAlignment="1">
      <alignment horizontal="center" vertical="center"/>
    </xf>
    <xf numFmtId="2" fontId="147" fillId="54" borderId="43" xfId="2" applyNumberFormat="1" applyFont="1" applyFill="1" applyBorder="1" applyAlignment="1">
      <alignment horizontal="left" vertical="top" wrapText="1"/>
    </xf>
    <xf numFmtId="0" fontId="146" fillId="54" borderId="57" xfId="340" applyFont="1" applyFill="1" applyBorder="1"/>
    <xf numFmtId="2" fontId="147" fillId="54" borderId="36" xfId="340" applyNumberFormat="1" applyFont="1" applyFill="1" applyBorder="1" applyAlignment="1">
      <alignment horizontal="right" vertical="center"/>
    </xf>
    <xf numFmtId="0" fontId="146" fillId="51" borderId="58" xfId="0" applyFont="1" applyFill="1" applyBorder="1" applyAlignment="1">
      <alignment horizontal="centerContinuous" vertical="center" wrapText="1"/>
    </xf>
    <xf numFmtId="2" fontId="148" fillId="53" borderId="0" xfId="340" applyNumberFormat="1" applyFont="1" applyFill="1" applyAlignment="1">
      <alignment horizontal="center" wrapText="1"/>
    </xf>
    <xf numFmtId="0" fontId="148" fillId="53" borderId="0" xfId="340" applyFont="1" applyFill="1" applyAlignment="1">
      <alignment horizontal="center" wrapText="1"/>
    </xf>
    <xf numFmtId="164" fontId="147" fillId="53" borderId="41" xfId="2" applyNumberFormat="1" applyFont="1" applyFill="1" applyBorder="1" applyAlignment="1">
      <alignment horizontal="center" wrapText="1"/>
    </xf>
    <xf numFmtId="2" fontId="147" fillId="53" borderId="37" xfId="340" applyNumberFormat="1" applyFont="1" applyFill="1" applyBorder="1" applyAlignment="1">
      <alignment horizontal="center" wrapText="1"/>
    </xf>
    <xf numFmtId="2" fontId="148" fillId="53" borderId="60" xfId="340" applyNumberFormat="1" applyFont="1" applyFill="1" applyBorder="1" applyAlignment="1">
      <alignment horizontal="center" wrapText="1"/>
    </xf>
    <xf numFmtId="0" fontId="148" fillId="53" borderId="37" xfId="340" applyFont="1" applyFill="1" applyBorder="1" applyAlignment="1">
      <alignment horizontal="center" wrapText="1"/>
    </xf>
    <xf numFmtId="2" fontId="148" fillId="53" borderId="37" xfId="340" applyNumberFormat="1" applyFont="1" applyFill="1" applyBorder="1" applyAlignment="1">
      <alignment horizontal="center" wrapText="1"/>
    </xf>
    <xf numFmtId="2" fontId="148" fillId="53" borderId="41" xfId="340" applyNumberFormat="1" applyFont="1" applyFill="1" applyBorder="1" applyAlignment="1">
      <alignment horizontal="center" wrapText="1"/>
    </xf>
    <xf numFmtId="2" fontId="148" fillId="53" borderId="52" xfId="340" applyNumberFormat="1" applyFont="1" applyFill="1" applyBorder="1" applyAlignment="1">
      <alignment horizontal="center"/>
    </xf>
    <xf numFmtId="0" fontId="0" fillId="55" borderId="0" xfId="0" applyFill="1"/>
    <xf numFmtId="0" fontId="146" fillId="51" borderId="36" xfId="340" applyFont="1" applyFill="1" applyBorder="1" applyAlignment="1">
      <alignment vertical="center" wrapText="1"/>
    </xf>
    <xf numFmtId="164" fontId="153" fillId="51" borderId="36" xfId="2" applyNumberFormat="1" applyFont="1" applyFill="1" applyBorder="1" applyAlignment="1">
      <alignment vertical="top" wrapText="1"/>
    </xf>
    <xf numFmtId="164" fontId="153" fillId="51" borderId="0" xfId="2" applyNumberFormat="1" applyFont="1" applyFill="1" applyAlignment="1">
      <alignment vertical="top" wrapText="1"/>
    </xf>
    <xf numFmtId="0" fontId="0" fillId="0" borderId="0" xfId="0" applyAlignment="1">
      <alignment vertical="center"/>
    </xf>
    <xf numFmtId="164" fontId="153" fillId="28" borderId="0" xfId="2" applyNumberFormat="1" applyFont="1" applyFill="1" applyAlignment="1">
      <alignment horizontal="center" vertical="top" wrapText="1"/>
    </xf>
    <xf numFmtId="0" fontId="146" fillId="28" borderId="0" xfId="340" applyFont="1" applyFill="1" applyAlignment="1">
      <alignment horizontal="center" vertical="center" wrapText="1"/>
    </xf>
    <xf numFmtId="0" fontId="151" fillId="54" borderId="56" xfId="0" applyFont="1" applyFill="1" applyBorder="1" applyAlignment="1">
      <alignment wrapText="1"/>
    </xf>
    <xf numFmtId="2" fontId="147" fillId="28" borderId="36" xfId="340" applyNumberFormat="1" applyFont="1" applyFill="1" applyBorder="1" applyAlignment="1">
      <alignment horizontal="right" vertical="center"/>
    </xf>
    <xf numFmtId="2" fontId="148" fillId="53" borderId="74" xfId="340" applyNumberFormat="1" applyFont="1" applyFill="1" applyBorder="1" applyAlignment="1">
      <alignment horizontal="center" wrapText="1"/>
    </xf>
    <xf numFmtId="164" fontId="153" fillId="51" borderId="56" xfId="2" applyNumberFormat="1" applyFont="1" applyFill="1" applyBorder="1" applyAlignment="1">
      <alignment vertical="top" wrapText="1"/>
    </xf>
    <xf numFmtId="0" fontId="146" fillId="51" borderId="56" xfId="340" applyFont="1" applyFill="1" applyBorder="1" applyAlignment="1">
      <alignment vertical="center" wrapText="1"/>
    </xf>
    <xf numFmtId="2" fontId="149" fillId="54" borderId="82" xfId="340" applyNumberFormat="1" applyFont="1" applyFill="1" applyBorder="1" applyAlignment="1">
      <alignment horizontal="right" vertical="center"/>
    </xf>
    <xf numFmtId="2" fontId="147" fillId="51" borderId="74" xfId="340" applyNumberFormat="1" applyFont="1" applyFill="1" applyBorder="1" applyAlignment="1">
      <alignment horizontal="right" wrapText="1"/>
    </xf>
    <xf numFmtId="2" fontId="147" fillId="54" borderId="84" xfId="340" applyNumberFormat="1" applyFont="1" applyFill="1" applyBorder="1" applyAlignment="1">
      <alignment horizontal="right" vertical="center"/>
    </xf>
    <xf numFmtId="2" fontId="147" fillId="54" borderId="0" xfId="340" applyNumberFormat="1" applyFont="1" applyFill="1" applyAlignment="1">
      <alignment horizontal="right" vertical="center"/>
    </xf>
    <xf numFmtId="2" fontId="164" fillId="54" borderId="43" xfId="340" applyNumberFormat="1" applyFont="1" applyFill="1" applyBorder="1" applyAlignment="1">
      <alignment horizontal="right" vertical="center"/>
    </xf>
    <xf numFmtId="0" fontId="158" fillId="55" borderId="72" xfId="0" applyFont="1" applyFill="1" applyBorder="1" applyAlignment="1">
      <alignment horizontal="center"/>
    </xf>
    <xf numFmtId="2" fontId="147" fillId="28" borderId="94" xfId="340" applyNumberFormat="1" applyFont="1" applyFill="1" applyBorder="1" applyAlignment="1">
      <alignment horizontal="right" vertical="center"/>
    </xf>
    <xf numFmtId="2" fontId="147" fillId="54" borderId="95" xfId="340" applyNumberFormat="1" applyFont="1" applyFill="1" applyBorder="1" applyAlignment="1">
      <alignment horizontal="right" vertical="center"/>
    </xf>
    <xf numFmtId="2" fontId="164" fillId="54" borderId="36" xfId="340" applyNumberFormat="1" applyFont="1" applyFill="1" applyBorder="1" applyAlignment="1">
      <alignment horizontal="right" vertical="center"/>
    </xf>
    <xf numFmtId="0" fontId="160" fillId="55" borderId="96" xfId="0" applyFont="1" applyFill="1" applyBorder="1"/>
    <xf numFmtId="2" fontId="156" fillId="54" borderId="98" xfId="340" applyNumberFormat="1" applyFont="1" applyFill="1" applyBorder="1" applyAlignment="1">
      <alignment horizontal="right" vertical="center"/>
    </xf>
    <xf numFmtId="0" fontId="199" fillId="55" borderId="0" xfId="0" applyFont="1" applyFill="1"/>
    <xf numFmtId="2" fontId="156" fillId="54" borderId="104" xfId="340" applyNumberFormat="1" applyFont="1" applyFill="1" applyBorder="1" applyAlignment="1">
      <alignment horizontal="right" vertical="center"/>
    </xf>
    <xf numFmtId="0" fontId="157" fillId="55" borderId="0" xfId="0" applyFont="1" applyFill="1"/>
    <xf numFmtId="164" fontId="158" fillId="54" borderId="0" xfId="0" applyNumberFormat="1" applyFont="1" applyFill="1" applyAlignment="1">
      <alignment horizontal="center" vertical="center"/>
    </xf>
    <xf numFmtId="164" fontId="158" fillId="54" borderId="68" xfId="0" applyNumberFormat="1" applyFont="1" applyFill="1" applyBorder="1" applyAlignment="1">
      <alignment horizontal="center" vertical="center"/>
    </xf>
    <xf numFmtId="2" fontId="148" fillId="53" borderId="38" xfId="340" applyNumberFormat="1" applyFont="1" applyFill="1" applyBorder="1" applyAlignment="1">
      <alignment horizontal="center" wrapText="1"/>
    </xf>
    <xf numFmtId="2" fontId="148" fillId="53" borderId="80" xfId="340" applyNumberFormat="1" applyFont="1" applyFill="1" applyBorder="1" applyAlignment="1">
      <alignment horizontal="center" wrapText="1"/>
    </xf>
    <xf numFmtId="2" fontId="147" fillId="54" borderId="105" xfId="340" applyNumberFormat="1" applyFont="1" applyFill="1" applyBorder="1" applyAlignment="1">
      <alignment horizontal="right" vertical="center"/>
    </xf>
    <xf numFmtId="164" fontId="213" fillId="54" borderId="0" xfId="0" applyNumberFormat="1" applyFont="1" applyFill="1" applyAlignment="1">
      <alignment horizontal="center" vertical="center"/>
    </xf>
    <xf numFmtId="0" fontId="213" fillId="55" borderId="0" xfId="0" applyFont="1" applyFill="1" applyAlignment="1">
      <alignment horizontal="center"/>
    </xf>
    <xf numFmtId="164" fontId="148" fillId="52" borderId="8" xfId="340" applyNumberFormat="1" applyFont="1" applyFill="1" applyBorder="1" applyAlignment="1">
      <alignment horizontal="center" vertical="center" wrapText="1"/>
    </xf>
    <xf numFmtId="0" fontId="222" fillId="55" borderId="0" xfId="0" applyFont="1" applyFill="1" applyAlignment="1">
      <alignment vertical="center"/>
    </xf>
    <xf numFmtId="0" fontId="159" fillId="55" borderId="0" xfId="528" applyFill="1" applyAlignment="1">
      <alignment vertical="top"/>
    </xf>
    <xf numFmtId="164" fontId="11" fillId="54" borderId="125" xfId="0" applyNumberFormat="1" applyFont="1" applyFill="1" applyBorder="1" applyAlignment="1">
      <alignment horizontal="center" vertical="center"/>
    </xf>
    <xf numFmtId="164" fontId="11" fillId="54" borderId="124" xfId="0" applyNumberFormat="1" applyFont="1" applyFill="1" applyBorder="1" applyAlignment="1">
      <alignment horizontal="center" vertical="center"/>
    </xf>
    <xf numFmtId="0" fontId="11" fillId="55" borderId="123" xfId="0" applyFont="1" applyFill="1" applyBorder="1" applyAlignment="1">
      <alignment horizontal="center"/>
    </xf>
    <xf numFmtId="164" fontId="11" fillId="54" borderId="0" xfId="0" applyNumberFormat="1" applyFont="1" applyFill="1" applyAlignment="1">
      <alignment horizontal="center" vertical="center"/>
    </xf>
    <xf numFmtId="164" fontId="11" fillId="54" borderId="68" xfId="0" applyNumberFormat="1" applyFont="1" applyFill="1" applyBorder="1" applyAlignment="1">
      <alignment horizontal="center" vertical="center"/>
    </xf>
    <xf numFmtId="0" fontId="11" fillId="55" borderId="72" xfId="0" applyFont="1" applyFill="1" applyBorder="1" applyAlignment="1">
      <alignment horizontal="center"/>
    </xf>
    <xf numFmtId="0" fontId="148" fillId="0" borderId="0" xfId="340" applyFont="1" applyAlignment="1">
      <alignment horizontal="center" vertical="center" wrapText="1"/>
    </xf>
    <xf numFmtId="0" fontId="245" fillId="28" borderId="0" xfId="0" applyFont="1" applyFill="1"/>
    <xf numFmtId="0" fontId="142" fillId="28" borderId="0" xfId="0" applyFont="1" applyFill="1"/>
    <xf numFmtId="0" fontId="0" fillId="28" borderId="0" xfId="0" applyFill="1"/>
    <xf numFmtId="0" fontId="246" fillId="28" borderId="17" xfId="0" applyFont="1" applyFill="1" applyBorder="1"/>
    <xf numFmtId="0" fontId="142"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4" fontId="153" fillId="51" borderId="49" xfId="2" applyNumberFormat="1" applyFont="1" applyFill="1" applyBorder="1" applyAlignment="1">
      <alignment horizontal="center" vertical="top" wrapText="1"/>
    </xf>
    <xf numFmtId="164" fontId="153" fillId="51" borderId="50" xfId="2" applyNumberFormat="1" applyFont="1" applyFill="1" applyBorder="1" applyAlignment="1">
      <alignment horizontal="center" vertical="top" wrapText="1"/>
    </xf>
    <xf numFmtId="164" fontId="150" fillId="51" borderId="110" xfId="2" applyNumberFormat="1" applyFont="1" applyFill="1" applyBorder="1" applyAlignment="1">
      <alignment horizontal="center" vertical="center" wrapText="1"/>
    </xf>
    <xf numFmtId="164" fontId="150" fillId="51" borderId="108" xfId="2" applyNumberFormat="1" applyFont="1" applyFill="1" applyBorder="1" applyAlignment="1">
      <alignment horizontal="center" vertical="center" wrapText="1"/>
    </xf>
    <xf numFmtId="164" fontId="150" fillId="51" borderId="109" xfId="2" applyNumberFormat="1" applyFont="1" applyFill="1" applyBorder="1" applyAlignment="1">
      <alignment horizontal="center" vertical="center" wrapText="1"/>
    </xf>
    <xf numFmtId="0" fontId="147" fillId="54" borderId="0" xfId="0" applyFont="1" applyFill="1" applyAlignment="1">
      <alignment vertical="center"/>
    </xf>
    <xf numFmtId="0" fontId="147" fillId="54" borderId="38" xfId="0" applyFont="1" applyFill="1" applyBorder="1" applyAlignment="1">
      <alignment vertical="center"/>
    </xf>
    <xf numFmtId="164" fontId="153" fillId="51" borderId="49" xfId="2" applyNumberFormat="1" applyFont="1" applyFill="1" applyBorder="1" applyAlignment="1">
      <alignment horizontal="center" vertical="center" wrapText="1"/>
    </xf>
    <xf numFmtId="164" fontId="153" fillId="51" borderId="50" xfId="2" applyNumberFormat="1" applyFont="1" applyFill="1" applyBorder="1" applyAlignment="1">
      <alignment horizontal="center" vertical="center" wrapText="1"/>
    </xf>
    <xf numFmtId="0" fontId="146" fillId="51" borderId="64" xfId="0" applyFont="1" applyFill="1" applyBorder="1" applyAlignment="1">
      <alignment horizontal="center" vertical="center"/>
    </xf>
    <xf numFmtId="0" fontId="146" fillId="51" borderId="53" xfId="0" applyFont="1" applyFill="1" applyBorder="1" applyAlignment="1">
      <alignment horizontal="center" vertical="center" wrapText="1"/>
    </xf>
    <xf numFmtId="0" fontId="146" fillId="51" borderId="0" xfId="0" applyFont="1" applyFill="1" applyAlignment="1">
      <alignment horizontal="center" vertical="center" wrapText="1"/>
    </xf>
    <xf numFmtId="0" fontId="146" fillId="51" borderId="39" xfId="0" applyFont="1" applyFill="1" applyBorder="1" applyAlignment="1">
      <alignment horizontal="center" vertical="center" wrapText="1"/>
    </xf>
    <xf numFmtId="0" fontId="146" fillId="51" borderId="36" xfId="340" applyFont="1" applyFill="1" applyBorder="1" applyAlignment="1">
      <alignment horizontal="center" vertical="center" wrapText="1"/>
    </xf>
    <xf numFmtId="0" fontId="146" fillId="51" borderId="0" xfId="340" applyFont="1" applyFill="1" applyAlignment="1">
      <alignment horizontal="center" vertical="center" wrapText="1"/>
    </xf>
    <xf numFmtId="0" fontId="146" fillId="51" borderId="56" xfId="340" applyFont="1" applyFill="1" applyBorder="1" applyAlignment="1">
      <alignment horizontal="center" vertical="center" wrapText="1"/>
    </xf>
    <xf numFmtId="164" fontId="147" fillId="51" borderId="36" xfId="2" applyNumberFormat="1" applyFont="1" applyFill="1" applyBorder="1" applyAlignment="1">
      <alignment horizontal="left" vertical="center" wrapText="1"/>
    </xf>
    <xf numFmtId="0" fontId="146" fillId="28" borderId="41" xfId="340" applyFont="1" applyFill="1" applyBorder="1" applyAlignment="1">
      <alignment horizontal="left" vertical="center" wrapText="1"/>
    </xf>
    <xf numFmtId="0" fontId="147" fillId="54" borderId="61" xfId="0" applyFont="1" applyFill="1" applyBorder="1" applyAlignment="1">
      <alignment vertical="center"/>
    </xf>
    <xf numFmtId="0" fontId="147" fillId="54" borderId="62" xfId="0" applyFont="1" applyFill="1" applyBorder="1" applyAlignment="1">
      <alignment vertical="center"/>
    </xf>
    <xf numFmtId="0" fontId="147" fillId="54" borderId="63" xfId="0" applyFont="1" applyFill="1" applyBorder="1" applyAlignment="1">
      <alignment vertical="center"/>
    </xf>
    <xf numFmtId="0" fontId="0" fillId="0" borderId="0" xfId="0" applyAlignment="1">
      <alignment vertical="center"/>
    </xf>
    <xf numFmtId="0" fontId="146" fillId="51" borderId="55" xfId="0" applyFont="1" applyFill="1" applyBorder="1" applyAlignment="1">
      <alignment horizontal="center" vertical="center" wrapText="1"/>
    </xf>
    <xf numFmtId="0" fontId="146" fillId="51" borderId="64" xfId="0" applyFont="1" applyFill="1" applyBorder="1" applyAlignment="1">
      <alignment horizontal="center" vertical="center" wrapText="1"/>
    </xf>
    <xf numFmtId="0" fontId="146" fillId="54" borderId="0" xfId="340" applyFont="1" applyFill="1" applyAlignment="1">
      <alignment horizontal="left" vertical="center"/>
    </xf>
    <xf numFmtId="0" fontId="146" fillId="51" borderId="54" xfId="340" applyFont="1" applyFill="1" applyBorder="1" applyAlignment="1">
      <alignment horizontal="center" vertical="center" wrapText="1"/>
    </xf>
    <xf numFmtId="0" fontId="146" fillId="51" borderId="53" xfId="340" applyFont="1" applyFill="1" applyBorder="1" applyAlignment="1">
      <alignment horizontal="center" vertical="center" wrapText="1"/>
    </xf>
    <xf numFmtId="0" fontId="146" fillId="51" borderId="39" xfId="340" applyFont="1" applyFill="1" applyBorder="1" applyAlignment="1">
      <alignment horizontal="center" vertical="center" wrapText="1"/>
    </xf>
    <xf numFmtId="0" fontId="146" fillId="51" borderId="38" xfId="0" applyFont="1" applyFill="1" applyBorder="1" applyAlignment="1">
      <alignment horizontal="center" vertical="center" wrapText="1"/>
    </xf>
    <xf numFmtId="0" fontId="160" fillId="55" borderId="72" xfId="0" applyFont="1" applyFill="1" applyBorder="1" applyAlignment="1">
      <alignment horizontal="left" wrapText="1"/>
    </xf>
    <xf numFmtId="0" fontId="160" fillId="55" borderId="0" xfId="0" applyFont="1" applyFill="1" applyAlignment="1">
      <alignment horizontal="left" wrapText="1"/>
    </xf>
    <xf numFmtId="0" fontId="160" fillId="55" borderId="68" xfId="0" applyFont="1" applyFill="1" applyBorder="1" applyAlignment="1">
      <alignment horizontal="left" wrapText="1"/>
    </xf>
    <xf numFmtId="0" fontId="203" fillId="0" borderId="0" xfId="0" applyFont="1"/>
    <xf numFmtId="0" fontId="209" fillId="54" borderId="0" xfId="525" applyFont="1" applyFill="1" applyAlignment="1">
      <alignment horizontal="left" vertical="center" wrapText="1"/>
    </xf>
    <xf numFmtId="0" fontId="118" fillId="55" borderId="0" xfId="0" applyFont="1" applyFill="1" applyAlignment="1">
      <alignment horizontal="left" vertical="center" wrapText="1"/>
    </xf>
    <xf numFmtId="0" fontId="145" fillId="55" borderId="65" xfId="0" applyFont="1" applyFill="1" applyBorder="1" applyAlignment="1">
      <alignment horizontal="left" vertical="center" wrapText="1" indent="1"/>
    </xf>
    <xf numFmtId="0" fontId="145" fillId="55" borderId="71" xfId="0" applyFont="1" applyFill="1" applyBorder="1" applyAlignment="1">
      <alignment horizontal="left" vertical="center" wrapText="1" indent="1"/>
    </xf>
    <xf numFmtId="0" fontId="201" fillId="55" borderId="72" xfId="0" applyFont="1" applyFill="1" applyBorder="1" applyAlignment="1">
      <alignment horizontal="left" wrapText="1" indent="1"/>
    </xf>
    <xf numFmtId="0" fontId="201" fillId="55" borderId="0" xfId="0" applyFont="1" applyFill="1" applyAlignment="1">
      <alignment horizontal="left" wrapText="1" indent="1"/>
    </xf>
    <xf numFmtId="0" fontId="201" fillId="55" borderId="68" xfId="0" applyFont="1" applyFill="1" applyBorder="1" applyAlignment="1">
      <alignment horizontal="left" wrapText="1" indent="1"/>
    </xf>
    <xf numFmtId="0" fontId="145" fillId="55" borderId="72" xfId="0" applyFont="1" applyFill="1" applyBorder="1" applyAlignment="1">
      <alignment horizontal="left" vertical="center" wrapText="1" indent="1"/>
    </xf>
    <xf numFmtId="0" fontId="145" fillId="55" borderId="0" xfId="0" applyFont="1" applyFill="1" applyAlignment="1">
      <alignment horizontal="left" vertical="center" wrapText="1" indent="1"/>
    </xf>
    <xf numFmtId="0" fontId="145" fillId="55" borderId="68" xfId="0" applyFont="1" applyFill="1" applyBorder="1" applyAlignment="1">
      <alignment horizontal="left" vertical="center" wrapText="1" indent="1"/>
    </xf>
    <xf numFmtId="0" fontId="212" fillId="55" borderId="72" xfId="0" applyFont="1" applyFill="1" applyBorder="1" applyAlignment="1">
      <alignment horizontal="left" wrapText="1" indent="1"/>
    </xf>
    <xf numFmtId="0" fontId="212" fillId="55" borderId="0" xfId="0" applyFont="1" applyFill="1" applyAlignment="1">
      <alignment horizontal="left" wrapText="1" indent="1"/>
    </xf>
    <xf numFmtId="0" fontId="212" fillId="55" borderId="68" xfId="0" applyFont="1" applyFill="1" applyBorder="1" applyAlignment="1">
      <alignment horizontal="left" wrapText="1" indent="1"/>
    </xf>
    <xf numFmtId="0" fontId="247"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xf numFmtId="164" fontId="248" fillId="51" borderId="48" xfId="2" applyNumberFormat="1" applyFont="1" applyFill="1" applyBorder="1" applyAlignment="1">
      <alignment horizontal="centerContinuous" vertical="top" wrapText="1"/>
    </xf>
    <xf numFmtId="164" fontId="248" fillId="51" borderId="49" xfId="2" applyNumberFormat="1" applyFont="1" applyFill="1" applyBorder="1" applyAlignment="1">
      <alignment horizontal="center" vertical="center" wrapText="1"/>
    </xf>
    <xf numFmtId="164" fontId="248" fillId="51" borderId="50" xfId="2" applyNumberFormat="1" applyFont="1" applyFill="1" applyBorder="1" applyAlignment="1">
      <alignment horizontal="center" vertical="center" wrapText="1"/>
    </xf>
    <xf numFmtId="0" fontId="199" fillId="28" borderId="35" xfId="340" applyFont="1" applyFill="1" applyBorder="1"/>
    <xf numFmtId="164" fontId="248" fillId="51" borderId="49" xfId="2" applyNumberFormat="1" applyFont="1" applyFill="1" applyBorder="1" applyAlignment="1">
      <alignment horizontal="center" vertical="top" wrapText="1"/>
    </xf>
    <xf numFmtId="164" fontId="248" fillId="51" borderId="50" xfId="2" applyNumberFormat="1" applyFont="1" applyFill="1" applyBorder="1" applyAlignment="1">
      <alignment horizontal="center" vertical="top" wrapText="1"/>
    </xf>
    <xf numFmtId="0" fontId="199" fillId="28" borderId="0" xfId="340" applyFont="1" applyFill="1"/>
    <xf numFmtId="164" fontId="248" fillId="28" borderId="0" xfId="2" applyNumberFormat="1" applyFont="1" applyFill="1" applyAlignment="1">
      <alignment horizontal="centerContinuous" vertical="top" wrapText="1"/>
    </xf>
    <xf numFmtId="164" fontId="249" fillId="51" borderId="36" xfId="2" applyNumberFormat="1" applyFont="1" applyFill="1" applyBorder="1" applyAlignment="1">
      <alignment vertical="center" wrapText="1"/>
    </xf>
    <xf numFmtId="0" fontId="199" fillId="51" borderId="0" xfId="0" applyFont="1" applyFill="1" applyAlignment="1">
      <alignment horizontal="centerContinuous" vertical="center" wrapText="1"/>
    </xf>
    <xf numFmtId="0" fontId="199" fillId="51" borderId="0" xfId="340" applyFont="1" applyFill="1" applyAlignment="1">
      <alignment vertical="center" wrapText="1"/>
    </xf>
    <xf numFmtId="0" fontId="199" fillId="51" borderId="0" xfId="0" applyFont="1" applyFill="1" applyAlignment="1">
      <alignment horizontal="center" vertical="center" wrapText="1"/>
    </xf>
    <xf numFmtId="0" fontId="199" fillId="51" borderId="37" xfId="0" applyFont="1" applyFill="1" applyBorder="1" applyAlignment="1">
      <alignment horizontal="centerContinuous" vertical="center" wrapText="1"/>
    </xf>
    <xf numFmtId="0" fontId="199" fillId="51" borderId="58" xfId="0" applyFont="1" applyFill="1" applyBorder="1" applyAlignment="1">
      <alignment horizontal="centerContinuous" vertical="center" wrapText="1"/>
    </xf>
    <xf numFmtId="0" fontId="199" fillId="51" borderId="38" xfId="0" applyFont="1" applyFill="1" applyBorder="1" applyAlignment="1">
      <alignment horizontal="centerContinuous" vertical="center" wrapText="1"/>
    </xf>
    <xf numFmtId="0" fontId="199" fillId="28" borderId="0" xfId="340" applyFont="1" applyFill="1" applyAlignment="1">
      <alignment vertical="center"/>
    </xf>
    <xf numFmtId="0" fontId="199" fillId="28" borderId="0" xfId="340" applyFont="1" applyFill="1" applyAlignment="1">
      <alignment horizontal="centerContinuous" vertical="center" wrapText="1"/>
    </xf>
    <xf numFmtId="0" fontId="199" fillId="54" borderId="0" xfId="340" applyFont="1" applyFill="1" applyAlignment="1">
      <alignment horizontal="left" vertical="center"/>
    </xf>
    <xf numFmtId="0" fontId="199" fillId="51" borderId="64" xfId="0" applyFont="1" applyFill="1" applyBorder="1" applyAlignment="1">
      <alignment horizontal="center" vertical="center" wrapText="1"/>
    </xf>
    <xf numFmtId="0" fontId="199" fillId="51" borderId="55" xfId="0" applyFont="1" applyFill="1" applyBorder="1" applyAlignment="1">
      <alignment horizontal="center" vertical="center" wrapText="1"/>
    </xf>
    <xf numFmtId="0" fontId="45" fillId="0" borderId="55" xfId="0" applyFont="1" applyBorder="1" applyAlignment="1">
      <alignment horizontal="center" vertical="center" wrapText="1"/>
    </xf>
    <xf numFmtId="0" fontId="199" fillId="51" borderId="53" xfId="0" applyFont="1" applyFill="1" applyBorder="1" applyAlignment="1">
      <alignment horizontal="center" vertical="center" wrapText="1"/>
    </xf>
    <xf numFmtId="0" fontId="199" fillId="51" borderId="39" xfId="0" applyFont="1" applyFill="1" applyBorder="1" applyAlignment="1">
      <alignment horizontal="center" vertical="center" wrapText="1"/>
    </xf>
    <xf numFmtId="0" fontId="199" fillId="51" borderId="54" xfId="340" applyFont="1" applyFill="1" applyBorder="1" applyAlignment="1">
      <alignment horizontal="center" vertical="center" wrapText="1"/>
    </xf>
    <xf numFmtId="0" fontId="199" fillId="51" borderId="53" xfId="340" applyFont="1" applyFill="1" applyBorder="1" applyAlignment="1">
      <alignment horizontal="center" vertical="center" wrapText="1"/>
    </xf>
    <xf numFmtId="0" fontId="199" fillId="51" borderId="39" xfId="340" applyFont="1" applyFill="1" applyBorder="1" applyAlignment="1">
      <alignment horizontal="center" vertical="center" wrapText="1"/>
    </xf>
    <xf numFmtId="0" fontId="199" fillId="28" borderId="0" xfId="340" applyFont="1" applyFill="1" applyAlignment="1">
      <alignment vertical="center" wrapText="1"/>
    </xf>
    <xf numFmtId="0" fontId="199" fillId="28" borderId="0" xfId="340" applyFont="1" applyFill="1" applyAlignment="1">
      <alignment horizontal="left" vertical="center"/>
    </xf>
    <xf numFmtId="164" fontId="187" fillId="51" borderId="36" xfId="2" applyNumberFormat="1" applyFont="1" applyFill="1" applyBorder="1" applyAlignment="1">
      <alignment horizontal="center" wrapText="1"/>
    </xf>
    <xf numFmtId="2" fontId="187" fillId="51" borderId="0" xfId="340" applyNumberFormat="1" applyFont="1" applyFill="1" applyAlignment="1">
      <alignment horizontal="center" wrapText="1"/>
    </xf>
    <xf numFmtId="2" fontId="187" fillId="53" borderId="0" xfId="340" applyNumberFormat="1" applyFont="1" applyFill="1" applyAlignment="1">
      <alignment horizontal="center" wrapText="1"/>
    </xf>
    <xf numFmtId="2" fontId="118" fillId="53" borderId="0" xfId="340" applyNumberFormat="1" applyFont="1" applyFill="1" applyAlignment="1">
      <alignment horizontal="center" wrapText="1"/>
    </xf>
    <xf numFmtId="0" fontId="118" fillId="53" borderId="0" xfId="340" applyFont="1" applyFill="1" applyAlignment="1">
      <alignment horizontal="center" wrapText="1"/>
    </xf>
    <xf numFmtId="2" fontId="118" fillId="51" borderId="0" xfId="340" applyNumberFormat="1" applyFont="1" applyFill="1" applyAlignment="1">
      <alignment horizontal="center" wrapText="1"/>
    </xf>
    <xf numFmtId="2" fontId="118" fillId="51" borderId="44" xfId="340" applyNumberFormat="1" applyFont="1" applyFill="1" applyBorder="1" applyAlignment="1">
      <alignment horizontal="center" wrapText="1"/>
    </xf>
    <xf numFmtId="0" fontId="199" fillId="28" borderId="0" xfId="340" applyFont="1" applyFill="1" applyAlignment="1">
      <alignment horizontal="center"/>
    </xf>
    <xf numFmtId="0" fontId="118" fillId="28" borderId="0" xfId="340" applyFont="1" applyFill="1" applyAlignment="1">
      <alignment horizontal="center" wrapText="1"/>
    </xf>
    <xf numFmtId="0" fontId="118" fillId="28" borderId="0" xfId="340" applyFont="1" applyFill="1" applyAlignment="1">
      <alignment horizontal="center"/>
    </xf>
    <xf numFmtId="2" fontId="187" fillId="28" borderId="0" xfId="340" applyNumberFormat="1" applyFont="1" applyFill="1" applyAlignment="1">
      <alignment horizontal="center" wrapText="1"/>
    </xf>
    <xf numFmtId="164" fontId="187" fillId="51" borderId="36" xfId="2" applyNumberFormat="1" applyFont="1" applyFill="1" applyBorder="1" applyAlignment="1">
      <alignment horizontal="left" wrapText="1"/>
    </xf>
    <xf numFmtId="2" fontId="187" fillId="51" borderId="0" xfId="340" quotePrefix="1" applyNumberFormat="1" applyFont="1" applyFill="1" applyAlignment="1">
      <alignment horizontal="center" wrapText="1"/>
    </xf>
    <xf numFmtId="0" fontId="118" fillId="51" borderId="0" xfId="340" applyFont="1" applyFill="1" applyAlignment="1">
      <alignment horizontal="center" wrapText="1"/>
    </xf>
    <xf numFmtId="2" fontId="118" fillId="51" borderId="0" xfId="340" quotePrefix="1" applyNumberFormat="1" applyFont="1" applyFill="1" applyAlignment="1">
      <alignment horizontal="center" wrapText="1"/>
    </xf>
    <xf numFmtId="2" fontId="118" fillId="51" borderId="38" xfId="340" applyNumberFormat="1" applyFont="1" applyFill="1" applyBorder="1" applyAlignment="1">
      <alignment horizontal="center" wrapText="1"/>
    </xf>
    <xf numFmtId="164" fontId="187" fillId="51" borderId="36" xfId="2" applyNumberFormat="1" applyFont="1" applyFill="1" applyBorder="1" applyAlignment="1">
      <alignment horizontal="left" vertical="center" wrapText="1"/>
    </xf>
    <xf numFmtId="0" fontId="118" fillId="51" borderId="0" xfId="0" applyFont="1" applyFill="1" applyAlignment="1">
      <alignment horizontal="center" vertical="center" wrapText="1"/>
    </xf>
    <xf numFmtId="0" fontId="118" fillId="51" borderId="0" xfId="0" applyFont="1" applyFill="1" applyAlignment="1">
      <alignment horizontal="centerContinuous" vertical="center" wrapText="1"/>
    </xf>
    <xf numFmtId="2" fontId="187" fillId="51" borderId="0" xfId="340" applyNumberFormat="1" applyFont="1" applyFill="1" applyAlignment="1">
      <alignment horizontal="right" wrapText="1"/>
    </xf>
    <xf numFmtId="0" fontId="118" fillId="51" borderId="0" xfId="340" applyFont="1" applyFill="1" applyAlignment="1">
      <alignment horizontal="right" wrapText="1"/>
    </xf>
    <xf numFmtId="2" fontId="187" fillId="51" borderId="38" xfId="340" applyNumberFormat="1" applyFont="1" applyFill="1" applyBorder="1" applyAlignment="1">
      <alignment horizontal="right" wrapText="1"/>
    </xf>
    <xf numFmtId="0" fontId="199" fillId="28" borderId="0" xfId="340" applyFont="1" applyFill="1" applyAlignment="1">
      <alignment horizontal="right"/>
    </xf>
    <xf numFmtId="0" fontId="118" fillId="28" borderId="0" xfId="340" applyFont="1" applyFill="1" applyAlignment="1">
      <alignment horizontal="right" wrapText="1"/>
    </xf>
    <xf numFmtId="0" fontId="45" fillId="28" borderId="0" xfId="340" applyFont="1" applyFill="1" applyAlignment="1">
      <alignment horizontal="right" wrapText="1"/>
    </xf>
    <xf numFmtId="0" fontId="199" fillId="28" borderId="41" xfId="340" applyFont="1" applyFill="1" applyBorder="1" applyAlignment="1">
      <alignment horizontal="left" vertical="center" wrapText="1"/>
    </xf>
    <xf numFmtId="0" fontId="118" fillId="51" borderId="37" xfId="0" applyFont="1" applyFill="1" applyBorder="1" applyAlignment="1">
      <alignment horizontal="center" vertical="center" wrapText="1"/>
    </xf>
    <xf numFmtId="0" fontId="118" fillId="51" borderId="37" xfId="0" applyFont="1" applyFill="1" applyBorder="1" applyAlignment="1">
      <alignment horizontal="centerContinuous" vertical="center" wrapText="1"/>
    </xf>
    <xf numFmtId="2" fontId="187" fillId="51" borderId="37" xfId="340" applyNumberFormat="1" applyFont="1" applyFill="1" applyBorder="1" applyAlignment="1">
      <alignment horizontal="right" wrapText="1"/>
    </xf>
    <xf numFmtId="0" fontId="118" fillId="51" borderId="37" xfId="340" applyFont="1" applyFill="1" applyBorder="1" applyAlignment="1">
      <alignment horizontal="right" wrapText="1"/>
    </xf>
    <xf numFmtId="2" fontId="187" fillId="51" borderId="41" xfId="340" applyNumberFormat="1" applyFont="1" applyFill="1" applyBorder="1" applyAlignment="1">
      <alignment horizontal="right" wrapText="1"/>
    </xf>
    <xf numFmtId="2" fontId="187" fillId="51" borderId="40" xfId="340" applyNumberFormat="1" applyFont="1" applyFill="1" applyBorder="1" applyAlignment="1">
      <alignment horizontal="right" wrapText="1"/>
    </xf>
    <xf numFmtId="0" fontId="187" fillId="28" borderId="42" xfId="0" applyFont="1" applyFill="1" applyBorder="1" applyAlignment="1">
      <alignment horizontal="right"/>
    </xf>
    <xf numFmtId="164" fontId="118" fillId="52" borderId="0" xfId="340" applyNumberFormat="1" applyFont="1" applyFill="1" applyAlignment="1">
      <alignment horizontal="center" vertical="center" wrapText="1"/>
    </xf>
    <xf numFmtId="164" fontId="187" fillId="52" borderId="0" xfId="340" applyNumberFormat="1" applyFont="1" applyFill="1" applyAlignment="1">
      <alignment horizontal="center" vertical="center" wrapText="1"/>
    </xf>
    <xf numFmtId="164" fontId="187" fillId="28" borderId="0" xfId="2" quotePrefix="1" applyNumberFormat="1" applyFont="1" applyFill="1" applyAlignment="1">
      <alignment horizontal="center" vertical="center"/>
    </xf>
    <xf numFmtId="164" fontId="187" fillId="28" borderId="0" xfId="2" applyNumberFormat="1" applyFont="1" applyFill="1" applyAlignment="1">
      <alignment horizontal="center" vertical="center"/>
    </xf>
    <xf numFmtId="2" fontId="187" fillId="28" borderId="0" xfId="340" applyNumberFormat="1" applyFont="1" applyFill="1" applyAlignment="1">
      <alignment horizontal="center" vertical="center" wrapText="1"/>
    </xf>
    <xf numFmtId="2" fontId="187" fillId="28" borderId="0" xfId="340" applyNumberFormat="1" applyFont="1" applyFill="1" applyAlignment="1">
      <alignment horizontal="right" vertical="center" wrapText="1"/>
    </xf>
    <xf numFmtId="0" fontId="118" fillId="28" borderId="0" xfId="340" applyFont="1" applyFill="1" applyAlignment="1">
      <alignment horizontal="right" vertical="center" wrapText="1"/>
    </xf>
    <xf numFmtId="0" fontId="199" fillId="28" borderId="35" xfId="340" applyFont="1" applyFill="1" applyBorder="1" applyAlignment="1">
      <alignment vertical="center"/>
    </xf>
    <xf numFmtId="164" fontId="187" fillId="52" borderId="36" xfId="340" applyNumberFormat="1" applyFont="1" applyFill="1" applyBorder="1" applyAlignment="1">
      <alignment horizontal="center" vertical="center" wrapText="1"/>
    </xf>
    <xf numFmtId="2" fontId="187" fillId="28" borderId="38" xfId="340" applyNumberFormat="1" applyFont="1" applyFill="1" applyBorder="1" applyAlignment="1">
      <alignment horizontal="center" vertical="center" wrapText="1"/>
    </xf>
    <xf numFmtId="0" fontId="187" fillId="28" borderId="43" xfId="0" applyFont="1" applyFill="1" applyBorder="1" applyAlignment="1">
      <alignment horizontal="right"/>
    </xf>
    <xf numFmtId="164" fontId="208" fillId="54" borderId="56" xfId="2" applyNumberFormat="1" applyFont="1" applyFill="1" applyBorder="1" applyAlignment="1">
      <alignment horizontal="center" vertical="center"/>
    </xf>
    <xf numFmtId="0" fontId="199" fillId="52" borderId="0" xfId="340" applyFont="1" applyFill="1" applyAlignment="1">
      <alignment horizontal="right"/>
    </xf>
    <xf numFmtId="164" fontId="187" fillId="52" borderId="43" xfId="2" applyNumberFormat="1" applyFont="1" applyFill="1" applyBorder="1" applyAlignment="1">
      <alignment horizontal="right"/>
    </xf>
    <xf numFmtId="164" fontId="118" fillId="28" borderId="0" xfId="340" applyNumberFormat="1" applyFont="1" applyFill="1" applyAlignment="1">
      <alignment horizontal="right" wrapText="1"/>
    </xf>
    <xf numFmtId="164" fontId="118" fillId="28" borderId="0" xfId="340" applyNumberFormat="1" applyFont="1" applyFill="1" applyAlignment="1">
      <alignment horizontal="left" indent="1"/>
    </xf>
    <xf numFmtId="164" fontId="118" fillId="28" borderId="0" xfId="340" applyNumberFormat="1" applyFont="1" applyFill="1" applyAlignment="1">
      <alignment horizontal="left" wrapText="1" indent="1"/>
    </xf>
    <xf numFmtId="164" fontId="199" fillId="28" borderId="0" xfId="340" applyNumberFormat="1" applyFont="1" applyFill="1" applyAlignment="1">
      <alignment horizontal="right"/>
    </xf>
    <xf numFmtId="164" fontId="187" fillId="28" borderId="0" xfId="0" applyNumberFormat="1" applyFont="1" applyFill="1" applyAlignment="1">
      <alignment horizontal="left" vertical="center" indent="1"/>
    </xf>
    <xf numFmtId="0" fontId="199" fillId="52" borderId="0" xfId="340" applyFont="1" applyFill="1"/>
    <xf numFmtId="2" fontId="187" fillId="28" borderId="43" xfId="340" applyNumberFormat="1" applyFont="1" applyFill="1" applyBorder="1" applyAlignment="1">
      <alignment horizontal="right" vertical="center"/>
    </xf>
    <xf numFmtId="164" fontId="187" fillId="28" borderId="0" xfId="340" applyNumberFormat="1" applyFont="1" applyFill="1" applyAlignment="1">
      <alignment horizontal="center" vertical="center"/>
    </xf>
    <xf numFmtId="164" fontId="187" fillId="28" borderId="0" xfId="358" applyNumberFormat="1" applyFont="1" applyFill="1" applyBorder="1" applyAlignment="1">
      <alignment horizontal="center" vertical="center"/>
    </xf>
    <xf numFmtId="164" fontId="118" fillId="28" borderId="0" xfId="340" applyNumberFormat="1" applyFont="1" applyFill="1" applyAlignment="1">
      <alignment horizontal="center" vertical="center"/>
    </xf>
    <xf numFmtId="164" fontId="199" fillId="28" borderId="0" xfId="340" applyNumberFormat="1" applyFont="1" applyFill="1"/>
    <xf numFmtId="164" fontId="250" fillId="28" borderId="0" xfId="2" applyNumberFormat="1" applyFont="1" applyFill="1" applyAlignment="1">
      <alignment horizontal="center" vertical="center"/>
    </xf>
    <xf numFmtId="2" fontId="187" fillId="54" borderId="43" xfId="340" applyNumberFormat="1" applyFont="1" applyFill="1" applyBorder="1" applyAlignment="1">
      <alignment horizontal="right" vertical="center"/>
    </xf>
    <xf numFmtId="164" fontId="187" fillId="54" borderId="0" xfId="340" applyNumberFormat="1" applyFont="1" applyFill="1" applyAlignment="1">
      <alignment horizontal="center" vertical="center"/>
    </xf>
    <xf numFmtId="164" fontId="187" fillId="54" borderId="0" xfId="2" applyNumberFormat="1" applyFont="1" applyFill="1" applyAlignment="1">
      <alignment horizontal="center" vertical="center"/>
    </xf>
    <xf numFmtId="164" fontId="118" fillId="54" borderId="0" xfId="340" applyNumberFormat="1" applyFont="1" applyFill="1" applyAlignment="1">
      <alignment horizontal="center" vertical="center"/>
    </xf>
    <xf numFmtId="0" fontId="199" fillId="54" borderId="35" xfId="340" applyFont="1" applyFill="1" applyBorder="1" applyAlignment="1">
      <alignment vertical="center"/>
    </xf>
    <xf numFmtId="164" fontId="199" fillId="54" borderId="0" xfId="340" applyNumberFormat="1" applyFont="1" applyFill="1"/>
    <xf numFmtId="164" fontId="118" fillId="54" borderId="0" xfId="340" applyNumberFormat="1" applyFont="1" applyFill="1" applyAlignment="1">
      <alignment horizontal="right" wrapText="1"/>
    </xf>
    <xf numFmtId="0" fontId="199" fillId="54" borderId="0" xfId="340" applyFont="1" applyFill="1"/>
    <xf numFmtId="164" fontId="118" fillId="54" borderId="0" xfId="340" applyNumberFormat="1" applyFont="1" applyFill="1" applyAlignment="1">
      <alignment horizontal="left" indent="1"/>
    </xf>
    <xf numFmtId="164" fontId="187" fillId="54" borderId="0" xfId="0" applyNumberFormat="1" applyFont="1" applyFill="1" applyAlignment="1">
      <alignment horizontal="left" vertical="center" indent="1"/>
    </xf>
    <xf numFmtId="164" fontId="199" fillId="54" borderId="0" xfId="340" applyNumberFormat="1" applyFont="1" applyFill="1" applyAlignment="1">
      <alignment horizontal="right"/>
    </xf>
    <xf numFmtId="164" fontId="187" fillId="28" borderId="0" xfId="340" applyNumberFormat="1" applyFont="1" applyFill="1" applyAlignment="1">
      <alignment horizontal="center" vertical="center" wrapText="1"/>
    </xf>
    <xf numFmtId="179" fontId="199" fillId="54" borderId="0" xfId="527" applyNumberFormat="1" applyFont="1" applyFill="1" applyBorder="1"/>
    <xf numFmtId="2" fontId="187" fillId="54" borderId="36" xfId="340" applyNumberFormat="1" applyFont="1" applyFill="1" applyBorder="1" applyAlignment="1">
      <alignment horizontal="right" vertical="center"/>
    </xf>
    <xf numFmtId="164" fontId="118" fillId="52" borderId="103" xfId="340" applyNumberFormat="1" applyFont="1" applyFill="1" applyBorder="1" applyAlignment="1">
      <alignment horizontal="center" vertical="center" wrapText="1"/>
    </xf>
    <xf numFmtId="164" fontId="187" fillId="54" borderId="0" xfId="340" applyNumberFormat="1" applyFont="1" applyFill="1" applyAlignment="1">
      <alignment horizontal="right" wrapText="1"/>
    </xf>
    <xf numFmtId="164" fontId="187" fillId="54" borderId="0" xfId="340" applyNumberFormat="1" applyFont="1" applyFill="1"/>
    <xf numFmtId="164" fontId="187" fillId="54" borderId="0" xfId="340" applyNumberFormat="1" applyFont="1" applyFill="1" applyAlignment="1">
      <alignment horizontal="left" indent="1"/>
    </xf>
    <xf numFmtId="164" fontId="187" fillId="54" borderId="0" xfId="340" applyNumberFormat="1" applyFont="1" applyFill="1" applyAlignment="1">
      <alignment horizontal="left" vertical="center" wrapText="1" indent="1"/>
    </xf>
    <xf numFmtId="0" fontId="249" fillId="54" borderId="0" xfId="340" applyFont="1" applyFill="1"/>
    <xf numFmtId="164" fontId="187" fillId="54" borderId="0" xfId="358" applyNumberFormat="1" applyFont="1" applyFill="1" applyBorder="1" applyAlignment="1">
      <alignment horizontal="center" vertical="center"/>
    </xf>
    <xf numFmtId="164" fontId="187" fillId="28" borderId="56" xfId="340" applyNumberFormat="1" applyFont="1" applyFill="1" applyBorder="1" applyAlignment="1">
      <alignment horizontal="center" vertical="center"/>
    </xf>
    <xf numFmtId="0" fontId="249" fillId="54" borderId="38" xfId="340" applyFont="1" applyFill="1" applyBorder="1" applyAlignment="1">
      <alignment vertical="center"/>
    </xf>
    <xf numFmtId="2" fontId="187" fillId="54" borderId="0" xfId="2" applyNumberFormat="1" applyFont="1" applyFill="1" applyAlignment="1">
      <alignment horizontal="center" vertical="center"/>
    </xf>
    <xf numFmtId="43" fontId="251" fillId="54" borderId="0" xfId="531" applyFont="1" applyFill="1" applyBorder="1"/>
    <xf numFmtId="164" fontId="252" fillId="54" borderId="0" xfId="340" applyNumberFormat="1" applyFont="1" applyFill="1" applyAlignment="1">
      <alignment horizontal="left" indent="1"/>
    </xf>
    <xf numFmtId="164" fontId="253" fillId="54" borderId="0" xfId="340" applyNumberFormat="1" applyFont="1" applyFill="1" applyAlignment="1">
      <alignment horizontal="left" indent="1"/>
    </xf>
    <xf numFmtId="164" fontId="252" fillId="54" borderId="0" xfId="340" applyNumberFormat="1" applyFont="1" applyFill="1" applyAlignment="1">
      <alignment horizontal="left" vertical="center" wrapText="1" indent="1"/>
    </xf>
    <xf numFmtId="1" fontId="249" fillId="54" borderId="38" xfId="340" applyNumberFormat="1" applyFont="1" applyFill="1" applyBorder="1" applyAlignment="1">
      <alignment vertical="center"/>
    </xf>
    <xf numFmtId="164" fontId="187" fillId="28" borderId="103" xfId="2" applyNumberFormat="1" applyFont="1" applyFill="1" applyBorder="1" applyAlignment="1">
      <alignment horizontal="center" vertical="center"/>
    </xf>
    <xf numFmtId="164" fontId="118" fillId="52" borderId="56" xfId="340" applyNumberFormat="1" applyFont="1" applyFill="1" applyBorder="1" applyAlignment="1">
      <alignment horizontal="center" vertical="center" wrapText="1"/>
    </xf>
    <xf numFmtId="164" fontId="187" fillId="54" borderId="36" xfId="2" applyNumberFormat="1" applyFont="1" applyFill="1" applyBorder="1" applyAlignment="1">
      <alignment horizontal="center" vertical="center"/>
    </xf>
    <xf numFmtId="164" fontId="187" fillId="54" borderId="56" xfId="2" applyNumberFormat="1" applyFont="1" applyFill="1" applyBorder="1" applyAlignment="1">
      <alignment horizontal="center" vertical="center"/>
    </xf>
    <xf numFmtId="2" fontId="208" fillId="54" borderId="36" xfId="340" applyNumberFormat="1" applyFont="1" applyFill="1" applyBorder="1" applyAlignment="1">
      <alignment horizontal="right" vertical="center"/>
    </xf>
    <xf numFmtId="164" fontId="254" fillId="54" borderId="0" xfId="2" applyNumberFormat="1" applyFont="1" applyFill="1" applyAlignment="1">
      <alignment horizontal="center" vertical="center"/>
    </xf>
    <xf numFmtId="0" fontId="199" fillId="54" borderId="59" xfId="340" applyFont="1" applyFill="1" applyBorder="1"/>
    <xf numFmtId="0" fontId="199" fillId="54" borderId="56" xfId="340" applyFont="1" applyFill="1" applyBorder="1"/>
    <xf numFmtId="2" fontId="187" fillId="54" borderId="101" xfId="340" applyNumberFormat="1" applyFont="1" applyFill="1" applyBorder="1" applyAlignment="1">
      <alignment horizontal="right" vertical="center"/>
    </xf>
    <xf numFmtId="164" fontId="187" fillId="54" borderId="0" xfId="340" applyNumberFormat="1" applyFont="1" applyFill="1" applyAlignment="1">
      <alignment horizontal="center" vertical="center" wrapText="1"/>
    </xf>
    <xf numFmtId="164" fontId="187" fillId="54" borderId="56" xfId="340" applyNumberFormat="1" applyFont="1" applyFill="1" applyBorder="1" applyAlignment="1">
      <alignment horizontal="center" vertical="center"/>
    </xf>
    <xf numFmtId="1" fontId="249" fillId="54" borderId="56" xfId="340" applyNumberFormat="1" applyFont="1" applyFill="1" applyBorder="1" applyAlignment="1">
      <alignment vertical="center"/>
    </xf>
    <xf numFmtId="2" fontId="208" fillId="54" borderId="101" xfId="340" applyNumberFormat="1" applyFont="1" applyFill="1" applyBorder="1" applyAlignment="1">
      <alignment horizontal="right" vertical="center"/>
    </xf>
    <xf numFmtId="164" fontId="187" fillId="54" borderId="59" xfId="2" applyNumberFormat="1" applyFont="1" applyFill="1" applyBorder="1" applyAlignment="1">
      <alignment horizontal="center" vertical="center"/>
    </xf>
    <xf numFmtId="43" fontId="199" fillId="54" borderId="0" xfId="531" applyFont="1" applyFill="1"/>
    <xf numFmtId="179" fontId="251" fillId="54" borderId="0" xfId="340" applyNumberFormat="1" applyFont="1" applyFill="1"/>
    <xf numFmtId="2" fontId="208" fillId="54" borderId="98" xfId="340" applyNumberFormat="1" applyFont="1" applyFill="1" applyBorder="1" applyAlignment="1">
      <alignment horizontal="right" vertical="center"/>
    </xf>
    <xf numFmtId="179" fontId="199" fillId="54" borderId="0" xfId="527" applyNumberFormat="1" applyFont="1" applyFill="1"/>
    <xf numFmtId="2" fontId="187" fillId="54" borderId="98" xfId="340" applyNumberFormat="1" applyFont="1" applyFill="1" applyBorder="1" applyAlignment="1">
      <alignment horizontal="right" vertical="center"/>
    </xf>
    <xf numFmtId="164" fontId="187" fillId="54" borderId="130" xfId="2" applyNumberFormat="1" applyFont="1" applyFill="1" applyBorder="1" applyAlignment="1">
      <alignment horizontal="center" vertical="center"/>
    </xf>
    <xf numFmtId="2" fontId="208" fillId="54" borderId="128" xfId="2" applyNumberFormat="1" applyFont="1" applyFill="1" applyBorder="1" applyAlignment="1">
      <alignment horizontal="center" vertical="center"/>
    </xf>
    <xf numFmtId="2" fontId="208" fillId="54" borderId="133" xfId="340" applyNumberFormat="1" applyFont="1" applyFill="1" applyBorder="1" applyAlignment="1">
      <alignment horizontal="right" vertical="center"/>
    </xf>
    <xf numFmtId="164" fontId="187" fillId="54" borderId="136" xfId="2" applyNumberFormat="1" applyFont="1" applyFill="1" applyBorder="1" applyAlignment="1">
      <alignment horizontal="center" vertical="center"/>
    </xf>
    <xf numFmtId="164" fontId="254" fillId="54" borderId="137" xfId="2" applyNumberFormat="1" applyFont="1" applyFill="1" applyBorder="1" applyAlignment="1">
      <alignment horizontal="center" vertical="center"/>
    </xf>
    <xf numFmtId="2" fontId="254" fillId="54" borderId="138" xfId="2" applyNumberFormat="1" applyFont="1" applyFill="1" applyBorder="1" applyAlignment="1">
      <alignment horizontal="center" vertical="center"/>
    </xf>
    <xf numFmtId="164" fontId="208" fillId="54" borderId="139" xfId="2" applyNumberFormat="1" applyFont="1" applyFill="1" applyBorder="1" applyAlignment="1">
      <alignment horizontal="center" vertical="center"/>
    </xf>
    <xf numFmtId="2" fontId="254" fillId="54" borderId="98" xfId="340" applyNumberFormat="1" applyFont="1" applyFill="1" applyBorder="1" applyAlignment="1">
      <alignment horizontal="right" vertical="center"/>
    </xf>
    <xf numFmtId="164" fontId="254" fillId="28" borderId="120" xfId="2" applyNumberFormat="1" applyFont="1" applyFill="1" applyBorder="1" applyAlignment="1">
      <alignment horizontal="center" vertical="center"/>
    </xf>
    <xf numFmtId="164" fontId="254" fillId="28" borderId="121" xfId="2" applyNumberFormat="1" applyFont="1" applyFill="1" applyBorder="1" applyAlignment="1">
      <alignment horizontal="center" vertical="center"/>
    </xf>
    <xf numFmtId="164" fontId="254" fillId="54" borderId="121" xfId="2" applyNumberFormat="1" applyFont="1" applyFill="1" applyBorder="1" applyAlignment="1">
      <alignment horizontal="center" vertical="center"/>
    </xf>
    <xf numFmtId="164" fontId="254" fillId="54" borderId="121" xfId="340" applyNumberFormat="1" applyFont="1" applyFill="1" applyBorder="1" applyAlignment="1">
      <alignment horizontal="center" vertical="center" wrapText="1"/>
    </xf>
    <xf numFmtId="164" fontId="187" fillId="54" borderId="121" xfId="340" applyNumberFormat="1" applyFont="1" applyFill="1" applyBorder="1" applyAlignment="1">
      <alignment horizontal="center" vertical="center"/>
    </xf>
    <xf numFmtId="164" fontId="254" fillId="54" borderId="121" xfId="340" applyNumberFormat="1" applyFont="1" applyFill="1" applyBorder="1" applyAlignment="1">
      <alignment horizontal="center" vertical="center"/>
    </xf>
    <xf numFmtId="164" fontId="254" fillId="54" borderId="122" xfId="340" applyNumberFormat="1" applyFont="1" applyFill="1" applyBorder="1" applyAlignment="1">
      <alignment horizontal="center" vertical="center"/>
    </xf>
    <xf numFmtId="164" fontId="254" fillId="54" borderId="36" xfId="340" applyNumberFormat="1" applyFont="1" applyFill="1" applyBorder="1" applyAlignment="1">
      <alignment horizontal="center" vertical="center"/>
    </xf>
    <xf numFmtId="164" fontId="254" fillId="54" borderId="0" xfId="340" applyNumberFormat="1" applyFont="1" applyFill="1" applyAlignment="1">
      <alignment horizontal="center" vertical="center"/>
    </xf>
    <xf numFmtId="2" fontId="254" fillId="54" borderId="0" xfId="340" applyNumberFormat="1" applyFont="1" applyFill="1" applyAlignment="1">
      <alignment horizontal="center" vertical="center"/>
    </xf>
    <xf numFmtId="164" fontId="254" fillId="54" borderId="56" xfId="340" applyNumberFormat="1" applyFont="1" applyFill="1" applyBorder="1" applyAlignment="1">
      <alignment horizontal="center" vertical="center"/>
    </xf>
    <xf numFmtId="164" fontId="254" fillId="28" borderId="103" xfId="2" applyNumberFormat="1" applyFont="1" applyFill="1" applyBorder="1" applyAlignment="1">
      <alignment horizontal="center" vertical="center"/>
    </xf>
    <xf numFmtId="164" fontId="254" fillId="28" borderId="0" xfId="2" applyNumberFormat="1" applyFont="1" applyFill="1" applyAlignment="1">
      <alignment horizontal="center" vertical="center"/>
    </xf>
    <xf numFmtId="164" fontId="254" fillId="54" borderId="0" xfId="340" applyNumberFormat="1" applyFont="1" applyFill="1" applyAlignment="1">
      <alignment horizontal="center" vertical="center" wrapText="1"/>
    </xf>
    <xf numFmtId="1" fontId="249" fillId="54" borderId="0" xfId="340" applyNumberFormat="1" applyFont="1" applyFill="1" applyAlignment="1">
      <alignment vertical="center"/>
    </xf>
    <xf numFmtId="164" fontId="254" fillId="54" borderId="41" xfId="340" applyNumberFormat="1" applyFont="1" applyFill="1" applyBorder="1" applyAlignment="1">
      <alignment horizontal="center" vertical="center"/>
    </xf>
    <xf numFmtId="164" fontId="254" fillId="54" borderId="37" xfId="340" applyNumberFormat="1" applyFont="1" applyFill="1" applyBorder="1" applyAlignment="1">
      <alignment horizontal="center" vertical="center"/>
    </xf>
    <xf numFmtId="2" fontId="254" fillId="54" borderId="37" xfId="340" applyNumberFormat="1" applyFont="1" applyFill="1" applyBorder="1" applyAlignment="1">
      <alignment horizontal="center" vertical="center"/>
    </xf>
    <xf numFmtId="164" fontId="254" fillId="54" borderId="74" xfId="340" applyNumberFormat="1" applyFont="1" applyFill="1" applyBorder="1" applyAlignment="1">
      <alignment horizontal="center" vertical="center"/>
    </xf>
    <xf numFmtId="2" fontId="187" fillId="54" borderId="42" xfId="2" applyNumberFormat="1" applyFont="1" applyFill="1" applyBorder="1" applyAlignment="1">
      <alignment horizontal="left" vertical="top" wrapText="1"/>
    </xf>
    <xf numFmtId="0" fontId="187" fillId="54" borderId="116" xfId="0" applyFont="1" applyFill="1" applyBorder="1" applyAlignment="1">
      <alignment vertical="center"/>
    </xf>
    <xf numFmtId="0" fontId="187" fillId="54" borderId="44" xfId="0" applyFont="1" applyFill="1" applyBorder="1" applyAlignment="1">
      <alignment vertical="center"/>
    </xf>
    <xf numFmtId="0" fontId="199" fillId="54" borderId="57" xfId="340" applyFont="1" applyFill="1" applyBorder="1"/>
    <xf numFmtId="0" fontId="145" fillId="54" borderId="59" xfId="0" applyFont="1" applyFill="1" applyBorder="1" applyAlignment="1">
      <alignment wrapText="1"/>
    </xf>
    <xf numFmtId="0" fontId="145" fillId="54" borderId="0" xfId="0" applyFont="1" applyFill="1" applyAlignment="1">
      <alignment wrapText="1"/>
    </xf>
    <xf numFmtId="0" fontId="145" fillId="54" borderId="56" xfId="0" applyFont="1" applyFill="1" applyBorder="1" applyAlignment="1">
      <alignment wrapText="1"/>
    </xf>
    <xf numFmtId="164" fontId="118" fillId="54" borderId="0" xfId="340" applyNumberFormat="1" applyFont="1" applyFill="1"/>
    <xf numFmtId="0" fontId="199" fillId="28" borderId="43" xfId="340" applyFont="1" applyFill="1" applyBorder="1"/>
    <xf numFmtId="0" fontId="118" fillId="28" borderId="0" xfId="340" applyFont="1" applyFill="1" applyAlignment="1">
      <alignment horizontal="left" vertical="center"/>
    </xf>
    <xf numFmtId="0" fontId="199" fillId="28" borderId="56" xfId="340" applyFont="1" applyFill="1" applyBorder="1"/>
    <xf numFmtId="16" fontId="199" fillId="28" borderId="43" xfId="340" applyNumberFormat="1" applyFont="1" applyFill="1" applyBorder="1"/>
    <xf numFmtId="0" fontId="187" fillId="28" borderId="0" xfId="0" applyFont="1" applyFill="1" applyAlignment="1">
      <alignment vertical="center"/>
    </xf>
    <xf numFmtId="0" fontId="199" fillId="28" borderId="38" xfId="340" applyFont="1" applyFill="1" applyBorder="1"/>
    <xf numFmtId="16" fontId="199" fillId="28" borderId="99" xfId="340" applyNumberFormat="1" applyFont="1" applyFill="1" applyBorder="1"/>
    <xf numFmtId="0" fontId="187" fillId="52" borderId="46" xfId="0" applyFont="1" applyFill="1" applyBorder="1" applyAlignment="1">
      <alignment vertical="center"/>
    </xf>
    <xf numFmtId="0" fontId="199" fillId="28" borderId="46" xfId="340" applyFont="1" applyFill="1" applyBorder="1"/>
    <xf numFmtId="0" fontId="199" fillId="28" borderId="47" xfId="340" applyFont="1" applyFill="1" applyBorder="1"/>
    <xf numFmtId="16" fontId="199" fillId="28" borderId="0" xfId="340" applyNumberFormat="1" applyFont="1" applyFill="1"/>
    <xf numFmtId="164" fontId="248" fillId="51" borderId="46" xfId="2" applyNumberFormat="1" applyFont="1" applyFill="1" applyBorder="1" applyAlignment="1">
      <alignment horizontal="center" vertical="top" wrapText="1"/>
    </xf>
    <xf numFmtId="164" fontId="248" fillId="51" borderId="47" xfId="2" applyNumberFormat="1" applyFont="1" applyFill="1" applyBorder="1" applyAlignment="1">
      <alignment horizontal="center" vertical="top" wrapText="1"/>
    </xf>
    <xf numFmtId="2" fontId="187" fillId="28" borderId="35" xfId="340" applyNumberFormat="1" applyFont="1" applyFill="1" applyBorder="1" applyAlignment="1">
      <alignment horizontal="right" wrapText="1"/>
    </xf>
    <xf numFmtId="164" fontId="248" fillId="51" borderId="45" xfId="2" applyNumberFormat="1" applyFont="1" applyFill="1" applyBorder="1" applyAlignment="1">
      <alignment vertical="top" wrapText="1"/>
    </xf>
    <xf numFmtId="164" fontId="248" fillId="51" borderId="46" xfId="2" applyNumberFormat="1" applyFont="1" applyFill="1" applyBorder="1" applyAlignment="1">
      <alignment vertical="top" wrapText="1"/>
    </xf>
    <xf numFmtId="164" fontId="248" fillId="51" borderId="112" xfId="2" applyNumberFormat="1" applyFont="1" applyFill="1" applyBorder="1" applyAlignment="1">
      <alignment vertical="top" wrapText="1"/>
    </xf>
    <xf numFmtId="0" fontId="199" fillId="52" borderId="0" xfId="340" applyFont="1" applyFill="1" applyAlignment="1">
      <alignment vertical="center"/>
    </xf>
    <xf numFmtId="0" fontId="199" fillId="51" borderId="55" xfId="0" applyFont="1" applyFill="1" applyBorder="1" applyAlignment="1">
      <alignment horizontal="centerContinuous" vertical="center" wrapText="1"/>
    </xf>
    <xf numFmtId="0" fontId="199" fillId="51" borderId="36" xfId="340" applyFont="1" applyFill="1" applyBorder="1" applyAlignment="1">
      <alignment vertical="center" wrapText="1"/>
    </xf>
    <xf numFmtId="0" fontId="199" fillId="51" borderId="56" xfId="340" applyFont="1" applyFill="1" applyBorder="1" applyAlignment="1">
      <alignment vertical="center" wrapText="1"/>
    </xf>
    <xf numFmtId="0" fontId="199" fillId="54" borderId="0" xfId="340" applyFont="1" applyFill="1" applyAlignment="1">
      <alignment vertical="center"/>
    </xf>
    <xf numFmtId="0" fontId="199" fillId="51" borderId="53" xfId="0" applyFont="1" applyFill="1" applyBorder="1" applyAlignment="1">
      <alignment horizontal="center" vertical="center" wrapText="1"/>
    </xf>
    <xf numFmtId="0" fontId="199" fillId="51" borderId="111" xfId="340" applyFont="1" applyFill="1" applyBorder="1" applyAlignment="1">
      <alignment horizontal="center" vertical="center" wrapText="1"/>
    </xf>
    <xf numFmtId="164" fontId="187" fillId="53" borderId="41" xfId="2" applyNumberFormat="1" applyFont="1" applyFill="1" applyBorder="1" applyAlignment="1">
      <alignment horizontal="center" wrapText="1"/>
    </xf>
    <xf numFmtId="2" fontId="187" fillId="53" borderId="37" xfId="340" applyNumberFormat="1" applyFont="1" applyFill="1" applyBorder="1" applyAlignment="1">
      <alignment horizontal="center" wrapText="1"/>
    </xf>
    <xf numFmtId="2" fontId="118" fillId="53" borderId="60" xfId="340" applyNumberFormat="1" applyFont="1" applyFill="1" applyBorder="1" applyAlignment="1">
      <alignment horizontal="center" wrapText="1"/>
    </xf>
    <xf numFmtId="0" fontId="118" fillId="53" borderId="37" xfId="340" applyFont="1" applyFill="1" applyBorder="1" applyAlignment="1">
      <alignment horizontal="center" wrapText="1"/>
    </xf>
    <xf numFmtId="2" fontId="187" fillId="54" borderId="35" xfId="340" applyNumberFormat="1" applyFont="1" applyFill="1" applyBorder="1" applyAlignment="1">
      <alignment horizontal="right" wrapText="1"/>
    </xf>
    <xf numFmtId="2" fontId="118" fillId="53" borderId="41" xfId="340" applyNumberFormat="1" applyFont="1" applyFill="1" applyBorder="1" applyAlignment="1">
      <alignment horizontal="center" wrapText="1"/>
    </xf>
    <xf numFmtId="2" fontId="118" fillId="53" borderId="74" xfId="340" applyNumberFormat="1" applyFont="1" applyFill="1" applyBorder="1" applyAlignment="1">
      <alignment horizontal="center" wrapText="1"/>
    </xf>
    <xf numFmtId="0" fontId="199" fillId="54" borderId="0" xfId="340" applyFont="1" applyFill="1" applyAlignment="1">
      <alignment horizontal="center"/>
    </xf>
    <xf numFmtId="0" fontId="187" fillId="28" borderId="43" xfId="0" quotePrefix="1" applyFont="1" applyFill="1" applyBorder="1" applyAlignment="1">
      <alignment horizontal="right"/>
    </xf>
    <xf numFmtId="164" fontId="118" fillId="52" borderId="38" xfId="340" applyNumberFormat="1" applyFont="1" applyFill="1" applyBorder="1" applyAlignment="1">
      <alignment horizontal="center" vertical="center" wrapText="1"/>
    </xf>
    <xf numFmtId="2" fontId="187" fillId="28" borderId="38" xfId="340" applyNumberFormat="1" applyFont="1" applyFill="1" applyBorder="1" applyAlignment="1">
      <alignment horizontal="right" vertical="center" wrapText="1"/>
    </xf>
    <xf numFmtId="164" fontId="187" fillId="52" borderId="62" xfId="340" applyNumberFormat="1" applyFont="1" applyFill="1" applyBorder="1" applyAlignment="1">
      <alignment horizontal="center" vertical="center" wrapText="1"/>
    </xf>
    <xf numFmtId="164" fontId="118" fillId="52" borderId="81" xfId="340" applyNumberFormat="1" applyFont="1" applyFill="1" applyBorder="1" applyAlignment="1">
      <alignment horizontal="center" vertical="center" wrapText="1"/>
    </xf>
    <xf numFmtId="0" fontId="199" fillId="54" borderId="0" xfId="340" applyFont="1" applyFill="1" applyAlignment="1">
      <alignment horizontal="right"/>
    </xf>
    <xf numFmtId="164" fontId="187" fillId="52" borderId="38" xfId="340" applyNumberFormat="1" applyFont="1" applyFill="1" applyBorder="1" applyAlignment="1">
      <alignment horizontal="center" vertical="center" wrapText="1"/>
    </xf>
    <xf numFmtId="164" fontId="187" fillId="28" borderId="38" xfId="340" applyNumberFormat="1" applyFont="1" applyFill="1" applyBorder="1" applyAlignment="1">
      <alignment horizontal="center" vertical="center"/>
    </xf>
    <xf numFmtId="164" fontId="187" fillId="28" borderId="36" xfId="2" applyNumberFormat="1" applyFont="1" applyFill="1" applyBorder="1" applyAlignment="1">
      <alignment horizontal="center" vertical="center"/>
    </xf>
    <xf numFmtId="2" fontId="208" fillId="54" borderId="43" xfId="340" applyNumberFormat="1" applyFont="1" applyFill="1" applyBorder="1" applyAlignment="1">
      <alignment horizontal="right" vertical="center"/>
    </xf>
    <xf numFmtId="164" fontId="187" fillId="52" borderId="59" xfId="340" applyNumberFormat="1" applyFont="1" applyFill="1" applyBorder="1" applyAlignment="1">
      <alignment horizontal="center" vertical="center" wrapText="1"/>
    </xf>
    <xf numFmtId="164" fontId="208" fillId="52" borderId="0" xfId="340" applyNumberFormat="1" applyFont="1" applyFill="1" applyAlignment="1">
      <alignment horizontal="center" vertical="center" wrapText="1"/>
    </xf>
    <xf numFmtId="164" fontId="187" fillId="54" borderId="79" xfId="340" applyNumberFormat="1" applyFont="1" applyFill="1" applyBorder="1" applyAlignment="1">
      <alignment horizontal="center" vertical="center"/>
    </xf>
    <xf numFmtId="164" fontId="187" fillId="54" borderId="38" xfId="340" applyNumberFormat="1" applyFont="1" applyFill="1" applyBorder="1" applyAlignment="1">
      <alignment horizontal="center" vertical="center"/>
    </xf>
    <xf numFmtId="164" fontId="187" fillId="52" borderId="130" xfId="340" applyNumberFormat="1" applyFont="1" applyFill="1" applyBorder="1" applyAlignment="1">
      <alignment horizontal="center" vertical="center" wrapText="1"/>
    </xf>
    <xf numFmtId="2" fontId="208" fillId="54" borderId="126" xfId="340" applyNumberFormat="1" applyFont="1" applyFill="1" applyBorder="1" applyAlignment="1">
      <alignment horizontal="right" vertical="center"/>
    </xf>
    <xf numFmtId="164" fontId="187" fillId="54" borderId="134" xfId="340" applyNumberFormat="1" applyFont="1" applyFill="1" applyBorder="1" applyAlignment="1">
      <alignment horizontal="center" vertical="center" wrapText="1"/>
    </xf>
    <xf numFmtId="164" fontId="187" fillId="54" borderId="134" xfId="2" applyNumberFormat="1" applyFont="1" applyFill="1" applyBorder="1" applyAlignment="1">
      <alignment horizontal="center" vertical="center"/>
    </xf>
    <xf numFmtId="164" fontId="187" fillId="54" borderId="135" xfId="340" applyNumberFormat="1" applyFont="1" applyFill="1" applyBorder="1" applyAlignment="1">
      <alignment horizontal="center" vertical="center"/>
    </xf>
    <xf numFmtId="164" fontId="187" fillId="52" borderId="126" xfId="340" applyNumberFormat="1" applyFont="1" applyFill="1" applyBorder="1" applyAlignment="1">
      <alignment horizontal="center" vertical="center" wrapText="1"/>
    </xf>
    <xf numFmtId="164" fontId="254" fillId="52" borderId="0" xfId="340" applyNumberFormat="1" applyFont="1" applyFill="1" applyAlignment="1">
      <alignment horizontal="center" vertical="center" wrapText="1"/>
    </xf>
    <xf numFmtId="164" fontId="254" fillId="52" borderId="129" xfId="340" applyNumberFormat="1" applyFont="1" applyFill="1" applyBorder="1" applyAlignment="1">
      <alignment horizontal="center" vertical="center" wrapText="1"/>
    </xf>
    <xf numFmtId="164" fontId="254" fillId="54" borderId="140" xfId="340" applyNumberFormat="1" applyFont="1" applyFill="1" applyBorder="1" applyAlignment="1">
      <alignment horizontal="center" vertical="center" wrapText="1"/>
    </xf>
    <xf numFmtId="165" fontId="187" fillId="54" borderId="38" xfId="340" applyNumberFormat="1" applyFont="1" applyFill="1" applyBorder="1" applyAlignment="1">
      <alignment horizontal="center" vertical="center"/>
    </xf>
    <xf numFmtId="164" fontId="254" fillId="52" borderId="36" xfId="340" applyNumberFormat="1" applyFont="1" applyFill="1" applyBorder="1" applyAlignment="1">
      <alignment horizontal="center" vertical="center" wrapText="1"/>
    </xf>
    <xf numFmtId="164" fontId="254" fillId="52" borderId="38" xfId="340" applyNumberFormat="1" applyFont="1" applyFill="1" applyBorder="1" applyAlignment="1">
      <alignment horizontal="center" vertical="center" wrapText="1"/>
    </xf>
    <xf numFmtId="2" fontId="251" fillId="54" borderId="43" xfId="340" applyNumberFormat="1" applyFont="1" applyFill="1" applyBorder="1" applyAlignment="1">
      <alignment horizontal="right" vertical="center"/>
    </xf>
    <xf numFmtId="164" fontId="251" fillId="54" borderId="79" xfId="340" applyNumberFormat="1" applyFont="1" applyFill="1" applyBorder="1" applyAlignment="1">
      <alignment horizontal="center" vertical="center"/>
    </xf>
    <xf numFmtId="164" fontId="251" fillId="54" borderId="0" xfId="340" applyNumberFormat="1" applyFont="1" applyFill="1" applyAlignment="1">
      <alignment horizontal="center" vertical="center"/>
    </xf>
    <xf numFmtId="164" fontId="251" fillId="54" borderId="38" xfId="340" applyNumberFormat="1" applyFont="1" applyFill="1" applyBorder="1" applyAlignment="1">
      <alignment horizontal="center" vertical="center"/>
    </xf>
    <xf numFmtId="2" fontId="251" fillId="54" borderId="114" xfId="340" applyNumberFormat="1" applyFont="1" applyFill="1" applyBorder="1" applyAlignment="1">
      <alignment horizontal="right" vertical="center"/>
    </xf>
    <xf numFmtId="164" fontId="251" fillId="54" borderId="106" xfId="340" applyNumberFormat="1" applyFont="1" applyFill="1" applyBorder="1" applyAlignment="1">
      <alignment horizontal="center" vertical="center"/>
    </xf>
    <xf numFmtId="164" fontId="251" fillId="54" borderId="37" xfId="340" applyNumberFormat="1" applyFont="1" applyFill="1" applyBorder="1" applyAlignment="1">
      <alignment horizontal="center" vertical="center"/>
    </xf>
    <xf numFmtId="164" fontId="251" fillId="54" borderId="40" xfId="340" applyNumberFormat="1" applyFont="1" applyFill="1" applyBorder="1" applyAlignment="1">
      <alignment horizontal="center" vertical="center"/>
    </xf>
    <xf numFmtId="164" fontId="254" fillId="52" borderId="41" xfId="340" applyNumberFormat="1" applyFont="1" applyFill="1" applyBorder="1" applyAlignment="1">
      <alignment horizontal="center" vertical="center" wrapText="1"/>
    </xf>
    <xf numFmtId="164" fontId="254" fillId="52" borderId="37" xfId="340" applyNumberFormat="1" applyFont="1" applyFill="1" applyBorder="1" applyAlignment="1">
      <alignment horizontal="center" vertical="center" wrapText="1"/>
    </xf>
    <xf numFmtId="164" fontId="254" fillId="52" borderId="40" xfId="340" applyNumberFormat="1" applyFont="1" applyFill="1" applyBorder="1" applyAlignment="1">
      <alignment horizontal="center" vertical="center" wrapText="1"/>
    </xf>
    <xf numFmtId="2" fontId="187" fillId="28" borderId="36" xfId="2" applyNumberFormat="1" applyFont="1" applyFill="1" applyBorder="1" applyAlignment="1">
      <alignment vertical="center" wrapText="1"/>
    </xf>
    <xf numFmtId="0" fontId="256" fillId="28" borderId="0" xfId="0" applyFont="1" applyFill="1" applyAlignment="1">
      <alignment horizontal="left" vertical="center"/>
    </xf>
    <xf numFmtId="0" fontId="256" fillId="28" borderId="38" xfId="0" applyFont="1" applyFill="1" applyBorder="1" applyAlignment="1">
      <alignment horizontal="left" vertical="center"/>
    </xf>
    <xf numFmtId="0" fontId="145" fillId="28" borderId="0" xfId="0" applyFont="1" applyFill="1" applyAlignment="1">
      <alignment vertical="center" wrapText="1"/>
    </xf>
    <xf numFmtId="0" fontId="145" fillId="28" borderId="56" xfId="0" applyFont="1" applyFill="1" applyBorder="1" applyAlignment="1">
      <alignment vertical="center" wrapText="1"/>
    </xf>
    <xf numFmtId="0" fontId="256" fillId="28" borderId="0" xfId="0" applyFont="1" applyFill="1" applyAlignment="1">
      <alignment vertical="center"/>
    </xf>
    <xf numFmtId="0" fontId="145" fillId="28" borderId="38" xfId="0" applyFont="1" applyFill="1" applyBorder="1" applyAlignment="1">
      <alignment vertical="center" wrapText="1"/>
    </xf>
    <xf numFmtId="211" fontId="187" fillId="54" borderId="38" xfId="340" applyNumberFormat="1" applyFont="1" applyFill="1" applyBorder="1" applyAlignment="1">
      <alignment horizontal="center" vertical="center"/>
    </xf>
    <xf numFmtId="0" fontId="187" fillId="54" borderId="0" xfId="0" applyFont="1" applyFill="1" applyAlignment="1">
      <alignment vertical="center"/>
    </xf>
    <xf numFmtId="0" fontId="187" fillId="54" borderId="38" xfId="0" applyFont="1" applyFill="1" applyBorder="1" applyAlignment="1">
      <alignment vertical="center"/>
    </xf>
    <xf numFmtId="0" fontId="118" fillId="28" borderId="38" xfId="340" applyFont="1" applyFill="1" applyBorder="1" applyAlignment="1">
      <alignment horizontal="left" vertical="center"/>
    </xf>
    <xf numFmtId="0" fontId="118" fillId="28" borderId="45" xfId="340" applyFont="1" applyFill="1" applyBorder="1" applyAlignment="1">
      <alignment vertical="center"/>
    </xf>
    <xf numFmtId="0" fontId="145" fillId="52" borderId="46" xfId="0" applyFont="1" applyFill="1" applyBorder="1" applyAlignment="1">
      <alignment vertical="center" wrapText="1"/>
    </xf>
    <xf numFmtId="0" fontId="145" fillId="52" borderId="47" xfId="0" applyFont="1" applyFill="1" applyBorder="1" applyAlignment="1">
      <alignment vertical="center" wrapText="1"/>
    </xf>
    <xf numFmtId="164" fontId="248" fillId="51" borderId="46" xfId="2" applyNumberFormat="1" applyFont="1" applyFill="1" applyBorder="1" applyAlignment="1">
      <alignment horizontal="center" vertical="center" wrapText="1"/>
    </xf>
    <xf numFmtId="164" fontId="248" fillId="51" borderId="47" xfId="2" applyNumberFormat="1" applyFont="1" applyFill="1" applyBorder="1" applyAlignment="1">
      <alignment horizontal="center" vertical="center" wrapText="1"/>
    </xf>
    <xf numFmtId="0" fontId="199" fillId="54" borderId="35" xfId="340" applyFont="1" applyFill="1" applyBorder="1"/>
    <xf numFmtId="164" fontId="248" fillId="54" borderId="0" xfId="2" applyNumberFormat="1" applyFont="1" applyFill="1" applyAlignment="1">
      <alignment horizontal="centerContinuous" vertical="top" wrapText="1"/>
    </xf>
    <xf numFmtId="164" fontId="249" fillId="51" borderId="0" xfId="2" applyNumberFormat="1" applyFont="1" applyFill="1" applyAlignment="1">
      <alignment horizontal="centerContinuous" vertical="center" wrapText="1"/>
    </xf>
    <xf numFmtId="0" fontId="199" fillId="54" borderId="0" xfId="340" applyFont="1" applyFill="1" applyAlignment="1">
      <alignment vertical="center" wrapText="1"/>
    </xf>
    <xf numFmtId="0" fontId="199" fillId="54" borderId="0" xfId="340" applyFont="1" applyFill="1" applyAlignment="1">
      <alignment horizontal="centerContinuous" vertical="center" wrapText="1"/>
    </xf>
    <xf numFmtId="0" fontId="199" fillId="51" borderId="64" xfId="0" applyFont="1" applyFill="1" applyBorder="1" applyAlignment="1">
      <alignment horizontal="center" vertical="center"/>
    </xf>
    <xf numFmtId="0" fontId="199" fillId="51" borderId="0" xfId="0" applyFont="1" applyFill="1" applyAlignment="1">
      <alignment horizontal="center" vertical="center" wrapText="1"/>
    </xf>
    <xf numFmtId="0" fontId="199" fillId="54" borderId="38" xfId="340" applyFont="1" applyFill="1" applyBorder="1"/>
    <xf numFmtId="0" fontId="199" fillId="51" borderId="39" xfId="0" applyFont="1" applyFill="1" applyBorder="1" applyAlignment="1">
      <alignment horizontal="centerContinuous" vertical="center" wrapText="1"/>
    </xf>
    <xf numFmtId="0" fontId="199" fillId="54" borderId="0" xfId="340" applyFont="1" applyFill="1" applyAlignment="1">
      <alignment horizontal="left" vertical="center"/>
    </xf>
    <xf numFmtId="0" fontId="222" fillId="54" borderId="0" xfId="340" applyFont="1" applyFill="1" applyAlignment="1">
      <alignment horizontal="center"/>
    </xf>
    <xf numFmtId="2" fontId="118" fillId="53" borderId="62" xfId="340" applyNumberFormat="1" applyFont="1" applyFill="1" applyBorder="1" applyAlignment="1">
      <alignment horizontal="center" wrapText="1"/>
    </xf>
    <xf numFmtId="2" fontId="118" fillId="53" borderId="52" xfId="340" applyNumberFormat="1" applyFont="1" applyFill="1" applyBorder="1" applyAlignment="1">
      <alignment horizontal="center"/>
    </xf>
    <xf numFmtId="0" fontId="199" fillId="54" borderId="36" xfId="340" applyFont="1" applyFill="1" applyBorder="1" applyAlignment="1">
      <alignment horizontal="center"/>
    </xf>
    <xf numFmtId="2" fontId="187" fillId="54" borderId="0" xfId="340" applyNumberFormat="1" applyFont="1" applyFill="1" applyAlignment="1">
      <alignment horizontal="center" wrapText="1"/>
    </xf>
    <xf numFmtId="0" fontId="118" fillId="54" borderId="0" xfId="340" applyFont="1" applyFill="1" applyAlignment="1">
      <alignment horizontal="center" wrapText="1"/>
    </xf>
    <xf numFmtId="0" fontId="118" fillId="54" borderId="0" xfId="340" applyFont="1" applyFill="1" applyAlignment="1">
      <alignment horizontal="center"/>
    </xf>
    <xf numFmtId="164" fontId="118" fillId="52" borderId="115" xfId="340" applyNumberFormat="1" applyFont="1" applyFill="1" applyBorder="1" applyAlignment="1">
      <alignment horizontal="center" vertical="center" wrapText="1"/>
    </xf>
    <xf numFmtId="164" fontId="118" fillId="52" borderId="116" xfId="340" applyNumberFormat="1" applyFont="1" applyFill="1" applyBorder="1" applyAlignment="1">
      <alignment horizontal="center" vertical="center" wrapText="1"/>
    </xf>
    <xf numFmtId="164" fontId="118" fillId="52" borderId="131" xfId="340" applyNumberFormat="1" applyFont="1" applyFill="1" applyBorder="1" applyAlignment="1">
      <alignment horizontal="center" vertical="center" wrapText="1"/>
    </xf>
    <xf numFmtId="164" fontId="118" fillId="52" borderId="44" xfId="340" applyNumberFormat="1" applyFont="1" applyFill="1" applyBorder="1" applyAlignment="1">
      <alignment horizontal="center" vertical="center" wrapText="1"/>
    </xf>
    <xf numFmtId="0" fontId="199" fillId="54" borderId="38" xfId="340" applyFont="1" applyFill="1" applyBorder="1" applyAlignment="1">
      <alignment vertical="center"/>
    </xf>
    <xf numFmtId="164" fontId="187" fillId="28" borderId="38" xfId="340" applyNumberFormat="1" applyFont="1" applyFill="1" applyBorder="1" applyAlignment="1">
      <alignment horizontal="center" vertical="center" wrapText="1"/>
    </xf>
    <xf numFmtId="0" fontId="118" fillId="54" borderId="0" xfId="340" applyFont="1" applyFill="1" applyAlignment="1">
      <alignment horizontal="right" wrapText="1"/>
    </xf>
    <xf numFmtId="0" fontId="45" fillId="54" borderId="0" xfId="340" applyFont="1" applyFill="1" applyAlignment="1">
      <alignment horizontal="right" wrapText="1"/>
    </xf>
    <xf numFmtId="164" fontId="118" fillId="54" borderId="0" xfId="340" applyNumberFormat="1" applyFont="1" applyFill="1" applyAlignment="1">
      <alignment horizontal="left" wrapText="1" indent="1"/>
    </xf>
    <xf numFmtId="164" fontId="251" fillId="54" borderId="0" xfId="340" applyNumberFormat="1" applyFont="1" applyFill="1"/>
    <xf numFmtId="0" fontId="187" fillId="54" borderId="38" xfId="340" applyFont="1" applyFill="1" applyBorder="1" applyAlignment="1">
      <alignment vertical="center"/>
    </xf>
    <xf numFmtId="164" fontId="187" fillId="28" borderId="35" xfId="2" applyNumberFormat="1" applyFont="1" applyFill="1" applyBorder="1" applyAlignment="1">
      <alignment horizontal="center" vertical="center"/>
    </xf>
    <xf numFmtId="164" fontId="187" fillId="28" borderId="35" xfId="340" applyNumberFormat="1" applyFont="1" applyFill="1" applyBorder="1" applyAlignment="1">
      <alignment horizontal="center" vertical="center" wrapText="1"/>
    </xf>
    <xf numFmtId="0" fontId="209" fillId="54" borderId="0" xfId="340" applyFont="1" applyFill="1" applyAlignment="1">
      <alignment vertical="center"/>
    </xf>
    <xf numFmtId="164" fontId="208" fillId="28" borderId="59" xfId="340" applyNumberFormat="1" applyFont="1" applyFill="1" applyBorder="1" applyAlignment="1">
      <alignment horizontal="center" vertical="center" wrapText="1"/>
    </xf>
    <xf numFmtId="2" fontId="208" fillId="28" borderId="36" xfId="340" applyNumberFormat="1" applyFont="1" applyFill="1" applyBorder="1" applyAlignment="1">
      <alignment horizontal="right" vertical="center"/>
    </xf>
    <xf numFmtId="164" fontId="208" fillId="28" borderId="79" xfId="340" applyNumberFormat="1" applyFont="1" applyFill="1" applyBorder="1" applyAlignment="1">
      <alignment horizontal="center" vertical="center"/>
    </xf>
    <xf numFmtId="164" fontId="208" fillId="28" borderId="0" xfId="340" applyNumberFormat="1" applyFont="1" applyFill="1" applyAlignment="1">
      <alignment horizontal="center" vertical="center"/>
    </xf>
    <xf numFmtId="164" fontId="208" fillId="28" borderId="38" xfId="340" applyNumberFormat="1" applyFont="1" applyFill="1" applyBorder="1" applyAlignment="1">
      <alignment horizontal="center" vertical="center"/>
    </xf>
    <xf numFmtId="0" fontId="209" fillId="54" borderId="35" xfId="340" applyFont="1" applyFill="1" applyBorder="1" applyAlignment="1">
      <alignment vertical="center"/>
    </xf>
    <xf numFmtId="164" fontId="208" fillId="28" borderId="35" xfId="340" applyNumberFormat="1" applyFont="1" applyFill="1" applyBorder="1" applyAlignment="1">
      <alignment horizontal="center" vertical="center" wrapText="1"/>
    </xf>
    <xf numFmtId="164" fontId="118" fillId="52" borderId="134" xfId="340" applyNumberFormat="1" applyFont="1" applyFill="1" applyBorder="1" applyAlignment="1">
      <alignment horizontal="center" vertical="center" wrapText="1"/>
    </xf>
    <xf numFmtId="164" fontId="187" fillId="28" borderId="127" xfId="340" applyNumberFormat="1" applyFont="1" applyFill="1" applyBorder="1" applyAlignment="1">
      <alignment horizontal="center" vertical="center" wrapText="1"/>
    </xf>
    <xf numFmtId="164" fontId="254" fillId="28" borderId="38" xfId="340" applyNumberFormat="1" applyFont="1" applyFill="1" applyBorder="1" applyAlignment="1">
      <alignment horizontal="center" vertical="center" wrapText="1"/>
    </xf>
    <xf numFmtId="2" fontId="251" fillId="28" borderId="36" xfId="340" applyNumberFormat="1" applyFont="1" applyFill="1" applyBorder="1" applyAlignment="1">
      <alignment horizontal="right" vertical="center"/>
    </xf>
    <xf numFmtId="164" fontId="251" fillId="28" borderId="79" xfId="340" applyNumberFormat="1" applyFont="1" applyFill="1" applyBorder="1" applyAlignment="1">
      <alignment horizontal="center" vertical="center"/>
    </xf>
    <xf numFmtId="164" fontId="251" fillId="28" borderId="0" xfId="340" applyNumberFormat="1" applyFont="1" applyFill="1" applyAlignment="1">
      <alignment horizontal="center" vertical="center"/>
    </xf>
    <xf numFmtId="164" fontId="251" fillId="28" borderId="38" xfId="340" applyNumberFormat="1" applyFont="1" applyFill="1" applyBorder="1" applyAlignment="1">
      <alignment horizontal="center" vertical="center"/>
    </xf>
    <xf numFmtId="164" fontId="254" fillId="28" borderId="35" xfId="340" applyNumberFormat="1" applyFont="1" applyFill="1" applyBorder="1" applyAlignment="1">
      <alignment horizontal="center" vertical="center" wrapText="1"/>
    </xf>
    <xf numFmtId="2" fontId="251" fillId="28" borderId="43" xfId="340" applyNumberFormat="1" applyFont="1" applyFill="1" applyBorder="1" applyAlignment="1">
      <alignment horizontal="right" vertical="center"/>
    </xf>
    <xf numFmtId="2" fontId="251" fillId="28" borderId="114" xfId="340" applyNumberFormat="1" applyFont="1" applyFill="1" applyBorder="1" applyAlignment="1">
      <alignment horizontal="right" vertical="center"/>
    </xf>
    <xf numFmtId="164" fontId="251" fillId="28" borderId="106" xfId="340" applyNumberFormat="1" applyFont="1" applyFill="1" applyBorder="1" applyAlignment="1">
      <alignment horizontal="center" vertical="center"/>
    </xf>
    <xf numFmtId="164" fontId="251" fillId="28" borderId="37" xfId="340" applyNumberFormat="1" applyFont="1" applyFill="1" applyBorder="1" applyAlignment="1">
      <alignment horizontal="center" vertical="center"/>
    </xf>
    <xf numFmtId="164" fontId="251" fillId="28" borderId="55" xfId="340" applyNumberFormat="1" applyFont="1" applyFill="1" applyBorder="1" applyAlignment="1">
      <alignment horizontal="center" vertical="center"/>
    </xf>
    <xf numFmtId="164" fontId="251" fillId="28" borderId="40" xfId="340" applyNumberFormat="1" applyFont="1" applyFill="1" applyBorder="1" applyAlignment="1">
      <alignment horizontal="center" vertical="center"/>
    </xf>
    <xf numFmtId="164" fontId="254" fillId="28" borderId="107" xfId="340" applyNumberFormat="1" applyFont="1" applyFill="1" applyBorder="1" applyAlignment="1">
      <alignment horizontal="center" vertical="center" wrapText="1"/>
    </xf>
    <xf numFmtId="2" fontId="187" fillId="28" borderId="36" xfId="2" applyNumberFormat="1" applyFont="1" applyFill="1" applyBorder="1" applyAlignment="1">
      <alignment horizontal="left" vertical="top" wrapText="1"/>
    </xf>
    <xf numFmtId="0" fontId="145" fillId="52" borderId="38" xfId="0" applyFont="1" applyFill="1" applyBorder="1" applyAlignment="1">
      <alignment wrapText="1"/>
    </xf>
    <xf numFmtId="0" fontId="199" fillId="28" borderId="36" xfId="340" applyFont="1" applyFill="1" applyBorder="1"/>
    <xf numFmtId="16" fontId="199" fillId="28" borderId="36" xfId="340" applyNumberFormat="1" applyFont="1" applyFill="1" applyBorder="1"/>
    <xf numFmtId="16" fontId="199" fillId="28" borderId="45" xfId="340" applyNumberFormat="1" applyFont="1" applyFill="1" applyBorder="1"/>
    <xf numFmtId="164" fontId="248" fillId="51" borderId="76" xfId="2" applyNumberFormat="1" applyFont="1" applyFill="1" applyBorder="1" applyAlignment="1">
      <alignment horizontal="centerContinuous" vertical="top" wrapText="1"/>
    </xf>
    <xf numFmtId="164" fontId="248" fillId="51" borderId="77" xfId="2" applyNumberFormat="1" applyFont="1" applyFill="1" applyBorder="1" applyAlignment="1">
      <alignment horizontal="center" vertical="center" wrapText="1"/>
    </xf>
    <xf numFmtId="164" fontId="248" fillId="51" borderId="78" xfId="2" applyNumberFormat="1" applyFont="1" applyFill="1" applyBorder="1" applyAlignment="1">
      <alignment horizontal="center" vertical="center" wrapText="1"/>
    </xf>
    <xf numFmtId="164" fontId="249" fillId="51" borderId="59" xfId="2" applyNumberFormat="1" applyFont="1" applyFill="1" applyBorder="1" applyAlignment="1">
      <alignment vertical="center" wrapText="1"/>
    </xf>
    <xf numFmtId="0" fontId="199" fillId="51" borderId="56" xfId="0" applyFont="1" applyFill="1" applyBorder="1" applyAlignment="1">
      <alignment horizontal="centerContinuous" vertical="center" wrapText="1"/>
    </xf>
    <xf numFmtId="164" fontId="187" fillId="51" borderId="59" xfId="2" applyNumberFormat="1" applyFont="1" applyFill="1" applyBorder="1" applyAlignment="1">
      <alignment horizontal="center" wrapText="1"/>
    </xf>
    <xf numFmtId="2" fontId="187" fillId="53" borderId="56" xfId="340" applyNumberFormat="1" applyFont="1" applyFill="1" applyBorder="1" applyAlignment="1">
      <alignment horizontal="center" wrapText="1"/>
    </xf>
    <xf numFmtId="164" fontId="187" fillId="51" borderId="59" xfId="2" applyNumberFormat="1" applyFont="1" applyFill="1" applyBorder="1" applyAlignment="1">
      <alignment horizontal="left" wrapText="1"/>
    </xf>
    <xf numFmtId="2" fontId="187" fillId="51" borderId="56" xfId="340" applyNumberFormat="1" applyFont="1" applyFill="1" applyBorder="1" applyAlignment="1">
      <alignment horizontal="center" wrapText="1"/>
    </xf>
    <xf numFmtId="164" fontId="187" fillId="51" borderId="59" xfId="2" applyNumberFormat="1" applyFont="1" applyFill="1" applyBorder="1" applyAlignment="1">
      <alignment vertical="center" wrapText="1"/>
    </xf>
    <xf numFmtId="0" fontId="200" fillId="51" borderId="0" xfId="0" applyFont="1" applyFill="1" applyAlignment="1">
      <alignment horizontal="center" vertical="center" wrapText="1"/>
    </xf>
    <xf numFmtId="0" fontId="118" fillId="51" borderId="56" xfId="0" applyFont="1" applyFill="1" applyBorder="1" applyAlignment="1">
      <alignment horizontal="center" vertical="center" wrapText="1"/>
    </xf>
    <xf numFmtId="0" fontId="118" fillId="51" borderId="74" xfId="0" applyFont="1" applyFill="1" applyBorder="1" applyAlignment="1">
      <alignment horizontal="center" vertical="center" wrapText="1"/>
    </xf>
    <xf numFmtId="2" fontId="187" fillId="54" borderId="75" xfId="340" applyNumberFormat="1" applyFont="1" applyFill="1" applyBorder="1" applyAlignment="1">
      <alignment horizontal="right" vertical="center"/>
    </xf>
    <xf numFmtId="164" fontId="118" fillId="54" borderId="0" xfId="340" applyNumberFormat="1" applyFont="1" applyFill="1" applyAlignment="1">
      <alignment horizontal="center" vertical="center" wrapText="1"/>
    </xf>
    <xf numFmtId="164" fontId="187" fillId="54" borderId="56" xfId="358" applyNumberFormat="1" applyFont="1" applyFill="1" applyBorder="1" applyAlignment="1">
      <alignment horizontal="center" vertical="center"/>
    </xf>
    <xf numFmtId="2" fontId="187" fillId="54" borderId="113" xfId="340" applyNumberFormat="1" applyFont="1" applyFill="1" applyBorder="1" applyAlignment="1">
      <alignment horizontal="right" vertical="center"/>
    </xf>
    <xf numFmtId="2" fontId="254" fillId="54" borderId="101" xfId="340" applyNumberFormat="1" applyFont="1" applyFill="1" applyBorder="1" applyAlignment="1">
      <alignment horizontal="right" vertical="center"/>
    </xf>
    <xf numFmtId="164" fontId="254" fillId="28" borderId="122" xfId="2" applyNumberFormat="1" applyFont="1" applyFill="1" applyBorder="1" applyAlignment="1">
      <alignment horizontal="center" vertical="center"/>
    </xf>
    <xf numFmtId="164" fontId="254" fillId="28" borderId="56" xfId="2" applyNumberFormat="1" applyFont="1" applyFill="1" applyBorder="1" applyAlignment="1">
      <alignment horizontal="center" vertical="center"/>
    </xf>
    <xf numFmtId="2" fontId="254" fillId="54" borderId="100" xfId="340" applyNumberFormat="1" applyFont="1" applyFill="1" applyBorder="1" applyAlignment="1">
      <alignment horizontal="right" vertical="center"/>
    </xf>
    <xf numFmtId="164" fontId="254" fillId="28" borderId="118" xfId="2" applyNumberFormat="1" applyFont="1" applyFill="1" applyBorder="1" applyAlignment="1">
      <alignment horizontal="center" vertical="center"/>
    </xf>
    <xf numFmtId="164" fontId="254" fillId="28" borderId="55" xfId="2" applyNumberFormat="1" applyFont="1" applyFill="1" applyBorder="1" applyAlignment="1">
      <alignment horizontal="center" vertical="center"/>
    </xf>
    <xf numFmtId="164" fontId="254" fillId="28" borderId="132" xfId="2" applyNumberFormat="1" applyFont="1" applyFill="1" applyBorder="1" applyAlignment="1">
      <alignment horizontal="center" vertical="center"/>
    </xf>
    <xf numFmtId="164" fontId="254" fillId="54" borderId="55" xfId="2" applyNumberFormat="1" applyFont="1" applyFill="1" applyBorder="1" applyAlignment="1">
      <alignment horizontal="center" vertical="center"/>
    </xf>
    <xf numFmtId="164" fontId="254" fillId="28" borderId="119" xfId="2" applyNumberFormat="1" applyFont="1" applyFill="1" applyBorder="1" applyAlignment="1">
      <alignment horizontal="center" vertical="center"/>
    </xf>
    <xf numFmtId="2" fontId="187" fillId="54" borderId="101" xfId="2" applyNumberFormat="1" applyFont="1" applyFill="1" applyBorder="1" applyAlignment="1">
      <alignment horizontal="left" vertical="top" wrapText="1"/>
    </xf>
    <xf numFmtId="0" fontId="199" fillId="28" borderId="101" xfId="340" applyFont="1" applyFill="1" applyBorder="1"/>
    <xf numFmtId="0" fontId="45" fillId="0" borderId="0" xfId="0" applyFont="1" applyAlignment="1">
      <alignment vertical="center"/>
    </xf>
    <xf numFmtId="0" fontId="45" fillId="0" borderId="0" xfId="0" applyFont="1" applyAlignment="1">
      <alignment vertical="center"/>
    </xf>
    <xf numFmtId="0" fontId="187" fillId="54" borderId="0" xfId="0" applyFont="1" applyFill="1" applyAlignment="1">
      <alignment vertical="center"/>
    </xf>
    <xf numFmtId="0" fontId="45" fillId="54" borderId="0" xfId="0" applyFont="1" applyFill="1" applyAlignment="1">
      <alignment vertical="center"/>
    </xf>
    <xf numFmtId="16" fontId="199" fillId="28" borderId="102" xfId="340" applyNumberFormat="1" applyFont="1" applyFill="1" applyBorder="1"/>
    <xf numFmtId="0" fontId="187" fillId="28" borderId="65" xfId="0" applyFont="1" applyFill="1" applyBorder="1" applyAlignment="1">
      <alignment vertical="center"/>
    </xf>
    <xf numFmtId="0" fontId="199" fillId="28" borderId="65" xfId="340" applyFont="1" applyFill="1" applyBorder="1"/>
    <xf numFmtId="0" fontId="199" fillId="28" borderId="83" xfId="340" applyFont="1" applyFill="1" applyBorder="1"/>
    <xf numFmtId="0" fontId="0" fillId="55" borderId="0" xfId="0" applyFont="1" applyFill="1"/>
    <xf numFmtId="0" fontId="0" fillId="55" borderId="73" xfId="0" applyFont="1" applyFill="1" applyBorder="1"/>
    <xf numFmtId="0" fontId="0" fillId="55" borderId="65" xfId="0" applyFont="1" applyFill="1" applyBorder="1"/>
    <xf numFmtId="0" fontId="0" fillId="55" borderId="71" xfId="0" applyFont="1" applyFill="1" applyBorder="1"/>
    <xf numFmtId="0" fontId="0" fillId="55" borderId="66" xfId="0" applyFont="1" applyFill="1" applyBorder="1"/>
    <xf numFmtId="0" fontId="0" fillId="53" borderId="0" xfId="0" applyFont="1" applyFill="1" applyAlignment="1">
      <alignment horizontal="center"/>
    </xf>
    <xf numFmtId="0" fontId="0" fillId="53" borderId="67" xfId="0" applyFont="1" applyFill="1" applyBorder="1" applyAlignment="1">
      <alignment horizontal="center"/>
    </xf>
    <xf numFmtId="0" fontId="0" fillId="53" borderId="70" xfId="0" applyFont="1" applyFill="1" applyBorder="1" applyAlignment="1">
      <alignment horizontal="center"/>
    </xf>
    <xf numFmtId="0" fontId="0" fillId="55" borderId="68" xfId="0" applyFont="1" applyFill="1" applyBorder="1"/>
    <xf numFmtId="0" fontId="0" fillId="53" borderId="0" xfId="0" applyFont="1" applyFill="1" applyAlignment="1">
      <alignment horizontal="center" vertical="center"/>
    </xf>
    <xf numFmtId="0" fontId="0" fillId="53" borderId="0" xfId="0" applyFont="1" applyFill="1" applyAlignment="1">
      <alignment horizontal="center" vertical="center" wrapText="1"/>
    </xf>
    <xf numFmtId="0" fontId="0" fillId="53" borderId="68" xfId="0" applyFont="1" applyFill="1" applyBorder="1" applyAlignment="1">
      <alignment horizontal="center" vertical="center" wrapText="1"/>
    </xf>
    <xf numFmtId="0" fontId="0" fillId="55" borderId="72" xfId="0" applyFont="1" applyFill="1" applyBorder="1"/>
    <xf numFmtId="0" fontId="0" fillId="55" borderId="0" xfId="0" applyFont="1" applyFill="1" applyAlignment="1">
      <alignment horizontal="center"/>
    </xf>
    <xf numFmtId="164" fontId="0" fillId="54" borderId="0" xfId="0" applyNumberFormat="1" applyFont="1" applyFill="1" applyAlignment="1">
      <alignment horizontal="center" vertical="center"/>
    </xf>
    <xf numFmtId="164" fontId="0" fillId="54" borderId="68" xfId="0" applyNumberFormat="1" applyFont="1" applyFill="1" applyBorder="1" applyAlignment="1">
      <alignment horizontal="center" vertical="center"/>
    </xf>
    <xf numFmtId="0" fontId="0" fillId="55" borderId="69" xfId="0" applyFont="1" applyFill="1" applyBorder="1"/>
    <xf numFmtId="164" fontId="0" fillId="55" borderId="0" xfId="0" applyNumberFormat="1" applyFont="1" applyFill="1" applyAlignment="1">
      <alignment horizontal="center" vertical="center"/>
    </xf>
    <xf numFmtId="164" fontId="11" fillId="55" borderId="0" xfId="0" applyNumberFormat="1" applyFont="1" applyFill="1" applyAlignment="1">
      <alignment horizontal="center" vertical="center"/>
    </xf>
    <xf numFmtId="0" fontId="11" fillId="55" borderId="0" xfId="0" applyFont="1" applyFill="1" applyAlignment="1">
      <alignment horizontal="center"/>
    </xf>
    <xf numFmtId="0" fontId="11" fillId="55" borderId="117" xfId="0" applyFont="1" applyFill="1" applyBorder="1" applyAlignment="1">
      <alignment horizontal="center"/>
    </xf>
    <xf numFmtId="0" fontId="0" fillId="55" borderId="62" xfId="0" applyFont="1" applyFill="1" applyBorder="1"/>
    <xf numFmtId="0" fontId="0" fillId="55" borderId="97" xfId="0" applyFont="1" applyFill="1" applyBorder="1"/>
  </cellXfs>
  <cellStyles count="2195">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27" xfId="2169" xr:uid="{08DB3AB4-CE3F-4C19-9B91-283686874DBE}"/>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27" xfId="2170" xr:uid="{B319A338-E87E-4016-A8F2-60945E13ED2E}"/>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27" xfId="2171" xr:uid="{35687276-2E0F-4401-9608-14DD59F2CE30}"/>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27" xfId="2172" xr:uid="{31E77ABB-8D3D-4358-8609-6DB3D89B6644}"/>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27" xfId="2173" xr:uid="{30923E9B-4E91-4FC9-8F50-62361769DF0C}"/>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27" xfId="2174" xr:uid="{8C937A5B-3579-4232-A538-83EFE1080374}"/>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27" xfId="2175" xr:uid="{E7D64973-61BA-4F01-A8B9-3D83FC1070F2}"/>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27" xfId="2176" xr:uid="{A927E063-E140-464F-804D-DA5B68E99560}"/>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27" xfId="2177" xr:uid="{39A55D9E-A30A-406E-8B22-C0B3EC5ABFD9}"/>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27" xfId="2178" xr:uid="{F78783A1-93EE-46BB-80E8-3DE1AAFFE8FD}"/>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27" xfId="2179" xr:uid="{DE1B863F-FEDF-44C3-BF59-73EC72E6BAE2}"/>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27" xfId="2180" xr:uid="{46FB8616-0A02-4281-8ABA-B24365348641}"/>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15" xfId="2181" xr:uid="{23530101-B285-4019-8895-B66C51901C09}"/>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15" xfId="2182" xr:uid="{06FF6EA1-B8F9-44C1-AE4F-1056809994BF}"/>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15" xfId="2183" xr:uid="{4A8372A7-5608-4551-BE31-1089320397BE}"/>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15" xfId="2184" xr:uid="{63B6A273-E2ED-45E9-8B34-C933C72074EC}"/>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15" xfId="2185" xr:uid="{8B19B18E-63F6-4BF3-B186-3434E7F5C4FB}"/>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15" xfId="2186" xr:uid="{82DC1530-28AB-4216-8F9B-EAB8C21F5DCD}"/>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7" xfId="2187" xr:uid="{E4E56E37-6489-4E15-8239-9A682BAB64C7}"/>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1" xfId="2168" xr:uid="{77572A87-5BAD-4C93-A88D-069147E9BC1F}"/>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36" xfId="2192" xr:uid="{1BE37C7E-E59F-4A0A-9D24-468AFDC426B0}"/>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27" xfId="2193" xr:uid="{EF36016F-09DB-4A3F-879E-D903656D8E68}"/>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A"/>
      <color rgb="FFFFFF99"/>
      <color rgb="FFD7E3EC"/>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2.xml"/><Relationship Id="rId21" Type="http://schemas.openxmlformats.org/officeDocument/2006/relationships/calcChain" Target="calcChain.xml"/><Relationship Id="rId7" Type="http://schemas.openxmlformats.org/officeDocument/2006/relationships/worksheet" Target="worksheets/sheet6.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chartsheet" Target="chartsheets/sheet1.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37.402022811549884</c:v>
                </c:pt>
                <c:pt idx="39">
                  <c:v>36.207476737907236</c:v>
                </c:pt>
                <c:pt idx="40">
                  <c:v>35.523373200039259</c:v>
                </c:pt>
                <c:pt idx="41">
                  <c:v>34.75420259905416</c:v>
                </c:pt>
                <c:pt idx="42">
                  <c:v>33.900307840817455</c:v>
                </c:pt>
                <c:pt idx="43">
                  <c:v>33.454839394210154</c:v>
                </c:pt>
                <c:pt idx="44">
                  <c:v>32.059462348857508</c:v>
                </c:pt>
                <c:pt idx="45">
                  <c:v>31.244198562073311</c:v>
                </c:pt>
                <c:pt idx="46">
                  <c:v>32.18895817490494</c:v>
                </c:pt>
                <c:pt idx="47">
                  <c:v>33.16625146321698</c:v>
                </c:pt>
                <c:pt idx="48">
                  <c:v>32.499622931412588</c:v>
                </c:pt>
                <c:pt idx="49">
                  <c:v>34.629717741475694</c:v>
                </c:pt>
                <c:pt idx="50">
                  <c:v>35.157740496710545</c:v>
                </c:pt>
                <c:pt idx="51">
                  <c:v>35.824532285840121</c:v>
                </c:pt>
                <c:pt idx="52">
                  <c:v>36.510664867658029</c:v>
                </c:pt>
                <c:pt idx="53">
                  <c:v>35.83028958756919</c:v>
                </c:pt>
                <c:pt idx="54">
                  <c:v>34.638250984602884</c:v>
                </c:pt>
                <c:pt idx="55">
                  <c:v>35.466155168701604</c:v>
                </c:pt>
                <c:pt idx="56">
                  <c:v>36.044027767326078</c:v>
                </c:pt>
                <c:pt idx="57">
                  <c:v>36.698234722229081</c:v>
                </c:pt>
                <c:pt idx="58">
                  <c:v>37.168949587351825</c:v>
                </c:pt>
                <c:pt idx="59">
                  <c:v>37.398096719744181</c:v>
                </c:pt>
                <c:pt idx="60">
                  <c:v>36.095993692904329</c:v>
                </c:pt>
                <c:pt idx="61">
                  <c:v>36.138183681871048</c:v>
                </c:pt>
                <c:pt idx="62">
                  <c:v>37.025585705571181</c:v>
                </c:pt>
                <c:pt idx="63">
                  <c:v>37.342095559341949</c:v>
                </c:pt>
                <c:pt idx="64">
                  <c:v>36.870493276973392</c:v>
                </c:pt>
                <c:pt idx="65">
                  <c:v>36.758795334877433</c:v>
                </c:pt>
                <c:pt idx="66">
                  <c:v>36.783420301354056</c:v>
                </c:pt>
                <c:pt idx="67">
                  <c:v>36.971067750116454</c:v>
                </c:pt>
                <c:pt idx="68">
                  <c:v>37.522981159174137</c:v>
                </c:pt>
                <c:pt idx="69">
                  <c:v>37.188472128716803</c:v>
                </c:pt>
                <c:pt idx="70">
                  <c:v>37.390013001077442</c:v>
                </c:pt>
                <c:pt idx="71">
                  <c:v>36.9312393054879</c:v>
                </c:pt>
                <c:pt idx="72">
                  <c:v>37.973507712944333</c:v>
                </c:pt>
                <c:pt idx="73">
                  <c:v>39.102153140397725</c:v>
                </c:pt>
                <c:pt idx="74">
                  <c:v>40.026711521375994</c:v>
                </c:pt>
                <c:pt idx="75">
                  <c:v>39.974710311828474</c:v>
                </c:pt>
                <c:pt idx="76">
                  <c:v>39.28035603751016</c:v>
                </c:pt>
                <c:pt idx="77">
                  <c:v>41.067447936937896</c:v>
                </c:pt>
                <c:pt idx="78">
                  <c:v>41.669876704561418</c:v>
                </c:pt>
                <c:pt idx="79">
                  <c:v>41.949114720405319</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39.322024217500569</c:v>
                </c:pt>
                <c:pt idx="39">
                  <c:v>37.200175297183506</c:v>
                </c:pt>
                <c:pt idx="40">
                  <c:v>34.554163570336925</c:v>
                </c:pt>
                <c:pt idx="41">
                  <c:v>34.773914080197109</c:v>
                </c:pt>
                <c:pt idx="42">
                  <c:v>34.976720641815731</c:v>
                </c:pt>
                <c:pt idx="43">
                  <c:v>36.772499329878485</c:v>
                </c:pt>
                <c:pt idx="44">
                  <c:v>38.331427488818669</c:v>
                </c:pt>
                <c:pt idx="45">
                  <c:v>37.79952018038562</c:v>
                </c:pt>
                <c:pt idx="46">
                  <c:v>37.533323193916345</c:v>
                </c:pt>
                <c:pt idx="47">
                  <c:v>37.268453850078849</c:v>
                </c:pt>
                <c:pt idx="48">
                  <c:v>35.638135686096639</c:v>
                </c:pt>
                <c:pt idx="49">
                  <c:v>35.697322332828499</c:v>
                </c:pt>
                <c:pt idx="50">
                  <c:v>35.153582266136659</c:v>
                </c:pt>
                <c:pt idx="51">
                  <c:v>34.75375655234599</c:v>
                </c:pt>
                <c:pt idx="52">
                  <c:v>35.055818309697415</c:v>
                </c:pt>
                <c:pt idx="53">
                  <c:v>36.332822209668301</c:v>
                </c:pt>
                <c:pt idx="54">
                  <c:v>37.556861282047677</c:v>
                </c:pt>
                <c:pt idx="55">
                  <c:v>38.91915932868249</c:v>
                </c:pt>
                <c:pt idx="56">
                  <c:v>39.930693445531176</c:v>
                </c:pt>
                <c:pt idx="57">
                  <c:v>39.937620600993924</c:v>
                </c:pt>
                <c:pt idx="58">
                  <c:v>39.968067369372939</c:v>
                </c:pt>
                <c:pt idx="59">
                  <c:v>40.31611491209415</c:v>
                </c:pt>
                <c:pt idx="60">
                  <c:v>43.485352616806665</c:v>
                </c:pt>
                <c:pt idx="61">
                  <c:v>46.440881961736096</c:v>
                </c:pt>
                <c:pt idx="62">
                  <c:v>45.717501227099014</c:v>
                </c:pt>
                <c:pt idx="63">
                  <c:v>44.553421110980295</c:v>
                </c:pt>
                <c:pt idx="64">
                  <c:v>44.046416385417601</c:v>
                </c:pt>
                <c:pt idx="65">
                  <c:v>42.495235201962025</c:v>
                </c:pt>
                <c:pt idx="66">
                  <c:v>42.028909001909994</c:v>
                </c:pt>
                <c:pt idx="67">
                  <c:v>41.195486776046792</c:v>
                </c:pt>
                <c:pt idx="68">
                  <c:v>40.386550298320529</c:v>
                </c:pt>
                <c:pt idx="69">
                  <c:v>40.035563026459286</c:v>
                </c:pt>
                <c:pt idx="70">
                  <c:v>39.455095677072741</c:v>
                </c:pt>
                <c:pt idx="71">
                  <c:v>39.643965306512072</c:v>
                </c:pt>
                <c:pt idx="72">
                  <c:v>53.042061895180602</c:v>
                </c:pt>
                <c:pt idx="73">
                  <c:v>44.283997126713551</c:v>
                </c:pt>
                <c:pt idx="74">
                  <c:v>44.94414775729679</c:v>
                </c:pt>
                <c:pt idx="75">
                  <c:v>44.74658246965128</c:v>
                </c:pt>
                <c:pt idx="76">
                  <c:v>44.418838302165305</c:v>
                </c:pt>
                <c:pt idx="77">
                  <c:v>44.998420923426444</c:v>
                </c:pt>
                <c:pt idx="78">
                  <c:v>44.802800066288391</c:v>
                </c:pt>
                <c:pt idx="79">
                  <c:v>44.438891902709287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PSF/Databank/Working%20Versions/2025/WORKINGFILE%20PSF_aggregates_databank_Ma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Charts_BRC primer"/>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Data validation"/>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hanges since last (OLD)"/>
      <sheetName val="Spending and receipts"/>
      <sheetName val="Changes since last"/>
      <sheetName val="PSAT"/>
      <sheetName val="psa1"/>
      <sheetName val="psa2"/>
      <sheetName val="psa7b"/>
      <sheetName val="Debt"/>
      <sheetName val="PSNFL ex REC"/>
      <sheetName val="GDP and GAP"/>
      <sheetName val="NATaxes"/>
      <sheetName val="CycAdjCalcs"/>
      <sheetName val="LIVEaggts"/>
      <sheetName val="Outturnaggts"/>
      <sheetName val="Aggregates (£bn)"/>
      <sheetName val="Aggregates (per cent of GDP)"/>
      <sheetName val="Aggregates (2024-25 prices)"/>
      <sheetName val="Receipts_input"/>
      <sheetName val="Receipts working (2)"/>
      <sheetName val="LIVEreceipts"/>
      <sheetName val="Receipts (£bn)"/>
      <sheetName val="Receipts working"/>
      <sheetName val="A9. Nominal GDP (A)"/>
      <sheetName val="A29. The National Debt"/>
      <sheetName val="Public finances since 1900"/>
      <sheetName val="Glossary"/>
      <sheetName val="A28. Public Sector Borrowing"/>
      <sheetName val="BoE calcs"/>
      <sheetName val="Chart4"/>
      <sheetName val="Receipts(transposed)"/>
      <sheetName val="Aggts(transposed)"/>
      <sheetName val="AggtsGDP(transposed)"/>
      <sheetName val="Aggregates (2023-24 pri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C8">
            <v>3.6480000000000001</v>
          </cell>
          <cell r="D8">
            <v>4.2770000000000001</v>
          </cell>
          <cell r="E8">
            <v>3.734</v>
          </cell>
          <cell r="F8">
            <v>0.41199999999999998</v>
          </cell>
          <cell r="G8">
            <v>0.13100000000000001</v>
          </cell>
          <cell r="H8">
            <v>0.54300000000000004</v>
          </cell>
          <cell r="I8">
            <v>3.5470000000000002</v>
          </cell>
          <cell r="J8"/>
          <cell r="K8" t="str">
            <v>-</v>
          </cell>
          <cell r="L8">
            <v>-6.6000000000000003E-2</v>
          </cell>
          <cell r="M8" t="str">
            <v>-</v>
          </cell>
          <cell r="N8" t="str">
            <v>-</v>
          </cell>
          <cell r="O8">
            <v>0.629</v>
          </cell>
          <cell r="P8"/>
          <cell r="Q8">
            <v>0.217</v>
          </cell>
          <cell r="R8"/>
          <cell r="S8"/>
          <cell r="T8">
            <v>0.439</v>
          </cell>
          <cell r="U8">
            <v>0.629</v>
          </cell>
          <cell r="V8">
            <v>0.504</v>
          </cell>
          <cell r="W8"/>
          <cell r="X8"/>
          <cell r="Y8"/>
          <cell r="Z8"/>
          <cell r="AA8">
            <v>0.63200000000000001</v>
          </cell>
          <cell r="AB8" t="str">
            <v>-</v>
          </cell>
          <cell r="AC8" t="str">
            <v>-</v>
          </cell>
          <cell r="AD8"/>
          <cell r="AE8" t="str">
            <v>-</v>
          </cell>
        </row>
        <row r="9">
          <cell r="C9">
            <v>3.9489999999999998</v>
          </cell>
          <cell r="D9">
            <v>4.0279999999999996</v>
          </cell>
          <cell r="E9">
            <v>3.4489999999999998</v>
          </cell>
          <cell r="F9">
            <v>0.371</v>
          </cell>
          <cell r="G9">
            <v>0.20799999999999999</v>
          </cell>
          <cell r="H9">
            <v>0.57899999999999996</v>
          </cell>
          <cell r="I9">
            <v>3.7170000000000001</v>
          </cell>
          <cell r="J9"/>
          <cell r="K9" t="str">
            <v>-</v>
          </cell>
          <cell r="L9">
            <v>0.42799999999999999</v>
          </cell>
          <cell r="M9" t="str">
            <v>-</v>
          </cell>
          <cell r="N9" t="str">
            <v>-</v>
          </cell>
          <cell r="O9">
            <v>7.9000000000000001E-2</v>
          </cell>
          <cell r="P9"/>
          <cell r="Q9">
            <v>-0.29199999999999998</v>
          </cell>
          <cell r="R9"/>
          <cell r="S9"/>
          <cell r="T9">
            <v>-0.19700000000000001</v>
          </cell>
          <cell r="U9">
            <v>7.9000000000000001E-2</v>
          </cell>
          <cell r="V9">
            <v>0.52700000000000002</v>
          </cell>
          <cell r="W9"/>
          <cell r="X9"/>
          <cell r="Y9"/>
          <cell r="Z9"/>
          <cell r="AA9">
            <v>0.11899999999999999</v>
          </cell>
          <cell r="AB9" t="str">
            <v>-</v>
          </cell>
          <cell r="AC9" t="str">
            <v>-</v>
          </cell>
          <cell r="AD9"/>
          <cell r="AE9" t="str">
            <v>-</v>
          </cell>
        </row>
        <row r="10">
          <cell r="C10">
            <v>4.9059999999999997</v>
          </cell>
          <cell r="D10">
            <v>4.41</v>
          </cell>
          <cell r="E10">
            <v>3.7970000000000002</v>
          </cell>
          <cell r="F10">
            <v>0.30099999999999999</v>
          </cell>
          <cell r="G10">
            <v>0.312</v>
          </cell>
          <cell r="H10">
            <v>0.61299999999999999</v>
          </cell>
          <cell r="I10">
            <v>4.2510000000000003</v>
          </cell>
          <cell r="J10"/>
          <cell r="K10" t="str">
            <v>-</v>
          </cell>
          <cell r="L10">
            <v>0.879</v>
          </cell>
          <cell r="M10" t="str">
            <v>-</v>
          </cell>
          <cell r="N10" t="str">
            <v>-</v>
          </cell>
          <cell r="O10">
            <v>-0.496</v>
          </cell>
          <cell r="P10"/>
          <cell r="Q10">
            <v>-0.79700000000000004</v>
          </cell>
          <cell r="R10"/>
          <cell r="S10"/>
          <cell r="T10">
            <v>-0.67700000000000005</v>
          </cell>
          <cell r="U10">
            <v>-0.496</v>
          </cell>
          <cell r="V10">
            <v>0.52</v>
          </cell>
          <cell r="W10"/>
          <cell r="X10"/>
          <cell r="Y10"/>
          <cell r="Z10"/>
          <cell r="AA10">
            <v>-0.434</v>
          </cell>
          <cell r="AB10" t="str">
            <v>-</v>
          </cell>
          <cell r="AC10" t="str">
            <v>-</v>
          </cell>
          <cell r="AD10"/>
          <cell r="AE10">
            <v>11.425000000000001</v>
          </cell>
        </row>
        <row r="11">
          <cell r="C11">
            <v>5.2690000000000001</v>
          </cell>
          <cell r="D11">
            <v>4.6820000000000004</v>
          </cell>
          <cell r="E11">
            <v>3.9889999999999999</v>
          </cell>
          <cell r="F11">
            <v>0.36399999999999999</v>
          </cell>
          <cell r="G11">
            <v>0.32900000000000001</v>
          </cell>
          <cell r="H11">
            <v>0.69299999999999995</v>
          </cell>
          <cell r="I11">
            <v>4.4939999999999998</v>
          </cell>
          <cell r="J11"/>
          <cell r="K11" t="str">
            <v>-</v>
          </cell>
          <cell r="L11">
            <v>0.95799999999999996</v>
          </cell>
          <cell r="M11" t="str">
            <v>-</v>
          </cell>
          <cell r="N11" t="str">
            <v>-</v>
          </cell>
          <cell r="O11">
            <v>-0.58699999999999997</v>
          </cell>
          <cell r="P11"/>
          <cell r="Q11">
            <v>-0.95099999999999996</v>
          </cell>
          <cell r="R11"/>
          <cell r="S11"/>
          <cell r="T11">
            <v>-0.79400000000000004</v>
          </cell>
          <cell r="U11">
            <v>-0.58699999999999997</v>
          </cell>
          <cell r="V11">
            <v>0.51900000000000002</v>
          </cell>
          <cell r="W11"/>
          <cell r="X11"/>
          <cell r="Y11"/>
          <cell r="Z11"/>
          <cell r="AA11">
            <v>-0.51500000000000001</v>
          </cell>
          <cell r="AB11" t="str">
            <v>-</v>
          </cell>
          <cell r="AC11" t="str">
            <v>-</v>
          </cell>
          <cell r="AD11"/>
          <cell r="AE11">
            <v>12.169</v>
          </cell>
        </row>
        <row r="12">
          <cell r="C12">
            <v>5.4580000000000002</v>
          </cell>
          <cell r="D12">
            <v>4.992</v>
          </cell>
          <cell r="E12">
            <v>4.157</v>
          </cell>
          <cell r="F12">
            <v>0.47899999999999998</v>
          </cell>
          <cell r="G12">
            <v>0.35599999999999998</v>
          </cell>
          <cell r="H12">
            <v>0.83499999999999996</v>
          </cell>
          <cell r="I12">
            <v>4.5960000000000001</v>
          </cell>
          <cell r="J12"/>
          <cell r="K12" t="str">
            <v>-</v>
          </cell>
          <cell r="L12">
            <v>0.82399999999999995</v>
          </cell>
          <cell r="M12" t="str">
            <v>-</v>
          </cell>
          <cell r="N12" t="str">
            <v>-</v>
          </cell>
          <cell r="O12">
            <v>-0.46600000000000003</v>
          </cell>
          <cell r="P12"/>
          <cell r="Q12">
            <v>-0.94499999999999995</v>
          </cell>
          <cell r="R12"/>
          <cell r="S12"/>
          <cell r="T12">
            <v>-0.745</v>
          </cell>
          <cell r="U12">
            <v>-0.46600000000000003</v>
          </cell>
          <cell r="V12">
            <v>0.53100000000000003</v>
          </cell>
          <cell r="W12"/>
          <cell r="X12"/>
          <cell r="Y12"/>
          <cell r="Z12"/>
          <cell r="AA12">
            <v>-0.41699999999999998</v>
          </cell>
          <cell r="AB12" t="str">
            <v>-</v>
          </cell>
          <cell r="AC12" t="str">
            <v>-</v>
          </cell>
          <cell r="AD12"/>
          <cell r="AE12">
            <v>12.74</v>
          </cell>
        </row>
        <row r="13">
          <cell r="C13">
            <v>5.883</v>
          </cell>
          <cell r="D13">
            <v>5.8140000000000001</v>
          </cell>
          <cell r="E13">
            <v>4.62</v>
          </cell>
          <cell r="F13">
            <v>0.77800000000000002</v>
          </cell>
          <cell r="G13">
            <v>0.41599999999999998</v>
          </cell>
          <cell r="H13">
            <v>1.194</v>
          </cell>
          <cell r="I13">
            <v>4.9749999999999996</v>
          </cell>
          <cell r="J13"/>
          <cell r="K13" t="str">
            <v>-</v>
          </cell>
          <cell r="L13">
            <v>0.48799999999999999</v>
          </cell>
          <cell r="M13" t="str">
            <v>-</v>
          </cell>
          <cell r="N13" t="str">
            <v>-</v>
          </cell>
          <cell r="O13">
            <v>-6.9000000000000006E-2</v>
          </cell>
          <cell r="P13"/>
          <cell r="Q13">
            <v>-0.84699999999999998</v>
          </cell>
          <cell r="R13"/>
          <cell r="S13"/>
          <cell r="T13">
            <v>-0.38400000000000001</v>
          </cell>
          <cell r="U13">
            <v>-6.9000000000000006E-2</v>
          </cell>
          <cell r="V13">
            <v>0.57899999999999996</v>
          </cell>
          <cell r="W13"/>
          <cell r="X13"/>
          <cell r="Y13"/>
          <cell r="Z13"/>
          <cell r="AA13">
            <v>-1E-3</v>
          </cell>
          <cell r="AB13" t="str">
            <v>-</v>
          </cell>
          <cell r="AC13" t="str">
            <v>-</v>
          </cell>
          <cell r="AD13"/>
          <cell r="AE13">
            <v>14.303000000000001</v>
          </cell>
        </row>
        <row r="14">
          <cell r="C14">
            <v>6.2030000000000003</v>
          </cell>
          <cell r="D14">
            <v>6.4119999999999999</v>
          </cell>
          <cell r="E14">
            <v>5.0549999999999997</v>
          </cell>
          <cell r="F14">
            <v>0.89700000000000002</v>
          </cell>
          <cell r="G14">
            <v>0.46</v>
          </cell>
          <cell r="H14">
            <v>1.357</v>
          </cell>
          <cell r="I14">
            <v>5.2750000000000004</v>
          </cell>
          <cell r="J14"/>
          <cell r="K14" t="str">
            <v>-</v>
          </cell>
          <cell r="L14">
            <v>0.29699999999999999</v>
          </cell>
          <cell r="M14" t="str">
            <v>-</v>
          </cell>
          <cell r="N14" t="str">
            <v>-</v>
          </cell>
          <cell r="O14">
            <v>0.20899999999999999</v>
          </cell>
          <cell r="P14"/>
          <cell r="Q14">
            <v>-0.68799999999999994</v>
          </cell>
          <cell r="R14"/>
          <cell r="S14"/>
          <cell r="T14">
            <v>-0.3</v>
          </cell>
          <cell r="U14">
            <v>0.20899999999999999</v>
          </cell>
          <cell r="V14">
            <v>0.63400000000000001</v>
          </cell>
          <cell r="W14"/>
          <cell r="X14"/>
          <cell r="Y14"/>
          <cell r="Z14"/>
          <cell r="AA14">
            <v>0.154</v>
          </cell>
          <cell r="AB14" t="str">
            <v>-</v>
          </cell>
          <cell r="AC14" t="str">
            <v>-</v>
          </cell>
          <cell r="AD14"/>
          <cell r="AE14">
            <v>15.536</v>
          </cell>
        </row>
        <row r="15">
          <cell r="C15">
            <v>6.34</v>
          </cell>
          <cell r="D15">
            <v>6.758</v>
          </cell>
          <cell r="E15">
            <v>5.2729999999999997</v>
          </cell>
          <cell r="F15">
            <v>1.0109999999999999</v>
          </cell>
          <cell r="G15">
            <v>0.47399999999999998</v>
          </cell>
          <cell r="H15">
            <v>1.4850000000000001</v>
          </cell>
          <cell r="I15">
            <v>5.29</v>
          </cell>
          <cell r="J15"/>
          <cell r="K15" t="str">
            <v>-</v>
          </cell>
          <cell r="L15">
            <v>7.5999999999999998E-2</v>
          </cell>
          <cell r="M15" t="str">
            <v>-</v>
          </cell>
          <cell r="N15" t="str">
            <v>-</v>
          </cell>
          <cell r="O15">
            <v>0.41799999999999998</v>
          </cell>
          <cell r="P15"/>
          <cell r="Q15">
            <v>-0.59299999999999997</v>
          </cell>
          <cell r="R15"/>
          <cell r="S15"/>
          <cell r="T15">
            <v>-0.158</v>
          </cell>
          <cell r="U15">
            <v>0.41799999999999998</v>
          </cell>
          <cell r="V15">
            <v>0.65700000000000003</v>
          </cell>
          <cell r="W15"/>
          <cell r="X15"/>
          <cell r="Y15"/>
          <cell r="Z15"/>
          <cell r="AA15">
            <v>0.29399999999999998</v>
          </cell>
          <cell r="AB15" t="str">
            <v>-</v>
          </cell>
          <cell r="AC15" t="str">
            <v>-</v>
          </cell>
          <cell r="AD15"/>
          <cell r="AE15">
            <v>16.684999999999999</v>
          </cell>
        </row>
        <row r="16">
          <cell r="C16">
            <v>6.5940000000000003</v>
          </cell>
          <cell r="D16">
            <v>6.851</v>
          </cell>
          <cell r="E16">
            <v>5.4779999999999998</v>
          </cell>
          <cell r="F16">
            <v>0.874</v>
          </cell>
          <cell r="G16">
            <v>0.499</v>
          </cell>
          <cell r="H16">
            <v>1.373</v>
          </cell>
          <cell r="I16">
            <v>5.4409999999999998</v>
          </cell>
          <cell r="J16"/>
          <cell r="K16" t="str">
            <v>-</v>
          </cell>
          <cell r="L16">
            <v>0.19</v>
          </cell>
          <cell r="M16" t="str">
            <v>-</v>
          </cell>
          <cell r="N16" t="str">
            <v>-</v>
          </cell>
          <cell r="O16">
            <v>0.25700000000000001</v>
          </cell>
          <cell r="P16"/>
          <cell r="Q16">
            <v>-0.61699999999999999</v>
          </cell>
          <cell r="R16"/>
          <cell r="S16"/>
          <cell r="T16">
            <v>-0.307</v>
          </cell>
          <cell r="U16">
            <v>0.25700000000000001</v>
          </cell>
          <cell r="V16">
            <v>0.65600000000000003</v>
          </cell>
          <cell r="W16"/>
          <cell r="X16"/>
          <cell r="Y16"/>
          <cell r="Z16"/>
          <cell r="AA16">
            <v>0.113</v>
          </cell>
          <cell r="AB16" t="str">
            <v>-</v>
          </cell>
          <cell r="AC16" t="str">
            <v>-</v>
          </cell>
          <cell r="AD16"/>
          <cell r="AE16">
            <v>17.600999999999999</v>
          </cell>
        </row>
        <row r="17">
          <cell r="C17">
            <v>7.04</v>
          </cell>
          <cell r="D17">
            <v>7.0019999999999998</v>
          </cell>
          <cell r="E17">
            <v>5.6109999999999998</v>
          </cell>
          <cell r="F17">
            <v>0.84399999999999997</v>
          </cell>
          <cell r="G17">
            <v>0.54700000000000004</v>
          </cell>
          <cell r="H17">
            <v>1.391</v>
          </cell>
          <cell r="I17">
            <v>5.8029999999999999</v>
          </cell>
          <cell r="J17"/>
          <cell r="K17" t="str">
            <v>-</v>
          </cell>
          <cell r="L17">
            <v>0.53900000000000003</v>
          </cell>
          <cell r="M17" t="str">
            <v>-</v>
          </cell>
          <cell r="N17" t="str">
            <v>-</v>
          </cell>
          <cell r="O17">
            <v>-3.7999999999999999E-2</v>
          </cell>
          <cell r="P17"/>
          <cell r="Q17">
            <v>-0.88200000000000001</v>
          </cell>
          <cell r="R17"/>
          <cell r="S17"/>
          <cell r="T17">
            <v>-0.55600000000000005</v>
          </cell>
          <cell r="U17">
            <v>-3.7999999999999999E-2</v>
          </cell>
          <cell r="V17">
            <v>0.74199999999999999</v>
          </cell>
          <cell r="W17"/>
          <cell r="X17"/>
          <cell r="Y17"/>
          <cell r="Z17"/>
          <cell r="AA17">
            <v>-0.108</v>
          </cell>
          <cell r="AB17" t="str">
            <v>-</v>
          </cell>
          <cell r="AC17" t="str">
            <v>-</v>
          </cell>
          <cell r="AD17"/>
          <cell r="AE17">
            <v>19.574000000000002</v>
          </cell>
        </row>
        <row r="18">
          <cell r="C18">
            <v>7.5279999999999996</v>
          </cell>
          <cell r="D18">
            <v>7.61</v>
          </cell>
          <cell r="E18">
            <v>6.1130000000000004</v>
          </cell>
          <cell r="F18">
            <v>0.89900000000000002</v>
          </cell>
          <cell r="G18">
            <v>0.59799999999999998</v>
          </cell>
          <cell r="H18">
            <v>1.4970000000000001</v>
          </cell>
          <cell r="I18">
            <v>6.19</v>
          </cell>
          <cell r="J18"/>
          <cell r="K18" t="str">
            <v>-</v>
          </cell>
          <cell r="L18">
            <v>0.39100000000000001</v>
          </cell>
          <cell r="M18" t="str">
            <v>-</v>
          </cell>
          <cell r="N18" t="str">
            <v>-</v>
          </cell>
          <cell r="O18">
            <v>8.2000000000000003E-2</v>
          </cell>
          <cell r="P18"/>
          <cell r="Q18">
            <v>-0.81699999999999995</v>
          </cell>
          <cell r="R18"/>
          <cell r="S18"/>
          <cell r="T18">
            <v>-0.38</v>
          </cell>
          <cell r="U18">
            <v>8.2000000000000003E-2</v>
          </cell>
          <cell r="V18">
            <v>0.73099999999999998</v>
          </cell>
          <cell r="W18"/>
          <cell r="X18"/>
          <cell r="Y18"/>
          <cell r="Z18"/>
          <cell r="AA18">
            <v>3.2000000000000001E-2</v>
          </cell>
          <cell r="AB18" t="str">
            <v>-</v>
          </cell>
          <cell r="AC18" t="str">
            <v>-</v>
          </cell>
          <cell r="AD18"/>
          <cell r="AE18">
            <v>21.161999999999999</v>
          </cell>
        </row>
        <row r="19">
          <cell r="C19">
            <v>7.9160000000000004</v>
          </cell>
          <cell r="D19">
            <v>7.9219999999999997</v>
          </cell>
          <cell r="E19">
            <v>6.3879999999999999</v>
          </cell>
          <cell r="F19">
            <v>0.89200000000000002</v>
          </cell>
          <cell r="G19">
            <v>0.64200000000000002</v>
          </cell>
          <cell r="H19">
            <v>1.534</v>
          </cell>
          <cell r="I19">
            <v>6.5090000000000003</v>
          </cell>
          <cell r="J19"/>
          <cell r="K19" t="str">
            <v>-</v>
          </cell>
          <cell r="L19">
            <v>0.501</v>
          </cell>
          <cell r="M19" t="str">
            <v>-</v>
          </cell>
          <cell r="N19" t="str">
            <v>-</v>
          </cell>
          <cell r="O19">
            <v>6.0000000000000001E-3</v>
          </cell>
          <cell r="P19"/>
          <cell r="Q19">
            <v>-0.88600000000000001</v>
          </cell>
          <cell r="R19"/>
          <cell r="S19"/>
          <cell r="T19">
            <v>-0.46800000000000003</v>
          </cell>
          <cell r="U19">
            <v>6.0000000000000001E-3</v>
          </cell>
          <cell r="V19">
            <v>0.76900000000000002</v>
          </cell>
          <cell r="W19"/>
          <cell r="X19"/>
          <cell r="Y19"/>
          <cell r="Z19"/>
          <cell r="AA19">
            <v>-9.8000000000000004E-2</v>
          </cell>
          <cell r="AB19" t="str">
            <v>-</v>
          </cell>
          <cell r="AC19" t="str">
            <v>-</v>
          </cell>
          <cell r="AD19"/>
          <cell r="AE19">
            <v>22.509</v>
          </cell>
        </row>
        <row r="20">
          <cell r="C20">
            <v>8.3190000000000008</v>
          </cell>
          <cell r="D20">
            <v>8.39</v>
          </cell>
          <cell r="E20">
            <v>6.766</v>
          </cell>
          <cell r="F20">
            <v>0.95099999999999996</v>
          </cell>
          <cell r="G20">
            <v>0.67300000000000004</v>
          </cell>
          <cell r="H20">
            <v>1.6240000000000001</v>
          </cell>
          <cell r="I20">
            <v>6.8920000000000003</v>
          </cell>
          <cell r="J20"/>
          <cell r="K20" t="str">
            <v>-</v>
          </cell>
          <cell r="L20">
            <v>0.54600000000000004</v>
          </cell>
          <cell r="M20" t="str">
            <v>-</v>
          </cell>
          <cell r="N20" t="str">
            <v>-</v>
          </cell>
          <cell r="O20">
            <v>7.0999999999999994E-2</v>
          </cell>
          <cell r="P20"/>
          <cell r="Q20">
            <v>-0.88</v>
          </cell>
          <cell r="R20"/>
          <cell r="S20"/>
          <cell r="T20">
            <v>-0.52</v>
          </cell>
          <cell r="U20">
            <v>7.0999999999999994E-2</v>
          </cell>
          <cell r="V20">
            <v>0.79300000000000004</v>
          </cell>
          <cell r="W20"/>
          <cell r="X20"/>
          <cell r="Y20"/>
          <cell r="Z20"/>
          <cell r="AA20">
            <v>-0.17</v>
          </cell>
          <cell r="AB20" t="str">
            <v>-</v>
          </cell>
          <cell r="AC20" t="str">
            <v>-</v>
          </cell>
          <cell r="AD20"/>
          <cell r="AE20">
            <v>23.335000000000001</v>
          </cell>
        </row>
        <row r="21">
          <cell r="C21">
            <v>8.3719999999999999</v>
          </cell>
          <cell r="D21">
            <v>8.9410000000000007</v>
          </cell>
          <cell r="E21">
            <v>7.2320000000000002</v>
          </cell>
          <cell r="F21">
            <v>1.024</v>
          </cell>
          <cell r="G21">
            <v>0.68500000000000005</v>
          </cell>
          <cell r="H21">
            <v>1.7090000000000001</v>
          </cell>
          <cell r="I21">
            <v>7.0720000000000001</v>
          </cell>
          <cell r="J21"/>
          <cell r="K21" t="str">
            <v>-</v>
          </cell>
          <cell r="L21">
            <v>0.36299999999999999</v>
          </cell>
          <cell r="M21" t="str">
            <v>-</v>
          </cell>
          <cell r="N21" t="str">
            <v>-</v>
          </cell>
          <cell r="O21">
            <v>0.56899999999999995</v>
          </cell>
          <cell r="P21"/>
          <cell r="Q21">
            <v>-0.45500000000000002</v>
          </cell>
          <cell r="R21"/>
          <cell r="S21"/>
          <cell r="T21">
            <v>-0.28199999999999997</v>
          </cell>
          <cell r="U21">
            <v>0.56899999999999995</v>
          </cell>
          <cell r="V21">
            <v>0.81899999999999995</v>
          </cell>
          <cell r="W21"/>
          <cell r="X21"/>
          <cell r="Y21"/>
          <cell r="Z21"/>
          <cell r="AA21">
            <v>5.7000000000000002E-2</v>
          </cell>
          <cell r="AB21" t="str">
            <v>-</v>
          </cell>
          <cell r="AC21" t="str">
            <v>-</v>
          </cell>
          <cell r="AD21"/>
          <cell r="AE21">
            <v>24.873000000000001</v>
          </cell>
        </row>
        <row r="22">
          <cell r="C22">
            <v>8.9130000000000003</v>
          </cell>
          <cell r="D22">
            <v>9.5749999999999993</v>
          </cell>
          <cell r="E22">
            <v>7.7670000000000003</v>
          </cell>
          <cell r="F22">
            <v>1.0660000000000001</v>
          </cell>
          <cell r="G22">
            <v>0.74199999999999999</v>
          </cell>
          <cell r="H22">
            <v>1.8080000000000001</v>
          </cell>
          <cell r="I22">
            <v>7.4290000000000003</v>
          </cell>
          <cell r="J22"/>
          <cell r="K22" t="str">
            <v>-</v>
          </cell>
          <cell r="L22">
            <v>0.36699999999999999</v>
          </cell>
          <cell r="M22" t="str">
            <v>-</v>
          </cell>
          <cell r="N22" t="str">
            <v>-</v>
          </cell>
          <cell r="O22">
            <v>0.66200000000000003</v>
          </cell>
          <cell r="P22"/>
          <cell r="Q22">
            <v>-0.40400000000000003</v>
          </cell>
          <cell r="R22"/>
          <cell r="S22"/>
          <cell r="T22">
            <v>-0.21099999999999999</v>
          </cell>
          <cell r="U22">
            <v>0.66200000000000003</v>
          </cell>
          <cell r="V22">
            <v>0.88700000000000001</v>
          </cell>
          <cell r="W22"/>
          <cell r="X22"/>
          <cell r="Y22"/>
          <cell r="Z22"/>
          <cell r="AA22">
            <v>0.16800000000000001</v>
          </cell>
          <cell r="AB22" t="str">
            <v>-</v>
          </cell>
          <cell r="AC22" t="str">
            <v>-</v>
          </cell>
          <cell r="AD22"/>
          <cell r="AE22">
            <v>26.638999999999999</v>
          </cell>
        </row>
        <row r="23">
          <cell r="C23">
            <v>9.98</v>
          </cell>
          <cell r="D23">
            <v>10.59</v>
          </cell>
          <cell r="E23">
            <v>8.4860000000000007</v>
          </cell>
          <cell r="F23">
            <v>1.2390000000000001</v>
          </cell>
          <cell r="G23">
            <v>0.86499999999999999</v>
          </cell>
          <cell r="H23">
            <v>2.1040000000000001</v>
          </cell>
          <cell r="I23">
            <v>8.4</v>
          </cell>
          <cell r="J23"/>
          <cell r="K23" t="str">
            <v>-</v>
          </cell>
          <cell r="L23">
            <v>0.50800000000000001</v>
          </cell>
          <cell r="M23" t="str">
            <v>-</v>
          </cell>
          <cell r="N23" t="str">
            <v>-</v>
          </cell>
          <cell r="O23">
            <v>0.61</v>
          </cell>
          <cell r="P23"/>
          <cell r="Q23">
            <v>-0.629</v>
          </cell>
          <cell r="R23"/>
          <cell r="S23"/>
          <cell r="T23">
            <v>-0.47</v>
          </cell>
          <cell r="U23">
            <v>0.61</v>
          </cell>
          <cell r="V23">
            <v>0.94899999999999995</v>
          </cell>
          <cell r="W23"/>
          <cell r="X23"/>
          <cell r="Y23"/>
          <cell r="Z23"/>
          <cell r="AA23">
            <v>4.7E-2</v>
          </cell>
          <cell r="AB23" t="str">
            <v>-</v>
          </cell>
          <cell r="AC23" t="str">
            <v>-</v>
          </cell>
          <cell r="AD23"/>
          <cell r="AE23">
            <v>28.140999999999998</v>
          </cell>
        </row>
        <row r="24">
          <cell r="C24">
            <v>10.449</v>
          </cell>
          <cell r="D24">
            <v>10.987</v>
          </cell>
          <cell r="E24">
            <v>8.8079999999999998</v>
          </cell>
          <cell r="F24">
            <v>1.258</v>
          </cell>
          <cell r="G24">
            <v>0.92100000000000004</v>
          </cell>
          <cell r="H24">
            <v>2.1789999999999998</v>
          </cell>
          <cell r="I24">
            <v>8.7309999999999999</v>
          </cell>
          <cell r="J24"/>
          <cell r="K24" t="str">
            <v>-</v>
          </cell>
          <cell r="L24">
            <v>0.55000000000000004</v>
          </cell>
          <cell r="M24" t="str">
            <v>-</v>
          </cell>
          <cell r="N24" t="str">
            <v>-</v>
          </cell>
          <cell r="O24">
            <v>0.53800000000000003</v>
          </cell>
          <cell r="P24"/>
          <cell r="Q24">
            <v>-0.72</v>
          </cell>
          <cell r="R24"/>
          <cell r="S24"/>
          <cell r="T24">
            <v>-0.38400000000000001</v>
          </cell>
          <cell r="U24">
            <v>0.64600000000000002</v>
          </cell>
          <cell r="V24">
            <v>0.93500000000000005</v>
          </cell>
          <cell r="W24"/>
          <cell r="X24"/>
          <cell r="Y24"/>
          <cell r="Z24"/>
          <cell r="AA24">
            <v>6.7000000000000004E-2</v>
          </cell>
          <cell r="AB24" t="str">
            <v>-</v>
          </cell>
          <cell r="AC24" t="str">
            <v>-</v>
          </cell>
          <cell r="AD24"/>
          <cell r="AE24">
            <v>29.45</v>
          </cell>
        </row>
        <row r="25">
          <cell r="C25">
            <v>11.055999999999999</v>
          </cell>
          <cell r="D25">
            <v>11.919</v>
          </cell>
          <cell r="E25">
            <v>9.15</v>
          </cell>
          <cell r="F25">
            <v>1.7669999999999999</v>
          </cell>
          <cell r="G25">
            <v>1.002</v>
          </cell>
          <cell r="H25">
            <v>2.7690000000000001</v>
          </cell>
          <cell r="I25">
            <v>9.16</v>
          </cell>
          <cell r="J25"/>
          <cell r="K25" t="str">
            <v>-</v>
          </cell>
          <cell r="L25">
            <v>0.28899999999999998</v>
          </cell>
          <cell r="M25" t="str">
            <v>-</v>
          </cell>
          <cell r="N25" t="str">
            <v>-</v>
          </cell>
          <cell r="O25">
            <v>0.86299999999999999</v>
          </cell>
          <cell r="P25"/>
          <cell r="Q25">
            <v>-0.90400000000000003</v>
          </cell>
          <cell r="R25"/>
          <cell r="S25"/>
          <cell r="T25">
            <v>0.30299999999999999</v>
          </cell>
          <cell r="U25">
            <v>0.98899999999999999</v>
          </cell>
          <cell r="V25">
            <v>0.98399999999999999</v>
          </cell>
          <cell r="W25"/>
          <cell r="X25"/>
          <cell r="Y25"/>
          <cell r="Z25"/>
          <cell r="AA25">
            <v>0.77300000000000002</v>
          </cell>
          <cell r="AB25" t="str">
            <v>-</v>
          </cell>
          <cell r="AC25" t="str">
            <v>-</v>
          </cell>
          <cell r="AD25"/>
          <cell r="AE25">
            <v>31.920999999999999</v>
          </cell>
        </row>
        <row r="26">
          <cell r="C26">
            <v>12.257</v>
          </cell>
          <cell r="D26">
            <v>12.907999999999999</v>
          </cell>
          <cell r="E26">
            <v>9.7240000000000002</v>
          </cell>
          <cell r="F26">
            <v>2.0960000000000001</v>
          </cell>
          <cell r="G26">
            <v>1.0880000000000001</v>
          </cell>
          <cell r="H26">
            <v>3.1840000000000002</v>
          </cell>
          <cell r="I26">
            <v>10.137</v>
          </cell>
          <cell r="J26"/>
          <cell r="K26" t="str">
            <v>-</v>
          </cell>
          <cell r="L26">
            <v>0.53900000000000003</v>
          </cell>
          <cell r="M26" t="str">
            <v>-</v>
          </cell>
          <cell r="N26" t="str">
            <v>-</v>
          </cell>
          <cell r="O26">
            <v>0.65100000000000002</v>
          </cell>
          <cell r="P26"/>
          <cell r="Q26">
            <v>-1.4450000000000001</v>
          </cell>
          <cell r="R26"/>
          <cell r="S26"/>
          <cell r="T26">
            <v>0.32600000000000001</v>
          </cell>
          <cell r="U26">
            <v>0.91400000000000003</v>
          </cell>
          <cell r="V26">
            <v>0.98599999999999999</v>
          </cell>
          <cell r="W26"/>
          <cell r="X26"/>
          <cell r="Y26"/>
          <cell r="Z26"/>
          <cell r="AA26">
            <v>3.1E-2</v>
          </cell>
          <cell r="AB26" t="str">
            <v>-</v>
          </cell>
          <cell r="AC26" t="str">
            <v>-</v>
          </cell>
          <cell r="AD26"/>
          <cell r="AE26">
            <v>34.854999999999997</v>
          </cell>
        </row>
        <row r="27">
          <cell r="C27">
            <v>13.846</v>
          </cell>
          <cell r="D27">
            <v>14.417</v>
          </cell>
          <cell r="E27">
            <v>10.965999999999999</v>
          </cell>
          <cell r="F27">
            <v>2.2509999999999999</v>
          </cell>
          <cell r="G27">
            <v>1.2</v>
          </cell>
          <cell r="H27">
            <v>3.4510000000000001</v>
          </cell>
          <cell r="I27">
            <v>11.497999999999999</v>
          </cell>
          <cell r="J27"/>
          <cell r="K27" t="str">
            <v>-</v>
          </cell>
          <cell r="L27">
            <v>0.66200000000000003</v>
          </cell>
          <cell r="M27" t="str">
            <v>-</v>
          </cell>
          <cell r="N27" t="str">
            <v>-</v>
          </cell>
          <cell r="O27">
            <v>0.57099999999999995</v>
          </cell>
          <cell r="P27"/>
          <cell r="Q27">
            <v>-1.68</v>
          </cell>
          <cell r="R27"/>
          <cell r="S27"/>
          <cell r="T27">
            <v>0.46899999999999997</v>
          </cell>
          <cell r="U27">
            <v>0.92200000000000004</v>
          </cell>
          <cell r="V27">
            <v>1.014</v>
          </cell>
          <cell r="W27"/>
          <cell r="X27"/>
          <cell r="Y27"/>
          <cell r="Z27"/>
          <cell r="AA27">
            <v>0.45700000000000002</v>
          </cell>
          <cell r="AB27" t="str">
            <v>-</v>
          </cell>
          <cell r="AC27" t="str">
            <v>-</v>
          </cell>
          <cell r="AD27"/>
          <cell r="AE27">
            <v>37.460999999999999</v>
          </cell>
        </row>
        <row r="28">
          <cell r="C28">
            <v>15.037000000000001</v>
          </cell>
          <cell r="D28">
            <v>15.994</v>
          </cell>
          <cell r="E28">
            <v>11.958</v>
          </cell>
          <cell r="F28">
            <v>2.6970000000000001</v>
          </cell>
          <cell r="G28">
            <v>1.339</v>
          </cell>
          <cell r="H28">
            <v>4.0359999999999996</v>
          </cell>
          <cell r="I28">
            <v>12.541</v>
          </cell>
          <cell r="J28"/>
          <cell r="K28" t="str">
            <v>-</v>
          </cell>
          <cell r="L28">
            <v>0.38</v>
          </cell>
          <cell r="M28" t="str">
            <v>-</v>
          </cell>
          <cell r="N28" t="str">
            <v>-</v>
          </cell>
          <cell r="O28">
            <v>0.95699999999999996</v>
          </cell>
          <cell r="P28"/>
          <cell r="Q28">
            <v>-1.74</v>
          </cell>
          <cell r="R28"/>
          <cell r="S28"/>
          <cell r="T28">
            <v>0.74299999999999999</v>
          </cell>
          <cell r="U28">
            <v>1.1659999999999999</v>
          </cell>
          <cell r="V28">
            <v>1.115</v>
          </cell>
          <cell r="W28"/>
          <cell r="X28"/>
          <cell r="Y28"/>
          <cell r="Z28"/>
          <cell r="AA28">
            <v>3.2000000000000001E-2</v>
          </cell>
          <cell r="AB28" t="str">
            <v>-</v>
          </cell>
          <cell r="AC28" t="str">
            <v>-</v>
          </cell>
          <cell r="AD28"/>
          <cell r="AE28">
            <v>39.948999999999998</v>
          </cell>
        </row>
        <row r="29">
          <cell r="C29">
            <v>16.614999999999998</v>
          </cell>
          <cell r="D29">
            <v>18.251999999999999</v>
          </cell>
          <cell r="E29">
            <v>13.419</v>
          </cell>
          <cell r="F29">
            <v>3.3860000000000001</v>
          </cell>
          <cell r="G29">
            <v>1.4470000000000001</v>
          </cell>
          <cell r="H29">
            <v>4.8330000000000002</v>
          </cell>
          <cell r="I29">
            <v>13.861000000000001</v>
          </cell>
          <cell r="J29"/>
          <cell r="K29" t="str">
            <v>-</v>
          </cell>
          <cell r="L29">
            <v>-7.8E-2</v>
          </cell>
          <cell r="M29" t="str">
            <v>-</v>
          </cell>
          <cell r="N29" t="str">
            <v>-</v>
          </cell>
          <cell r="O29">
            <v>1.637</v>
          </cell>
          <cell r="P29"/>
          <cell r="Q29">
            <v>-1.7490000000000001</v>
          </cell>
          <cell r="R29"/>
          <cell r="S29"/>
          <cell r="T29">
            <v>1.3740000000000001</v>
          </cell>
          <cell r="U29">
            <v>2.0209999999999999</v>
          </cell>
          <cell r="V29">
            <v>1.224</v>
          </cell>
          <cell r="W29"/>
          <cell r="X29"/>
          <cell r="Y29"/>
          <cell r="Z29"/>
          <cell r="AA29">
            <v>0.63100000000000001</v>
          </cell>
          <cell r="AB29" t="str">
            <v>-</v>
          </cell>
          <cell r="AC29" t="str">
            <v>-</v>
          </cell>
          <cell r="AD29"/>
          <cell r="AE29">
            <v>42.503999999999998</v>
          </cell>
        </row>
        <row r="30">
          <cell r="C30">
            <v>19.082999999999998</v>
          </cell>
          <cell r="D30">
            <v>19.353000000000002</v>
          </cell>
          <cell r="E30">
            <v>14.465</v>
          </cell>
          <cell r="F30">
            <v>3.2320000000000002</v>
          </cell>
          <cell r="G30">
            <v>1.6559999999999999</v>
          </cell>
          <cell r="H30">
            <v>4.8879999999999999</v>
          </cell>
          <cell r="I30">
            <v>15.814</v>
          </cell>
          <cell r="J30"/>
          <cell r="K30" t="str">
            <v>-</v>
          </cell>
          <cell r="L30">
            <v>1.3879999999999999</v>
          </cell>
          <cell r="M30" t="str">
            <v>-</v>
          </cell>
          <cell r="N30" t="str">
            <v>-</v>
          </cell>
          <cell r="O30">
            <v>0.27</v>
          </cell>
          <cell r="P30"/>
          <cell r="Q30">
            <v>-2.9620000000000002</v>
          </cell>
          <cell r="R30"/>
          <cell r="S30"/>
          <cell r="T30">
            <v>-0.29199999999999998</v>
          </cell>
          <cell r="U30">
            <v>0.376</v>
          </cell>
          <cell r="V30">
            <v>1.302</v>
          </cell>
          <cell r="W30"/>
          <cell r="X30"/>
          <cell r="Y30"/>
          <cell r="Z30"/>
          <cell r="AA30">
            <v>-0.313</v>
          </cell>
          <cell r="AB30" t="str">
            <v>-</v>
          </cell>
          <cell r="AC30" t="str">
            <v>-</v>
          </cell>
          <cell r="AD30"/>
          <cell r="AE30">
            <v>46.762999999999998</v>
          </cell>
        </row>
        <row r="31">
          <cell r="C31">
            <v>21.279</v>
          </cell>
          <cell r="D31">
            <v>20.407</v>
          </cell>
          <cell r="E31">
            <v>15.404999999999999</v>
          </cell>
          <cell r="F31">
            <v>3.137</v>
          </cell>
          <cell r="G31">
            <v>1.865</v>
          </cell>
          <cell r="H31">
            <v>5.0019999999999998</v>
          </cell>
          <cell r="I31">
            <v>17.863</v>
          </cell>
          <cell r="J31"/>
          <cell r="K31" t="str">
            <v>-</v>
          </cell>
          <cell r="L31">
            <v>2.6139999999999999</v>
          </cell>
          <cell r="M31" t="str">
            <v>-</v>
          </cell>
          <cell r="N31" t="str">
            <v>-</v>
          </cell>
          <cell r="O31">
            <v>-0.872</v>
          </cell>
          <cell r="P31"/>
          <cell r="Q31">
            <v>-4.0090000000000003</v>
          </cell>
          <cell r="R31"/>
          <cell r="S31"/>
          <cell r="T31">
            <v>-1.081</v>
          </cell>
          <cell r="U31">
            <v>-0.76800000000000002</v>
          </cell>
          <cell r="V31">
            <v>1.3140000000000001</v>
          </cell>
          <cell r="W31"/>
          <cell r="X31"/>
          <cell r="Y31"/>
          <cell r="Z31"/>
          <cell r="AA31">
            <v>-0.189</v>
          </cell>
          <cell r="AB31" t="str">
            <v>-</v>
          </cell>
          <cell r="AC31" t="str">
            <v>-</v>
          </cell>
          <cell r="AD31"/>
          <cell r="AE31">
            <v>50.843000000000004</v>
          </cell>
        </row>
        <row r="32">
          <cell r="C32">
            <v>23.117000000000001</v>
          </cell>
          <cell r="D32">
            <v>22.794</v>
          </cell>
          <cell r="E32">
            <v>17.05</v>
          </cell>
          <cell r="F32">
            <v>3.6240000000000001</v>
          </cell>
          <cell r="G32">
            <v>2.12</v>
          </cell>
          <cell r="H32">
            <v>5.7439999999999998</v>
          </cell>
          <cell r="I32">
            <v>19.457000000000001</v>
          </cell>
          <cell r="J32"/>
          <cell r="K32" t="str">
            <v>-</v>
          </cell>
          <cell r="L32">
            <v>2.1080000000000001</v>
          </cell>
          <cell r="M32" t="str">
            <v>-</v>
          </cell>
          <cell r="N32" t="str">
            <v>-</v>
          </cell>
          <cell r="O32">
            <v>-0.32300000000000001</v>
          </cell>
          <cell r="P32"/>
          <cell r="Q32">
            <v>-3.9470000000000001</v>
          </cell>
          <cell r="R32"/>
          <cell r="S32"/>
          <cell r="T32">
            <v>-0.13300000000000001</v>
          </cell>
          <cell r="U32">
            <v>0.65500000000000003</v>
          </cell>
          <cell r="V32">
            <v>1.3440000000000001</v>
          </cell>
          <cell r="W32"/>
          <cell r="X32"/>
          <cell r="Y32"/>
          <cell r="Z32"/>
          <cell r="AA32">
            <v>-1.1080000000000001</v>
          </cell>
          <cell r="AB32" t="str">
            <v>-</v>
          </cell>
          <cell r="AC32" t="str">
            <v>-</v>
          </cell>
          <cell r="AD32"/>
          <cell r="AE32">
            <v>57.722999999999999</v>
          </cell>
        </row>
        <row r="33">
          <cell r="C33">
            <v>24.78</v>
          </cell>
          <cell r="D33">
            <v>25.414000000000001</v>
          </cell>
          <cell r="E33">
            <v>19.495000000000001</v>
          </cell>
          <cell r="F33">
            <v>3.47</v>
          </cell>
          <cell r="G33">
            <v>2.4489999999999998</v>
          </cell>
          <cell r="H33">
            <v>5.9189999999999996</v>
          </cell>
          <cell r="I33">
            <v>20.707999999999998</v>
          </cell>
          <cell r="J33"/>
          <cell r="K33" t="str">
            <v>-</v>
          </cell>
          <cell r="L33">
            <v>1.276</v>
          </cell>
          <cell r="M33" t="str">
            <v>-</v>
          </cell>
          <cell r="N33" t="str">
            <v>-</v>
          </cell>
          <cell r="O33">
            <v>0.63400000000000001</v>
          </cell>
          <cell r="P33"/>
          <cell r="Q33">
            <v>-2.8359999999999999</v>
          </cell>
          <cell r="R33"/>
          <cell r="S33"/>
          <cell r="T33">
            <v>0.48799999999999999</v>
          </cell>
          <cell r="U33">
            <v>0.85</v>
          </cell>
          <cell r="V33">
            <v>1.544</v>
          </cell>
          <cell r="W33"/>
          <cell r="X33"/>
          <cell r="Y33"/>
          <cell r="Z33"/>
          <cell r="AA33">
            <v>-0.40699999999999997</v>
          </cell>
          <cell r="AB33" t="str">
            <v>-</v>
          </cell>
          <cell r="AC33" t="str">
            <v>-</v>
          </cell>
          <cell r="AD33"/>
          <cell r="AE33">
            <v>64.575000000000003</v>
          </cell>
        </row>
        <row r="34">
          <cell r="C34">
            <v>26.524000000000001</v>
          </cell>
          <cell r="D34">
            <v>28.437000000000001</v>
          </cell>
          <cell r="E34">
            <v>22.036000000000001</v>
          </cell>
          <cell r="F34">
            <v>3.6339999999999999</v>
          </cell>
          <cell r="G34">
            <v>2.7669999999999999</v>
          </cell>
          <cell r="H34">
            <v>6.4009999999999998</v>
          </cell>
          <cell r="I34">
            <v>22.053000000000001</v>
          </cell>
          <cell r="J34"/>
          <cell r="K34" t="str">
            <v>-</v>
          </cell>
          <cell r="L34">
            <v>0.11</v>
          </cell>
          <cell r="M34" t="str">
            <v>-</v>
          </cell>
          <cell r="N34" t="str">
            <v>-</v>
          </cell>
          <cell r="O34">
            <v>1.913</v>
          </cell>
          <cell r="P34"/>
          <cell r="Q34">
            <v>-1.7210000000000001</v>
          </cell>
          <cell r="R34"/>
          <cell r="S34"/>
          <cell r="T34">
            <v>1.9079999999999999</v>
          </cell>
          <cell r="U34">
            <v>2.4489999999999998</v>
          </cell>
          <cell r="V34">
            <v>1.726</v>
          </cell>
          <cell r="W34"/>
          <cell r="X34"/>
          <cell r="Y34"/>
          <cell r="Z34"/>
          <cell r="AA34">
            <v>1.4530000000000001</v>
          </cell>
          <cell r="AB34" t="str">
            <v>-</v>
          </cell>
          <cell r="AC34" t="str">
            <v>-</v>
          </cell>
          <cell r="AD34"/>
          <cell r="AE34">
            <v>73.924999999999997</v>
          </cell>
        </row>
        <row r="35">
          <cell r="C35">
            <v>29.974</v>
          </cell>
          <cell r="D35">
            <v>33.356999999999999</v>
          </cell>
          <cell r="E35">
            <v>25.684000000000001</v>
          </cell>
          <cell r="F35">
            <v>4.3449999999999998</v>
          </cell>
          <cell r="G35">
            <v>3.3279999999999998</v>
          </cell>
          <cell r="H35">
            <v>7.673</v>
          </cell>
          <cell r="I35">
            <v>24.687999999999999</v>
          </cell>
          <cell r="J35"/>
          <cell r="K35" t="str">
            <v>-</v>
          </cell>
          <cell r="L35">
            <v>-0.871</v>
          </cell>
          <cell r="M35" t="str">
            <v>-</v>
          </cell>
          <cell r="N35" t="str">
            <v>-</v>
          </cell>
          <cell r="O35">
            <v>3.383</v>
          </cell>
          <cell r="P35"/>
          <cell r="Q35">
            <v>-0.96199999999999997</v>
          </cell>
          <cell r="R35"/>
          <cell r="S35"/>
          <cell r="T35">
            <v>2.1349999999999998</v>
          </cell>
          <cell r="U35">
            <v>4.3710000000000004</v>
          </cell>
          <cell r="V35">
            <v>2.0169999999999999</v>
          </cell>
          <cell r="W35"/>
          <cell r="X35"/>
          <cell r="Y35"/>
          <cell r="Z35"/>
          <cell r="AA35">
            <v>3.0339999999999998</v>
          </cell>
          <cell r="AB35" t="str">
            <v>-</v>
          </cell>
          <cell r="AC35" t="str">
            <v>-</v>
          </cell>
          <cell r="AD35"/>
          <cell r="AE35">
            <v>82.855000000000004</v>
          </cell>
        </row>
        <row r="36">
          <cell r="C36">
            <v>38.302999999999997</v>
          </cell>
          <cell r="D36">
            <v>43.895000000000003</v>
          </cell>
          <cell r="E36">
            <v>34.139000000000003</v>
          </cell>
          <cell r="F36">
            <v>5.4260000000000002</v>
          </cell>
          <cell r="G36">
            <v>4.33</v>
          </cell>
          <cell r="H36">
            <v>9.7560000000000002</v>
          </cell>
          <cell r="I36">
            <v>31.902000000000001</v>
          </cell>
          <cell r="J36"/>
          <cell r="K36" t="str">
            <v>-</v>
          </cell>
          <cell r="L36">
            <v>-2.2549999999999999</v>
          </cell>
          <cell r="M36" t="str">
            <v>-</v>
          </cell>
          <cell r="N36" t="str">
            <v>-</v>
          </cell>
          <cell r="O36">
            <v>5.5919999999999996</v>
          </cell>
          <cell r="P36"/>
          <cell r="Q36">
            <v>0.16600000000000001</v>
          </cell>
          <cell r="R36"/>
          <cell r="S36"/>
          <cell r="T36">
            <v>5.0940000000000003</v>
          </cell>
          <cell r="U36">
            <v>7.9870000000000001</v>
          </cell>
          <cell r="V36">
            <v>2.3719999999999999</v>
          </cell>
          <cell r="W36"/>
          <cell r="X36">
            <v>52.1</v>
          </cell>
          <cell r="Y36"/>
          <cell r="Z36"/>
          <cell r="AA36">
            <v>3.371</v>
          </cell>
          <cell r="AB36" t="str">
            <v>-</v>
          </cell>
          <cell r="AC36">
            <v>53.67</v>
          </cell>
          <cell r="AD36"/>
          <cell r="AE36">
            <v>98.182000000000002</v>
          </cell>
        </row>
        <row r="37">
          <cell r="C37">
            <v>48.481999999999999</v>
          </cell>
          <cell r="D37">
            <v>56.133000000000003</v>
          </cell>
          <cell r="E37">
            <v>43.92</v>
          </cell>
          <cell r="F37">
            <v>6.72</v>
          </cell>
          <cell r="G37">
            <v>5.4930000000000003</v>
          </cell>
          <cell r="H37">
            <v>12.212999999999999</v>
          </cell>
          <cell r="I37">
            <v>40.305999999999997</v>
          </cell>
          <cell r="J37"/>
          <cell r="K37">
            <v>0.63181963913257</v>
          </cell>
          <cell r="L37">
            <v>-3.6219999999999999</v>
          </cell>
          <cell r="M37">
            <v>-3.3228196391325699</v>
          </cell>
          <cell r="N37">
            <v>7.3518196391325707</v>
          </cell>
          <cell r="O37">
            <v>7.6509999999999998</v>
          </cell>
          <cell r="P37"/>
          <cell r="Q37">
            <v>0.93100000000000005</v>
          </cell>
          <cell r="R37"/>
          <cell r="S37"/>
          <cell r="T37">
            <v>8.7530000000000001</v>
          </cell>
          <cell r="U37">
            <v>10.281000000000001</v>
          </cell>
          <cell r="V37">
            <v>3.109</v>
          </cell>
          <cell r="X37">
            <v>64.7</v>
          </cell>
          <cell r="Y37"/>
          <cell r="Z37"/>
          <cell r="AA37">
            <v>5.09</v>
          </cell>
          <cell r="AB37">
            <v>4.7908196391325699</v>
          </cell>
          <cell r="AC37">
            <v>65.638000000000005</v>
          </cell>
          <cell r="AD37"/>
          <cell r="AE37">
            <v>120.84399999999999</v>
          </cell>
        </row>
        <row r="38">
          <cell r="C38">
            <v>57.128</v>
          </cell>
          <cell r="D38">
            <v>64.132000000000005</v>
          </cell>
          <cell r="E38">
            <v>51.265999999999998</v>
          </cell>
          <cell r="F38">
            <v>6.399</v>
          </cell>
          <cell r="G38">
            <v>6.4669999999999996</v>
          </cell>
          <cell r="H38">
            <v>12.866</v>
          </cell>
          <cell r="I38">
            <v>46.542999999999999</v>
          </cell>
          <cell r="J38"/>
          <cell r="K38">
            <v>-0.34298570081674484</v>
          </cell>
          <cell r="L38">
            <v>-1.857</v>
          </cell>
          <cell r="M38">
            <v>-0.90901429918325516</v>
          </cell>
          <cell r="N38">
            <v>6.0560142991832535</v>
          </cell>
          <cell r="O38">
            <v>7.0039999999999996</v>
          </cell>
          <cell r="P38"/>
          <cell r="Q38">
            <v>0.60499999999999998</v>
          </cell>
          <cell r="R38"/>
          <cell r="S38"/>
          <cell r="T38">
            <v>5.8390000000000004</v>
          </cell>
          <cell r="U38">
            <v>8.2460000000000004</v>
          </cell>
          <cell r="V38">
            <v>4.0789999999999997</v>
          </cell>
          <cell r="W38"/>
          <cell r="X38">
            <v>73.599999999999994</v>
          </cell>
          <cell r="Y38"/>
          <cell r="Z38"/>
          <cell r="AA38">
            <v>5.14</v>
          </cell>
          <cell r="AB38">
            <v>4.1920142991832554</v>
          </cell>
          <cell r="AC38">
            <v>75.991</v>
          </cell>
          <cell r="AD38"/>
          <cell r="AE38">
            <v>142.077</v>
          </cell>
        </row>
        <row r="39">
          <cell r="C39">
            <v>63.759</v>
          </cell>
          <cell r="D39">
            <v>70.183000000000007</v>
          </cell>
          <cell r="E39">
            <v>57.555</v>
          </cell>
          <cell r="F39">
            <v>5.2329999999999997</v>
          </cell>
          <cell r="G39">
            <v>7.3949999999999996</v>
          </cell>
          <cell r="H39">
            <v>12.628</v>
          </cell>
          <cell r="I39">
            <v>52.515999999999998</v>
          </cell>
          <cell r="J39"/>
          <cell r="K39">
            <v>0.5889473076773295</v>
          </cell>
          <cell r="L39">
            <v>-0.53600000000000003</v>
          </cell>
          <cell r="M39">
            <v>6.6052692322670511E-2</v>
          </cell>
          <cell r="N39">
            <v>5.8219473076773296</v>
          </cell>
          <cell r="O39">
            <v>6.4240000000000004</v>
          </cell>
          <cell r="P39"/>
          <cell r="Q39">
            <v>1.1910000000000001</v>
          </cell>
          <cell r="R39"/>
          <cell r="S39"/>
          <cell r="T39">
            <v>4.6779999999999999</v>
          </cell>
          <cell r="U39">
            <v>5.5679999999999996</v>
          </cell>
          <cell r="V39">
            <v>4.907</v>
          </cell>
          <cell r="W39"/>
          <cell r="X39">
            <v>79.5</v>
          </cell>
          <cell r="Y39"/>
          <cell r="Z39"/>
          <cell r="AA39">
            <v>5.3490000000000002</v>
          </cell>
          <cell r="AB39">
            <v>4.7469473076773294</v>
          </cell>
          <cell r="AC39">
            <v>86.356999999999999</v>
          </cell>
          <cell r="AD39"/>
          <cell r="AE39">
            <v>166.1</v>
          </cell>
        </row>
        <row r="40">
          <cell r="C40">
            <v>70.983999999999995</v>
          </cell>
          <cell r="D40">
            <v>79.668999999999997</v>
          </cell>
          <cell r="E40">
            <v>66.070999999999998</v>
          </cell>
          <cell r="F40">
            <v>5.2430000000000003</v>
          </cell>
          <cell r="G40">
            <v>8.3550000000000004</v>
          </cell>
          <cell r="H40">
            <v>13.598000000000001</v>
          </cell>
          <cell r="I40">
            <v>58.432000000000002</v>
          </cell>
          <cell r="J40"/>
          <cell r="K40">
            <v>4.7632098349537904</v>
          </cell>
          <cell r="L40">
            <v>-2.0270000000000001</v>
          </cell>
          <cell r="M40">
            <v>-3.348209834953789</v>
          </cell>
          <cell r="N40">
            <v>10.006209834953788</v>
          </cell>
          <cell r="O40">
            <v>8.6850000000000005</v>
          </cell>
          <cell r="P40"/>
          <cell r="Q40">
            <v>3.4420000000000002</v>
          </cell>
          <cell r="R40"/>
          <cell r="S40"/>
          <cell r="T40">
            <v>7.7549999999999999</v>
          </cell>
          <cell r="U40">
            <v>9.0289999999999999</v>
          </cell>
          <cell r="V40">
            <v>5.8559999999999999</v>
          </cell>
          <cell r="W40"/>
          <cell r="X40">
            <v>88.6</v>
          </cell>
          <cell r="Y40"/>
          <cell r="Z40"/>
          <cell r="AA40">
            <v>7.24</v>
          </cell>
          <cell r="AB40">
            <v>8.5612098349537895</v>
          </cell>
          <cell r="AC40">
            <v>96.730999999999995</v>
          </cell>
          <cell r="AD40"/>
          <cell r="AE40">
            <v>192.358</v>
          </cell>
        </row>
        <row r="41">
          <cell r="C41">
            <v>86.677000000000007</v>
          </cell>
          <cell r="D41">
            <v>95.222999999999999</v>
          </cell>
          <cell r="E41">
            <v>79.491</v>
          </cell>
          <cell r="F41">
            <v>5.8760000000000003</v>
          </cell>
          <cell r="G41">
            <v>9.8559999999999999</v>
          </cell>
          <cell r="H41">
            <v>15.731999999999999</v>
          </cell>
          <cell r="I41">
            <v>72.543000000000006</v>
          </cell>
          <cell r="J41"/>
          <cell r="K41">
            <v>3.282375581157698</v>
          </cell>
          <cell r="L41">
            <v>-0.16200000000000001</v>
          </cell>
          <cell r="M41">
            <v>-0.774375581157698</v>
          </cell>
          <cell r="N41">
            <v>9.1583755811576992</v>
          </cell>
          <cell r="O41">
            <v>8.5459999999999994</v>
          </cell>
          <cell r="P41"/>
          <cell r="Q41">
            <v>2.67</v>
          </cell>
          <cell r="R41"/>
          <cell r="S41"/>
          <cell r="T41">
            <v>8.0640000000000001</v>
          </cell>
          <cell r="U41">
            <v>9.7230000000000008</v>
          </cell>
          <cell r="V41">
            <v>7.5869999999999997</v>
          </cell>
          <cell r="W41"/>
          <cell r="X41">
            <v>98.2</v>
          </cell>
          <cell r="Y41"/>
          <cell r="Z41"/>
          <cell r="AA41">
            <v>6.0720000000000001</v>
          </cell>
          <cell r="AB41">
            <v>6.6843755811576973</v>
          </cell>
          <cell r="AC41">
            <v>107.499</v>
          </cell>
          <cell r="AD41"/>
          <cell r="AE41">
            <v>232.59200000000001</v>
          </cell>
        </row>
        <row r="42">
          <cell r="C42">
            <v>102.98399999999999</v>
          </cell>
          <cell r="D42">
            <v>114.521</v>
          </cell>
          <cell r="E42">
            <v>96.635999999999996</v>
          </cell>
          <cell r="F42">
            <v>6.0179999999999998</v>
          </cell>
          <cell r="G42">
            <v>11.867000000000001</v>
          </cell>
          <cell r="H42">
            <v>17.885000000000002</v>
          </cell>
          <cell r="I42">
            <v>85.908000000000001</v>
          </cell>
          <cell r="J42"/>
          <cell r="K42">
            <v>1.6991211564798319</v>
          </cell>
          <cell r="L42">
            <v>-1.4890000000000001</v>
          </cell>
          <cell r="M42">
            <v>2.3308788435201686</v>
          </cell>
          <cell r="N42">
            <v>7.7171211564798314</v>
          </cell>
          <cell r="O42">
            <v>11.537000000000001</v>
          </cell>
          <cell r="P42"/>
          <cell r="Q42">
            <v>5.5190000000000001</v>
          </cell>
          <cell r="R42"/>
          <cell r="S42"/>
          <cell r="T42">
            <v>12.497</v>
          </cell>
          <cell r="U42">
            <v>12.266999999999999</v>
          </cell>
          <cell r="V42">
            <v>9.1630000000000003</v>
          </cell>
          <cell r="W42"/>
          <cell r="X42">
            <v>113.8</v>
          </cell>
          <cell r="Y42"/>
          <cell r="Z42"/>
          <cell r="AA42">
            <v>8.9529999999999994</v>
          </cell>
          <cell r="AB42">
            <v>5.1331211564798318</v>
          </cell>
          <cell r="AC42">
            <v>126.22199999999999</v>
          </cell>
          <cell r="AD42"/>
          <cell r="AE42">
            <v>267.51799999999997</v>
          </cell>
        </row>
        <row r="43">
          <cell r="C43">
            <v>121.922</v>
          </cell>
          <cell r="D43">
            <v>127.92100000000001</v>
          </cell>
          <cell r="E43">
            <v>110.587</v>
          </cell>
          <cell r="F43">
            <v>4.3680000000000003</v>
          </cell>
          <cell r="G43">
            <v>12.965999999999999</v>
          </cell>
          <cell r="H43">
            <v>17.334</v>
          </cell>
          <cell r="I43">
            <v>101.48</v>
          </cell>
          <cell r="J43"/>
          <cell r="K43">
            <v>-4.7661804696550165</v>
          </cell>
          <cell r="L43">
            <v>5.7460000000000004</v>
          </cell>
          <cell r="M43">
            <v>12.143180469655015</v>
          </cell>
          <cell r="N43">
            <v>-0.39818046965501558</v>
          </cell>
          <cell r="O43">
            <v>5.9989999999999997</v>
          </cell>
          <cell r="P43"/>
          <cell r="Q43">
            <v>1.631</v>
          </cell>
          <cell r="R43"/>
          <cell r="S43"/>
          <cell r="T43">
            <v>7.6349999999999998</v>
          </cell>
          <cell r="U43">
            <v>8.6720000000000006</v>
          </cell>
          <cell r="V43">
            <v>11.231999999999999</v>
          </cell>
          <cell r="W43"/>
          <cell r="X43">
            <v>125.2</v>
          </cell>
          <cell r="Y43"/>
          <cell r="Z43"/>
          <cell r="AA43">
            <v>8.3179999999999996</v>
          </cell>
          <cell r="AB43">
            <v>1.9208195303449842</v>
          </cell>
          <cell r="AC43">
            <v>133.648</v>
          </cell>
          <cell r="AD43"/>
          <cell r="AE43">
            <v>298.26100000000002</v>
          </cell>
        </row>
        <row r="44">
          <cell r="C44">
            <v>132.87899999999999</v>
          </cell>
          <cell r="D44">
            <v>141.42099999999999</v>
          </cell>
          <cell r="E44">
            <v>121.43600000000001</v>
          </cell>
          <cell r="F44">
            <v>6.3369999999999997</v>
          </cell>
          <cell r="G44">
            <v>13.648</v>
          </cell>
          <cell r="H44">
            <v>19.984999999999999</v>
          </cell>
          <cell r="I44">
            <v>110.42100000000001</v>
          </cell>
          <cell r="J44"/>
          <cell r="K44">
            <v>-4.3070356011365973</v>
          </cell>
          <cell r="L44">
            <v>3.3660000000000001</v>
          </cell>
          <cell r="M44">
            <v>9.8780356011365971</v>
          </cell>
          <cell r="N44">
            <v>2.0299643988634024</v>
          </cell>
          <cell r="O44">
            <v>8.5419999999999998</v>
          </cell>
          <cell r="P44"/>
          <cell r="Q44">
            <v>2.2050000000000001</v>
          </cell>
          <cell r="R44"/>
          <cell r="S44"/>
          <cell r="T44">
            <v>12.819000000000001</v>
          </cell>
          <cell r="U44">
            <v>8.9979999999999993</v>
          </cell>
          <cell r="V44">
            <v>12.087</v>
          </cell>
          <cell r="W44"/>
          <cell r="X44">
            <v>132.5</v>
          </cell>
          <cell r="Y44"/>
          <cell r="Z44"/>
          <cell r="AA44">
            <v>8.7050000000000001</v>
          </cell>
          <cell r="AB44">
            <v>2.1929643988634027</v>
          </cell>
          <cell r="AC44">
            <v>142.88900000000001</v>
          </cell>
          <cell r="AD44"/>
          <cell r="AE44">
            <v>327.44900000000001</v>
          </cell>
        </row>
        <row r="45">
          <cell r="C45">
            <v>141.36099999999999</v>
          </cell>
          <cell r="D45">
            <v>153.16300000000001</v>
          </cell>
          <cell r="E45">
            <v>131.02699999999999</v>
          </cell>
          <cell r="F45">
            <v>7.83</v>
          </cell>
          <cell r="G45">
            <v>14.305999999999999</v>
          </cell>
          <cell r="H45">
            <v>22.135999999999999</v>
          </cell>
          <cell r="I45">
            <v>118.31</v>
          </cell>
          <cell r="J45"/>
          <cell r="K45">
            <v>-0.63471513094460463</v>
          </cell>
          <cell r="L45">
            <v>0.58099999999999996</v>
          </cell>
          <cell r="M45">
            <v>5.1877151309446043</v>
          </cell>
          <cell r="N45">
            <v>7.1952848690553957</v>
          </cell>
          <cell r="O45">
            <v>11.802</v>
          </cell>
          <cell r="P45"/>
          <cell r="Q45">
            <v>3.972</v>
          </cell>
          <cell r="R45"/>
          <cell r="S45"/>
          <cell r="T45">
            <v>12.288</v>
          </cell>
          <cell r="U45">
            <v>9.7949999999999999</v>
          </cell>
          <cell r="V45">
            <v>13.225</v>
          </cell>
          <cell r="W45"/>
          <cell r="X45">
            <v>143.6</v>
          </cell>
          <cell r="Y45"/>
          <cell r="Z45"/>
          <cell r="AA45">
            <v>11.76</v>
          </cell>
          <cell r="AB45">
            <v>7.1532848690553941</v>
          </cell>
          <cell r="AC45">
            <v>155.148</v>
          </cell>
          <cell r="AD45"/>
          <cell r="AE45">
            <v>358.06200000000001</v>
          </cell>
        </row>
        <row r="46">
          <cell r="C46">
            <v>151.36500000000001</v>
          </cell>
          <cell r="D46">
            <v>163.9</v>
          </cell>
          <cell r="E46">
            <v>141.81899999999999</v>
          </cell>
          <cell r="F46">
            <v>7.468</v>
          </cell>
          <cell r="G46">
            <v>14.613</v>
          </cell>
          <cell r="H46">
            <v>22.081</v>
          </cell>
          <cell r="I46">
            <v>129.74700000000001</v>
          </cell>
          <cell r="J46"/>
          <cell r="K46">
            <v>3.199171993363247</v>
          </cell>
          <cell r="L46">
            <v>1.42</v>
          </cell>
          <cell r="M46">
            <v>3.2878280066367527</v>
          </cell>
          <cell r="N46">
            <v>10.667171993363247</v>
          </cell>
          <cell r="O46">
            <v>12.535</v>
          </cell>
          <cell r="P46"/>
          <cell r="Q46">
            <v>5.0670000000000002</v>
          </cell>
          <cell r="R46"/>
          <cell r="S46"/>
          <cell r="T46">
            <v>10.273999999999999</v>
          </cell>
          <cell r="U46">
            <v>10.259</v>
          </cell>
          <cell r="V46">
            <v>14.72</v>
          </cell>
          <cell r="W46"/>
          <cell r="X46">
            <v>157</v>
          </cell>
          <cell r="Y46"/>
          <cell r="Z46"/>
          <cell r="AA46">
            <v>11.057</v>
          </cell>
          <cell r="AB46">
            <v>9.1891719933632459</v>
          </cell>
          <cell r="AC46">
            <v>166.482</v>
          </cell>
          <cell r="AD46"/>
          <cell r="AE46">
            <v>385.97899999999998</v>
          </cell>
        </row>
        <row r="47">
          <cell r="C47">
            <v>162.245</v>
          </cell>
          <cell r="D47">
            <v>171.279</v>
          </cell>
          <cell r="E47">
            <v>150.56100000000001</v>
          </cell>
          <cell r="F47">
            <v>6.3310000000000004</v>
          </cell>
          <cell r="G47">
            <v>14.387</v>
          </cell>
          <cell r="H47">
            <v>20.718</v>
          </cell>
          <cell r="I47">
            <v>138.577</v>
          </cell>
          <cell r="J47"/>
          <cell r="K47">
            <v>2.6348978924479245</v>
          </cell>
          <cell r="L47">
            <v>5.5510000000000002</v>
          </cell>
          <cell r="M47">
            <v>5.6191021075520746</v>
          </cell>
          <cell r="N47">
            <v>8.9658978924479218</v>
          </cell>
          <cell r="O47">
            <v>9.0340000000000007</v>
          </cell>
          <cell r="P47"/>
          <cell r="Q47">
            <v>2.7029999999999998</v>
          </cell>
          <cell r="R47"/>
          <cell r="S47"/>
          <cell r="T47">
            <v>11.114000000000001</v>
          </cell>
          <cell r="U47">
            <v>5.7389999999999999</v>
          </cell>
          <cell r="V47">
            <v>16.600999999999999</v>
          </cell>
          <cell r="W47"/>
          <cell r="X47">
            <v>162.5</v>
          </cell>
          <cell r="Y47"/>
          <cell r="Z47"/>
          <cell r="AA47">
            <v>9.6489999999999991</v>
          </cell>
          <cell r="AB47">
            <v>9.5808978924479238</v>
          </cell>
          <cell r="AC47">
            <v>179.28299999999999</v>
          </cell>
          <cell r="AD47"/>
          <cell r="AE47">
            <v>423.72399999999999</v>
          </cell>
        </row>
        <row r="48">
          <cell r="C48">
            <v>170.25700000000001</v>
          </cell>
          <cell r="D48">
            <v>178.99700000000001</v>
          </cell>
          <cell r="E48">
            <v>158.88999999999999</v>
          </cell>
          <cell r="F48">
            <v>4.2469999999999999</v>
          </cell>
          <cell r="G48">
            <v>15.86</v>
          </cell>
          <cell r="H48">
            <v>20.106999999999999</v>
          </cell>
          <cell r="I48">
            <v>147.97900000000001</v>
          </cell>
          <cell r="J48"/>
          <cell r="K48">
            <v>5.1903783360815829</v>
          </cell>
          <cell r="L48">
            <v>6.1790000000000003</v>
          </cell>
          <cell r="M48">
            <v>5.4816216639184185</v>
          </cell>
          <cell r="N48">
            <v>9.4373783360815828</v>
          </cell>
          <cell r="O48">
            <v>8.74</v>
          </cell>
          <cell r="P48"/>
          <cell r="Q48">
            <v>4.4930000000000003</v>
          </cell>
          <cell r="R48"/>
          <cell r="S48"/>
          <cell r="T48">
            <v>10.433</v>
          </cell>
          <cell r="U48">
            <v>3.6869999999999998</v>
          </cell>
          <cell r="V48">
            <v>17.36</v>
          </cell>
          <cell r="W48"/>
          <cell r="X48">
            <v>167.8</v>
          </cell>
          <cell r="Y48"/>
          <cell r="Z48"/>
          <cell r="AA48">
            <v>9.7140000000000004</v>
          </cell>
          <cell r="AB48">
            <v>10.411378336081583</v>
          </cell>
          <cell r="AC48">
            <v>190.684</v>
          </cell>
          <cell r="AD48"/>
          <cell r="AE48">
            <v>455.18299999999999</v>
          </cell>
        </row>
        <row r="49">
          <cell r="C49">
            <v>185.06800000000001</v>
          </cell>
          <cell r="D49">
            <v>190.142</v>
          </cell>
          <cell r="E49">
            <v>170.15899999999999</v>
          </cell>
          <cell r="F49">
            <v>1.4970000000000001</v>
          </cell>
          <cell r="G49">
            <v>18.486000000000001</v>
          </cell>
          <cell r="H49">
            <v>19.983000000000001</v>
          </cell>
          <cell r="I49">
            <v>161.99700000000001</v>
          </cell>
          <cell r="J49"/>
          <cell r="K49">
            <v>9.5046211520947956</v>
          </cell>
          <cell r="L49">
            <v>10.189</v>
          </cell>
          <cell r="M49">
            <v>4.2613788479052044</v>
          </cell>
          <cell r="N49">
            <v>11.001621152094796</v>
          </cell>
          <cell r="O49">
            <v>5.0739999999999998</v>
          </cell>
          <cell r="P49"/>
          <cell r="Q49">
            <v>3.577</v>
          </cell>
          <cell r="R49"/>
          <cell r="S49"/>
          <cell r="T49">
            <v>1.1990000000000001</v>
          </cell>
          <cell r="U49">
            <v>-3.2309999999999999</v>
          </cell>
          <cell r="V49">
            <v>18.605</v>
          </cell>
          <cell r="W49"/>
          <cell r="X49">
            <v>167.4</v>
          </cell>
          <cell r="Y49"/>
          <cell r="Z49"/>
          <cell r="AA49">
            <v>6.2880000000000003</v>
          </cell>
          <cell r="AB49">
            <v>12.215621152094792</v>
          </cell>
          <cell r="AC49">
            <v>200.91499999999999</v>
          </cell>
          <cell r="AD49"/>
          <cell r="AE49">
            <v>511.512</v>
          </cell>
        </row>
        <row r="50">
          <cell r="C50">
            <v>202.685</v>
          </cell>
          <cell r="D50">
            <v>197.155</v>
          </cell>
          <cell r="E50">
            <v>177.05099999999999</v>
          </cell>
          <cell r="F50">
            <v>0.315</v>
          </cell>
          <cell r="G50">
            <v>19.789000000000001</v>
          </cell>
          <cell r="H50">
            <v>20.103999999999999</v>
          </cell>
          <cell r="I50">
            <v>177.70099999999999</v>
          </cell>
          <cell r="J50"/>
          <cell r="K50">
            <v>6.0079326299430464</v>
          </cell>
          <cell r="L50">
            <v>20.646999999999998</v>
          </cell>
          <cell r="M50">
            <v>8.794067370056954</v>
          </cell>
          <cell r="N50">
            <v>6.3229326299430468</v>
          </cell>
          <cell r="O50">
            <v>-5.53</v>
          </cell>
          <cell r="P50"/>
          <cell r="Q50">
            <v>-5.8449999999999998</v>
          </cell>
          <cell r="R50"/>
          <cell r="S50"/>
          <cell r="T50">
            <v>-6.9589999999999996</v>
          </cell>
          <cell r="U50">
            <v>-14.504</v>
          </cell>
          <cell r="V50">
            <v>19.170000000000002</v>
          </cell>
          <cell r="W50"/>
          <cell r="X50">
            <v>153.69999999999999</v>
          </cell>
          <cell r="Y50"/>
          <cell r="Z50"/>
          <cell r="AA50">
            <v>-3.3730000000000002</v>
          </cell>
          <cell r="AB50">
            <v>8.4799326299430469</v>
          </cell>
          <cell r="AC50">
            <v>195.244</v>
          </cell>
          <cell r="AD50"/>
          <cell r="AE50">
            <v>570.33000000000004</v>
          </cell>
        </row>
        <row r="51">
          <cell r="C51">
            <v>218.63</v>
          </cell>
          <cell r="D51">
            <v>218.75399999999999</v>
          </cell>
          <cell r="E51">
            <v>192.22300000000001</v>
          </cell>
          <cell r="F51">
            <v>4.9089999999999998</v>
          </cell>
          <cell r="G51">
            <v>21.622</v>
          </cell>
          <cell r="H51">
            <v>26.530999999999999</v>
          </cell>
          <cell r="I51">
            <v>193.24299999999999</v>
          </cell>
          <cell r="J51"/>
          <cell r="K51">
            <v>3.8134403691465311</v>
          </cell>
          <cell r="L51">
            <v>14.349</v>
          </cell>
          <cell r="M51">
            <v>5.7505596308534681</v>
          </cell>
          <cell r="N51">
            <v>8.7224403691465309</v>
          </cell>
          <cell r="O51">
            <v>0.124</v>
          </cell>
          <cell r="P51"/>
          <cell r="Q51">
            <v>-4.7850000000000001</v>
          </cell>
          <cell r="R51"/>
          <cell r="S51"/>
          <cell r="T51">
            <v>-4.5750000000000002</v>
          </cell>
          <cell r="U51">
            <v>-6.99</v>
          </cell>
          <cell r="V51">
            <v>20.021000000000001</v>
          </cell>
          <cell r="W51"/>
          <cell r="X51">
            <v>151.9</v>
          </cell>
          <cell r="Y51"/>
          <cell r="Z51"/>
          <cell r="AA51">
            <v>2.9569999999999999</v>
          </cell>
          <cell r="AB51">
            <v>11.555440369146533</v>
          </cell>
          <cell r="AC51">
            <v>186.65799999999999</v>
          </cell>
          <cell r="AD51"/>
          <cell r="AE51">
            <v>629.55899999999997</v>
          </cell>
        </row>
        <row r="52">
          <cell r="C52">
            <v>230.37700000000001</v>
          </cell>
          <cell r="D52">
            <v>237.69200000000001</v>
          </cell>
          <cell r="E52">
            <v>209.589</v>
          </cell>
          <cell r="F52">
            <v>6.6740000000000004</v>
          </cell>
          <cell r="G52">
            <v>21.428999999999998</v>
          </cell>
          <cell r="H52">
            <v>28.103000000000002</v>
          </cell>
          <cell r="I52">
            <v>206.55799999999999</v>
          </cell>
          <cell r="J52"/>
          <cell r="K52">
            <v>-0.88659837760153548</v>
          </cell>
          <cell r="L52">
            <v>6.8419999999999996</v>
          </cell>
          <cell r="M52">
            <v>8.3695983776015357</v>
          </cell>
          <cell r="N52">
            <v>5.7874016223984626</v>
          </cell>
          <cell r="O52">
            <v>7.3150000000000004</v>
          </cell>
          <cell r="P52"/>
          <cell r="Q52">
            <v>0.64100000000000001</v>
          </cell>
          <cell r="R52"/>
          <cell r="S52"/>
          <cell r="T52">
            <v>-2.6349999999999998</v>
          </cell>
          <cell r="U52">
            <v>-0.85099999999999998</v>
          </cell>
          <cell r="V52">
            <v>19.79</v>
          </cell>
          <cell r="W52"/>
          <cell r="X52">
            <v>151.1</v>
          </cell>
          <cell r="Y52"/>
          <cell r="Z52"/>
          <cell r="AA52">
            <v>9.4380000000000006</v>
          </cell>
          <cell r="AB52">
            <v>7.9104016223984646</v>
          </cell>
          <cell r="AC52">
            <v>188.31899999999999</v>
          </cell>
          <cell r="AD52"/>
          <cell r="AE52">
            <v>679.27</v>
          </cell>
        </row>
        <row r="53">
          <cell r="C53">
            <v>239.63300000000001</v>
          </cell>
          <cell r="D53">
            <v>263.39699999999999</v>
          </cell>
          <cell r="E53">
            <v>233.67500000000001</v>
          </cell>
          <cell r="F53">
            <v>9.0660000000000007</v>
          </cell>
          <cell r="G53">
            <v>20.655999999999999</v>
          </cell>
          <cell r="H53">
            <v>29.722000000000001</v>
          </cell>
          <cell r="I53">
            <v>216.75</v>
          </cell>
          <cell r="J53"/>
          <cell r="K53">
            <v>4.8057970083218686</v>
          </cell>
          <cell r="L53">
            <v>-10.999000000000001</v>
          </cell>
          <cell r="M53">
            <v>-1.1067970083218686</v>
          </cell>
          <cell r="N53">
            <v>13.87179700832187</v>
          </cell>
          <cell r="O53">
            <v>23.763999999999999</v>
          </cell>
          <cell r="P53"/>
          <cell r="Q53">
            <v>14.698</v>
          </cell>
          <cell r="R53"/>
          <cell r="S53"/>
          <cell r="T53">
            <v>13.02</v>
          </cell>
          <cell r="U53">
            <v>13.753</v>
          </cell>
          <cell r="V53">
            <v>17.954000000000001</v>
          </cell>
          <cell r="W53"/>
          <cell r="X53">
            <v>165.8</v>
          </cell>
          <cell r="Y53"/>
          <cell r="Z53"/>
          <cell r="AA53">
            <v>23.641999999999999</v>
          </cell>
          <cell r="AB53">
            <v>13.74979700832187</v>
          </cell>
          <cell r="AC53">
            <v>204.68299999999999</v>
          </cell>
          <cell r="AD53"/>
          <cell r="AE53">
            <v>714.36300000000006</v>
          </cell>
        </row>
        <row r="54">
          <cell r="C54">
            <v>236.905</v>
          </cell>
          <cell r="D54">
            <v>283.25200000000001</v>
          </cell>
          <cell r="E54">
            <v>254.584</v>
          </cell>
          <cell r="F54">
            <v>7.819</v>
          </cell>
          <cell r="G54">
            <v>20.849</v>
          </cell>
          <cell r="H54">
            <v>28.667999999999999</v>
          </cell>
          <cell r="I54">
            <v>214.79599999999999</v>
          </cell>
          <cell r="J54"/>
          <cell r="K54">
            <v>26.376443315799033</v>
          </cell>
          <cell r="L54">
            <v>-31.83</v>
          </cell>
          <cell r="M54">
            <v>-19.678443315799036</v>
          </cell>
          <cell r="N54">
            <v>34.195443315799025</v>
          </cell>
          <cell r="O54">
            <v>46.347000000000001</v>
          </cell>
          <cell r="P54"/>
          <cell r="Q54">
            <v>38.527999999999999</v>
          </cell>
          <cell r="R54"/>
          <cell r="S54"/>
          <cell r="T54">
            <v>36.201000000000001</v>
          </cell>
          <cell r="U54">
            <v>36.152999999999999</v>
          </cell>
          <cell r="V54">
            <v>18.879000000000001</v>
          </cell>
          <cell r="W54"/>
          <cell r="X54">
            <v>201.9</v>
          </cell>
          <cell r="Y54"/>
          <cell r="Z54"/>
          <cell r="AA54">
            <v>45.783000000000001</v>
          </cell>
          <cell r="AB54">
            <v>33.631443315799025</v>
          </cell>
          <cell r="AC54">
            <v>248.64599999999999</v>
          </cell>
          <cell r="AD54"/>
          <cell r="AE54">
            <v>738.80700000000002</v>
          </cell>
        </row>
        <row r="55">
          <cell r="C55">
            <v>244.708</v>
          </cell>
          <cell r="D55">
            <v>296.05</v>
          </cell>
          <cell r="E55">
            <v>268.66000000000003</v>
          </cell>
          <cell r="F55">
            <v>6.1529999999999996</v>
          </cell>
          <cell r="G55">
            <v>21.236999999999998</v>
          </cell>
          <cell r="H55">
            <v>27.39</v>
          </cell>
          <cell r="I55">
            <v>221.792</v>
          </cell>
          <cell r="J55"/>
          <cell r="K55">
            <v>35.038215105181756</v>
          </cell>
          <cell r="L55">
            <v>-34.418999999999997</v>
          </cell>
          <cell r="M55">
            <v>-24.268215105181749</v>
          </cell>
          <cell r="N55">
            <v>41.191215105181755</v>
          </cell>
          <cell r="O55">
            <v>51.341999999999999</v>
          </cell>
          <cell r="P55"/>
          <cell r="Q55">
            <v>45.189</v>
          </cell>
          <cell r="R55"/>
          <cell r="S55"/>
          <cell r="T55">
            <v>49.62</v>
          </cell>
          <cell r="U55">
            <v>46.107999999999997</v>
          </cell>
          <cell r="V55">
            <v>20.562000000000001</v>
          </cell>
          <cell r="W55"/>
          <cell r="X55">
            <v>249.8</v>
          </cell>
          <cell r="Y55"/>
          <cell r="Z55"/>
          <cell r="AA55">
            <v>51.267000000000003</v>
          </cell>
          <cell r="AB55">
            <v>41.116215105181766</v>
          </cell>
          <cell r="AC55">
            <v>298.71499999999997</v>
          </cell>
          <cell r="AD55"/>
          <cell r="AE55">
            <v>780.64</v>
          </cell>
        </row>
        <row r="56">
          <cell r="C56">
            <v>264.553</v>
          </cell>
          <cell r="D56">
            <v>308.47699999999998</v>
          </cell>
          <cell r="E56">
            <v>280.35599999999999</v>
          </cell>
          <cell r="F56">
            <v>6.72</v>
          </cell>
          <cell r="G56">
            <v>21.401</v>
          </cell>
          <cell r="H56">
            <v>28.120999999999999</v>
          </cell>
          <cell r="I56">
            <v>240.98</v>
          </cell>
          <cell r="J56"/>
          <cell r="K56">
            <v>32.613326856018858</v>
          </cell>
          <cell r="L56">
            <v>-24.140999999999998</v>
          </cell>
          <cell r="M56">
            <v>-19.550326856018849</v>
          </cell>
          <cell r="N56">
            <v>39.33332685601885</v>
          </cell>
          <cell r="O56">
            <v>43.923999999999999</v>
          </cell>
          <cell r="P56"/>
          <cell r="Q56">
            <v>37.204000000000001</v>
          </cell>
          <cell r="R56"/>
          <cell r="S56"/>
          <cell r="T56">
            <v>39.026000000000003</v>
          </cell>
          <cell r="U56">
            <v>36.743000000000002</v>
          </cell>
          <cell r="V56">
            <v>23.177</v>
          </cell>
          <cell r="W56"/>
          <cell r="X56">
            <v>290</v>
          </cell>
          <cell r="Y56"/>
          <cell r="Z56"/>
          <cell r="AA56">
            <v>45.823999999999998</v>
          </cell>
          <cell r="AB56">
            <v>41.233326856018849</v>
          </cell>
          <cell r="AC56">
            <v>339.93099999999998</v>
          </cell>
          <cell r="AD56"/>
          <cell r="AE56">
            <v>820.88199999999995</v>
          </cell>
        </row>
        <row r="57">
          <cell r="C57">
            <v>287.3</v>
          </cell>
          <cell r="D57">
            <v>322.83499999999998</v>
          </cell>
          <cell r="E57">
            <v>294.28899999999999</v>
          </cell>
          <cell r="F57">
            <v>6.61</v>
          </cell>
          <cell r="G57">
            <v>21.936</v>
          </cell>
          <cell r="H57">
            <v>28.545999999999999</v>
          </cell>
          <cell r="I57">
            <v>260.55799999999999</v>
          </cell>
          <cell r="J57"/>
          <cell r="K57">
            <v>25.027430462613633</v>
          </cell>
          <cell r="L57">
            <v>-12.762</v>
          </cell>
          <cell r="M57">
            <v>-8.8644304626136297</v>
          </cell>
          <cell r="N57">
            <v>31.637430462613633</v>
          </cell>
          <cell r="O57">
            <v>35.534999999999997</v>
          </cell>
          <cell r="P57"/>
          <cell r="Q57">
            <v>28.925000000000001</v>
          </cell>
          <cell r="R57"/>
          <cell r="S57"/>
          <cell r="T57">
            <v>35.338000000000001</v>
          </cell>
          <cell r="U57">
            <v>31.538</v>
          </cell>
          <cell r="V57">
            <v>26.530999999999999</v>
          </cell>
          <cell r="W57"/>
          <cell r="X57">
            <v>322.10000000000002</v>
          </cell>
          <cell r="Y57"/>
          <cell r="Z57"/>
          <cell r="AA57">
            <v>37.363</v>
          </cell>
          <cell r="AB57">
            <v>33.465430462613632</v>
          </cell>
          <cell r="AC57">
            <v>377.35500000000002</v>
          </cell>
          <cell r="AD57"/>
          <cell r="AE57">
            <v>863.06200000000001</v>
          </cell>
        </row>
        <row r="58">
          <cell r="C58">
            <v>299.51100000000002</v>
          </cell>
          <cell r="D58">
            <v>328.435</v>
          </cell>
          <cell r="E58">
            <v>303.46699999999998</v>
          </cell>
          <cell r="F58">
            <v>3.2989999999999999</v>
          </cell>
          <cell r="G58">
            <v>21.669</v>
          </cell>
          <cell r="H58">
            <v>24.968</v>
          </cell>
          <cell r="I58">
            <v>273.89299999999997</v>
          </cell>
          <cell r="J58"/>
          <cell r="K58">
            <v>23.426554905298318</v>
          </cell>
          <cell r="L58">
            <v>-4.718</v>
          </cell>
          <cell r="M58">
            <v>-2.5195549052983184</v>
          </cell>
          <cell r="N58">
            <v>26.725554905298328</v>
          </cell>
          <cell r="O58">
            <v>28.923999999999999</v>
          </cell>
          <cell r="P58"/>
          <cell r="Q58">
            <v>25.625</v>
          </cell>
          <cell r="R58"/>
          <cell r="S58"/>
          <cell r="T58">
            <v>25.105</v>
          </cell>
          <cell r="U58">
            <v>22.620999999999999</v>
          </cell>
          <cell r="V58">
            <v>27.991</v>
          </cell>
          <cell r="W58"/>
          <cell r="X58">
            <v>347</v>
          </cell>
          <cell r="Y58"/>
          <cell r="Z58"/>
          <cell r="AA58">
            <v>30.835000000000001</v>
          </cell>
          <cell r="AB58">
            <v>28.636554905298318</v>
          </cell>
          <cell r="AC58">
            <v>408.36599999999999</v>
          </cell>
          <cell r="AD58"/>
          <cell r="AE58">
            <v>923</v>
          </cell>
        </row>
        <row r="59">
          <cell r="C59">
            <v>334.06700000000001</v>
          </cell>
          <cell r="D59">
            <v>344.36599999999999</v>
          </cell>
          <cell r="E59">
            <v>317.214</v>
          </cell>
          <cell r="F59">
            <v>4.8049999999999997</v>
          </cell>
          <cell r="G59">
            <v>22.347000000000001</v>
          </cell>
          <cell r="H59">
            <v>27.152000000000001</v>
          </cell>
          <cell r="I59">
            <v>301.03899999999999</v>
          </cell>
          <cell r="J59"/>
          <cell r="K59">
            <v>10.972333517752748</v>
          </cell>
          <cell r="L59">
            <v>15.192</v>
          </cell>
          <cell r="M59">
            <v>9.7136664822472483</v>
          </cell>
          <cell r="N59">
            <v>15.777333517752751</v>
          </cell>
          <cell r="O59">
            <v>10.298999999999999</v>
          </cell>
          <cell r="P59"/>
          <cell r="Q59">
            <v>5.4939999999999998</v>
          </cell>
          <cell r="R59"/>
          <cell r="S59"/>
          <cell r="T59">
            <v>3.5430000000000001</v>
          </cell>
          <cell r="U59">
            <v>0.90100000000000002</v>
          </cell>
          <cell r="V59">
            <v>29.82</v>
          </cell>
          <cell r="W59"/>
          <cell r="X59">
            <v>360.4</v>
          </cell>
          <cell r="Y59">
            <v>361.2</v>
          </cell>
          <cell r="Z59"/>
          <cell r="AA59">
            <v>9.5960000000000001</v>
          </cell>
          <cell r="AB59">
            <v>15.074333517752748</v>
          </cell>
          <cell r="AC59">
            <v>412.27800000000002</v>
          </cell>
          <cell r="AD59"/>
          <cell r="AE59">
            <v>964.68299999999999</v>
          </cell>
        </row>
        <row r="60">
          <cell r="C60">
            <v>355.10899999999998</v>
          </cell>
          <cell r="D60">
            <v>355.06700000000001</v>
          </cell>
          <cell r="E60">
            <v>326.88299999999998</v>
          </cell>
          <cell r="F60">
            <v>5.173</v>
          </cell>
          <cell r="G60">
            <v>23.010999999999999</v>
          </cell>
          <cell r="H60">
            <v>28.184000000000001</v>
          </cell>
          <cell r="I60">
            <v>321.166</v>
          </cell>
          <cell r="J60"/>
          <cell r="K60">
            <v>1.8891027193487344</v>
          </cell>
          <cell r="L60">
            <v>25.071999999999999</v>
          </cell>
          <cell r="M60">
            <v>17.967897280651265</v>
          </cell>
          <cell r="N60">
            <v>7.0621027193487347</v>
          </cell>
          <cell r="O60">
            <v>-4.2000000000000003E-2</v>
          </cell>
          <cell r="P60"/>
          <cell r="Q60">
            <v>-5.2149999999999999</v>
          </cell>
          <cell r="R60"/>
          <cell r="S60"/>
          <cell r="T60">
            <v>-4.5449999999999999</v>
          </cell>
          <cell r="U60">
            <v>-7.6879999999999997</v>
          </cell>
          <cell r="V60">
            <v>29.442</v>
          </cell>
          <cell r="W60"/>
          <cell r="X60">
            <v>363.1</v>
          </cell>
          <cell r="Y60">
            <v>364</v>
          </cell>
          <cell r="Z60"/>
          <cell r="AA60">
            <v>-1.226</v>
          </cell>
          <cell r="AB60">
            <v>5.8781027193487345</v>
          </cell>
          <cell r="AC60">
            <v>415.12099999999998</v>
          </cell>
          <cell r="AD60"/>
          <cell r="AE60">
            <v>1010.045</v>
          </cell>
        </row>
        <row r="61">
          <cell r="C61">
            <v>379.03</v>
          </cell>
          <cell r="D61">
            <v>367.70100000000002</v>
          </cell>
          <cell r="E61">
            <v>338.59800000000001</v>
          </cell>
          <cell r="F61">
            <v>4.9119999999999999</v>
          </cell>
          <cell r="G61">
            <v>24.190999999999999</v>
          </cell>
          <cell r="H61">
            <v>29.103000000000002</v>
          </cell>
          <cell r="I61">
            <v>344.32299999999998</v>
          </cell>
          <cell r="J61"/>
          <cell r="K61">
            <v>-9.6630907674224016</v>
          </cell>
          <cell r="L61">
            <v>33.438000000000002</v>
          </cell>
          <cell r="M61">
            <v>26.860090767422403</v>
          </cell>
          <cell r="N61">
            <v>-4.7510907674224025</v>
          </cell>
          <cell r="O61">
            <v>-11.329000000000001</v>
          </cell>
          <cell r="P61"/>
          <cell r="Q61">
            <v>-16.241</v>
          </cell>
          <cell r="R61">
            <v>299.65899999999999</v>
          </cell>
          <cell r="S61"/>
          <cell r="T61">
            <v>-9.1370000000000005</v>
          </cell>
          <cell r="U61">
            <v>-8.76</v>
          </cell>
          <cell r="V61">
            <v>25.899000000000001</v>
          </cell>
          <cell r="W61"/>
          <cell r="X61">
            <v>353.3</v>
          </cell>
          <cell r="Y61">
            <v>354.4</v>
          </cell>
          <cell r="Z61">
            <v>357.32600000000002</v>
          </cell>
          <cell r="AA61">
            <v>-11.237</v>
          </cell>
          <cell r="AB61">
            <v>-4.6590907674224011</v>
          </cell>
          <cell r="AC61">
            <v>408.327</v>
          </cell>
          <cell r="AD61"/>
          <cell r="AE61">
            <v>1058.018</v>
          </cell>
        </row>
        <row r="62">
          <cell r="C62">
            <v>406.98</v>
          </cell>
          <cell r="D62">
            <v>390.76299999999998</v>
          </cell>
          <cell r="E62">
            <v>361.06599999999997</v>
          </cell>
          <cell r="F62">
            <v>4.5110000000000001</v>
          </cell>
          <cell r="G62">
            <v>25.186</v>
          </cell>
          <cell r="H62">
            <v>29.696999999999999</v>
          </cell>
          <cell r="I62">
            <v>368.48399999999998</v>
          </cell>
          <cell r="J62"/>
          <cell r="K62">
            <v>-11.697983908879767</v>
          </cell>
          <cell r="L62">
            <v>37.487000000000002</v>
          </cell>
          <cell r="M62">
            <v>28.456983908879767</v>
          </cell>
          <cell r="N62">
            <v>-7.1869839088797631</v>
          </cell>
          <cell r="O62">
            <v>-16.216999999999999</v>
          </cell>
          <cell r="P62"/>
          <cell r="Q62">
            <v>-20.728000000000002</v>
          </cell>
          <cell r="R62">
            <v>306.70100000000002</v>
          </cell>
          <cell r="S62"/>
          <cell r="T62">
            <v>-35.569000000000003</v>
          </cell>
          <cell r="U62">
            <v>-38.027999999999999</v>
          </cell>
          <cell r="V62">
            <v>26.890999999999998</v>
          </cell>
          <cell r="W62"/>
          <cell r="X62">
            <v>322</v>
          </cell>
          <cell r="Y62">
            <v>323.2</v>
          </cell>
          <cell r="Z62">
            <v>375.24200000000002</v>
          </cell>
          <cell r="AA62">
            <v>-15.45</v>
          </cell>
          <cell r="AB62">
            <v>-6.4199839088797663</v>
          </cell>
          <cell r="AC62">
            <v>398.36500000000001</v>
          </cell>
          <cell r="AD62"/>
          <cell r="AE62">
            <v>1114.6880000000001</v>
          </cell>
        </row>
        <row r="63">
          <cell r="C63">
            <v>412.89499999999998</v>
          </cell>
          <cell r="D63">
            <v>418.68599999999998</v>
          </cell>
          <cell r="E63">
            <v>379.71499999999997</v>
          </cell>
          <cell r="F63">
            <v>12.641</v>
          </cell>
          <cell r="G63">
            <v>26.33</v>
          </cell>
          <cell r="H63">
            <v>38.970999999999997</v>
          </cell>
          <cell r="I63">
            <v>374.52699999999999</v>
          </cell>
          <cell r="J63"/>
          <cell r="K63">
            <v>0.10580179476258252</v>
          </cell>
          <cell r="L63">
            <v>13.8</v>
          </cell>
          <cell r="M63">
            <v>6.8441982052374186</v>
          </cell>
          <cell r="N63">
            <v>12.746801794762581</v>
          </cell>
          <cell r="O63">
            <v>5.7910000000000004</v>
          </cell>
          <cell r="P63"/>
          <cell r="Q63">
            <v>-6.85</v>
          </cell>
          <cell r="R63">
            <v>333.73899999999998</v>
          </cell>
          <cell r="S63"/>
          <cell r="T63">
            <v>2.7709999999999999</v>
          </cell>
          <cell r="U63">
            <v>3.9950000000000001</v>
          </cell>
          <cell r="V63">
            <v>23.015000000000001</v>
          </cell>
          <cell r="W63"/>
          <cell r="X63">
            <v>330.6</v>
          </cell>
          <cell r="Y63">
            <v>331.8</v>
          </cell>
          <cell r="Z63">
            <v>407.63099999999997</v>
          </cell>
          <cell r="AA63">
            <v>5</v>
          </cell>
          <cell r="AB63">
            <v>11.955801794762584</v>
          </cell>
          <cell r="AC63">
            <v>397.654</v>
          </cell>
          <cell r="AD63"/>
          <cell r="AE63">
            <v>1152.3630000000001</v>
          </cell>
        </row>
        <row r="64">
          <cell r="C64">
            <v>418.72899999999998</v>
          </cell>
          <cell r="D64">
            <v>454.01100000000002</v>
          </cell>
          <cell r="E64">
            <v>408.35300000000001</v>
          </cell>
          <cell r="F64">
            <v>17.466000000000001</v>
          </cell>
          <cell r="G64">
            <v>28.192</v>
          </cell>
          <cell r="H64">
            <v>45.658000000000001</v>
          </cell>
          <cell r="I64">
            <v>380.16399999999999</v>
          </cell>
          <cell r="J64"/>
          <cell r="K64">
            <v>19.950776716373287</v>
          </cell>
          <cell r="L64">
            <v>-15.326000000000001</v>
          </cell>
          <cell r="M64">
            <v>-17.460776716373285</v>
          </cell>
          <cell r="N64">
            <v>37.416776716373285</v>
          </cell>
          <cell r="O64">
            <v>35.281999999999996</v>
          </cell>
          <cell r="P64"/>
          <cell r="Q64">
            <v>17.815999999999999</v>
          </cell>
          <cell r="R64">
            <v>388.404</v>
          </cell>
          <cell r="S64"/>
          <cell r="T64">
            <v>21.751000000000001</v>
          </cell>
          <cell r="U64">
            <v>23.382000000000001</v>
          </cell>
          <cell r="V64">
            <v>21.748000000000001</v>
          </cell>
          <cell r="W64"/>
          <cell r="X64">
            <v>369.2</v>
          </cell>
          <cell r="Y64">
            <v>370.3</v>
          </cell>
          <cell r="Z64">
            <v>459.57499999999999</v>
          </cell>
          <cell r="AA64">
            <v>30.498000000000001</v>
          </cell>
          <cell r="AB64">
            <v>32.632776716373293</v>
          </cell>
          <cell r="AC64">
            <v>422.005</v>
          </cell>
          <cell r="AD64"/>
          <cell r="AE64">
            <v>1208.8630000000001</v>
          </cell>
        </row>
        <row r="65">
          <cell r="C65">
            <v>451.34300000000002</v>
          </cell>
          <cell r="D65">
            <v>495.286</v>
          </cell>
          <cell r="E65">
            <v>445.37599999999998</v>
          </cell>
          <cell r="F65">
            <v>21.535</v>
          </cell>
          <cell r="G65">
            <v>28.375</v>
          </cell>
          <cell r="H65">
            <v>49.91</v>
          </cell>
          <cell r="I65">
            <v>411.702</v>
          </cell>
          <cell r="J65"/>
          <cell r="K65">
            <v>25.037594449616599</v>
          </cell>
          <cell r="L65">
            <v>-21.545999999999999</v>
          </cell>
          <cell r="M65">
            <v>-24.17559444961659</v>
          </cell>
          <cell r="N65">
            <v>46.572594449616588</v>
          </cell>
          <cell r="O65">
            <v>43.942999999999998</v>
          </cell>
          <cell r="P65"/>
          <cell r="Q65">
            <v>22.408000000000001</v>
          </cell>
          <cell r="R65">
            <v>409.01400000000001</v>
          </cell>
          <cell r="S65"/>
          <cell r="T65">
            <v>39.390999999999998</v>
          </cell>
          <cell r="U65">
            <v>39.984999999999999</v>
          </cell>
          <cell r="V65">
            <v>23.221</v>
          </cell>
          <cell r="W65"/>
          <cell r="X65">
            <v>404.5</v>
          </cell>
          <cell r="Y65">
            <v>405.9</v>
          </cell>
          <cell r="Z65">
            <v>494.28800000000001</v>
          </cell>
          <cell r="AA65">
            <v>37.652000000000001</v>
          </cell>
          <cell r="AB65">
            <v>40.281594449616591</v>
          </cell>
          <cell r="AC65">
            <v>467.67500000000001</v>
          </cell>
          <cell r="AD65"/>
          <cell r="AE65">
            <v>1272.6020000000001</v>
          </cell>
        </row>
        <row r="66">
          <cell r="C66">
            <v>483.76600000000002</v>
          </cell>
          <cell r="D66">
            <v>535.93100000000004</v>
          </cell>
          <cell r="E66">
            <v>478.62700000000001</v>
          </cell>
          <cell r="F66">
            <v>27.46</v>
          </cell>
          <cell r="G66">
            <v>29.844000000000001</v>
          </cell>
          <cell r="H66">
            <v>57.304000000000002</v>
          </cell>
          <cell r="I66">
            <v>442.16500000000002</v>
          </cell>
          <cell r="J66"/>
          <cell r="K66">
            <v>28.975574775969697</v>
          </cell>
          <cell r="L66">
            <v>-27.969000000000001</v>
          </cell>
          <cell r="M66">
            <v>-32.239574775969693</v>
          </cell>
          <cell r="N66">
            <v>56.435574775969705</v>
          </cell>
          <cell r="O66">
            <v>52.164999999999999</v>
          </cell>
          <cell r="P66"/>
          <cell r="Q66">
            <v>24.704999999999998</v>
          </cell>
          <cell r="R66">
            <v>459.69499999999999</v>
          </cell>
          <cell r="S66"/>
          <cell r="T66">
            <v>41.110999999999997</v>
          </cell>
          <cell r="U66">
            <v>42.363999999999997</v>
          </cell>
          <cell r="V66">
            <v>25.885000000000002</v>
          </cell>
          <cell r="W66"/>
          <cell r="X66">
            <v>460.9</v>
          </cell>
          <cell r="Y66">
            <v>462.4</v>
          </cell>
          <cell r="Z66">
            <v>517.89599999999996</v>
          </cell>
          <cell r="AA66">
            <v>44.683</v>
          </cell>
          <cell r="AB66">
            <v>48.953574775969699</v>
          </cell>
          <cell r="AC66">
            <v>525.61800000000005</v>
          </cell>
          <cell r="AD66"/>
          <cell r="AE66">
            <v>1342.153</v>
          </cell>
        </row>
        <row r="67">
          <cell r="C67">
            <v>520.53399999999999</v>
          </cell>
          <cell r="D67">
            <v>566.48199999999997</v>
          </cell>
          <cell r="E67">
            <v>508.00799999999998</v>
          </cell>
          <cell r="F67">
            <v>26.271000000000001</v>
          </cell>
          <cell r="G67">
            <v>32.203000000000003</v>
          </cell>
          <cell r="H67">
            <v>58.473999999999997</v>
          </cell>
          <cell r="I67">
            <v>473.17</v>
          </cell>
          <cell r="J67"/>
          <cell r="K67">
            <v>23.301616701883319</v>
          </cell>
          <cell r="L67">
            <v>-20.558</v>
          </cell>
          <cell r="M67">
            <v>-24.182616701883319</v>
          </cell>
          <cell r="N67">
            <v>49.572616701883319</v>
          </cell>
          <cell r="O67">
            <v>45.948</v>
          </cell>
          <cell r="P67"/>
          <cell r="Q67">
            <v>19.677</v>
          </cell>
          <cell r="R67">
            <v>471.42099999999999</v>
          </cell>
          <cell r="S67"/>
          <cell r="T67">
            <v>43.04</v>
          </cell>
          <cell r="U67">
            <v>43.04</v>
          </cell>
          <cell r="V67">
            <v>27.797000000000001</v>
          </cell>
          <cell r="W67"/>
          <cell r="X67">
            <v>499.4</v>
          </cell>
          <cell r="Y67">
            <v>501.6</v>
          </cell>
          <cell r="Z67">
            <v>514.23199999999997</v>
          </cell>
          <cell r="AA67">
            <v>42.091999999999999</v>
          </cell>
          <cell r="AB67">
            <v>45.716616701883325</v>
          </cell>
          <cell r="AC67">
            <v>574.74400000000003</v>
          </cell>
          <cell r="AD67"/>
          <cell r="AE67">
            <v>1418.4169999999999</v>
          </cell>
        </row>
        <row r="68">
          <cell r="C68">
            <v>552.42499999999995</v>
          </cell>
          <cell r="D68">
            <v>594.02700000000004</v>
          </cell>
          <cell r="E68">
            <v>532.822</v>
          </cell>
          <cell r="F68">
            <v>26.995999999999999</v>
          </cell>
          <cell r="G68">
            <v>34.209000000000003</v>
          </cell>
          <cell r="H68">
            <v>61.204999999999998</v>
          </cell>
          <cell r="I68">
            <v>502.32499999999999</v>
          </cell>
          <cell r="J68"/>
          <cell r="K68">
            <v>15.609434255264548</v>
          </cell>
          <cell r="L68">
            <v>-13.651</v>
          </cell>
          <cell r="M68">
            <v>-14.654434255264544</v>
          </cell>
          <cell r="N68">
            <v>42.605434255264541</v>
          </cell>
          <cell r="O68">
            <v>41.601999999999997</v>
          </cell>
          <cell r="P68"/>
          <cell r="Q68">
            <v>14.606</v>
          </cell>
          <cell r="R68">
            <v>494.65199999999999</v>
          </cell>
          <cell r="S68"/>
          <cell r="T68">
            <v>37.442</v>
          </cell>
          <cell r="U68">
            <v>35.755000000000003</v>
          </cell>
          <cell r="V68">
            <v>30.763000000000002</v>
          </cell>
          <cell r="W68"/>
          <cell r="X68">
            <v>535.20000000000005</v>
          </cell>
          <cell r="Y68">
            <v>537.20000000000005</v>
          </cell>
          <cell r="Z68">
            <v>539.23099999999999</v>
          </cell>
          <cell r="AA68">
            <v>38.695</v>
          </cell>
          <cell r="AB68">
            <v>39.698434255264537</v>
          </cell>
          <cell r="AC68">
            <v>618.02099999999996</v>
          </cell>
          <cell r="AD68"/>
          <cell r="AE68">
            <v>1486.2539999999999</v>
          </cell>
        </row>
        <row r="69">
          <cell r="C69">
            <v>585.58799999999997</v>
          </cell>
          <cell r="D69">
            <v>631.279</v>
          </cell>
          <cell r="E69">
            <v>566.70299999999997</v>
          </cell>
          <cell r="F69">
            <v>28.067</v>
          </cell>
          <cell r="G69">
            <v>36.509</v>
          </cell>
          <cell r="H69">
            <v>64.575999999999993</v>
          </cell>
          <cell r="I69">
            <v>528.84400000000005</v>
          </cell>
          <cell r="J69"/>
          <cell r="K69">
            <v>23.003042236806806</v>
          </cell>
          <cell r="L69">
            <v>-17.823</v>
          </cell>
          <cell r="M69">
            <v>-23.202042236806804</v>
          </cell>
          <cell r="N69">
            <v>51.070042236806806</v>
          </cell>
          <cell r="O69">
            <v>45.691000000000003</v>
          </cell>
          <cell r="P69"/>
          <cell r="Q69">
            <v>17.623999999999999</v>
          </cell>
          <cell r="R69">
            <v>544.84299999999996</v>
          </cell>
          <cell r="S69"/>
          <cell r="T69">
            <v>33.262999999999998</v>
          </cell>
          <cell r="U69">
            <v>29.123000000000001</v>
          </cell>
          <cell r="V69">
            <v>33.698999999999998</v>
          </cell>
          <cell r="W69"/>
          <cell r="X69">
            <v>567.20000000000005</v>
          </cell>
          <cell r="Y69">
            <v>569.29999999999995</v>
          </cell>
          <cell r="Z69">
            <v>604.00599999999997</v>
          </cell>
          <cell r="AA69">
            <v>45.389000000000003</v>
          </cell>
          <cell r="AB69">
            <v>50.768042236806806</v>
          </cell>
          <cell r="AC69">
            <v>661.92600000000004</v>
          </cell>
          <cell r="AD69"/>
          <cell r="AE69">
            <v>1565.8230000000001</v>
          </cell>
        </row>
        <row r="70">
          <cell r="C70">
            <v>571.39200000000005</v>
          </cell>
          <cell r="D70">
            <v>688.36400000000003</v>
          </cell>
          <cell r="E70">
            <v>600.85900000000004</v>
          </cell>
          <cell r="F70">
            <v>47.573999999999998</v>
          </cell>
          <cell r="G70">
            <v>39.930999999999997</v>
          </cell>
          <cell r="H70">
            <v>87.504999999999995</v>
          </cell>
          <cell r="I70">
            <v>510.197</v>
          </cell>
          <cell r="J70"/>
          <cell r="K70">
            <v>63.929668280077237</v>
          </cell>
          <cell r="L70">
            <v>-86.355000000000004</v>
          </cell>
          <cell r="M70">
            <v>-80.886668280077259</v>
          </cell>
          <cell r="N70">
            <v>111.50366828007724</v>
          </cell>
          <cell r="O70">
            <v>116.97199999999999</v>
          </cell>
          <cell r="P70"/>
          <cell r="Q70">
            <v>69.397999999999996</v>
          </cell>
          <cell r="R70">
            <v>739.66</v>
          </cell>
          <cell r="S70"/>
          <cell r="T70">
            <v>163.82900000000001</v>
          </cell>
          <cell r="U70">
            <v>173.91</v>
          </cell>
          <cell r="V70">
            <v>33.518000000000001</v>
          </cell>
          <cell r="W70"/>
          <cell r="X70">
            <v>787.2</v>
          </cell>
          <cell r="Y70">
            <v>787.7</v>
          </cell>
          <cell r="Z70">
            <v>759.98699999999997</v>
          </cell>
          <cell r="AA70">
            <v>107.114</v>
          </cell>
          <cell r="AB70">
            <v>101.64566828007726</v>
          </cell>
          <cell r="AC70">
            <v>847.40700000000004</v>
          </cell>
          <cell r="AD70"/>
          <cell r="AE70">
            <v>1582.979</v>
          </cell>
        </row>
        <row r="71">
          <cell r="C71">
            <v>562.68200000000002</v>
          </cell>
          <cell r="D71">
            <v>723.09799999999996</v>
          </cell>
          <cell r="E71">
            <v>634.58600000000001</v>
          </cell>
          <cell r="F71">
            <v>46.756</v>
          </cell>
          <cell r="G71">
            <v>41.756</v>
          </cell>
          <cell r="H71">
            <v>88.512</v>
          </cell>
          <cell r="I71">
            <v>503.858</v>
          </cell>
          <cell r="J71"/>
          <cell r="K71">
            <v>86.426111297008333</v>
          </cell>
          <cell r="L71">
            <v>-129.09100000000001</v>
          </cell>
          <cell r="M71">
            <v>-101.85711129700832</v>
          </cell>
          <cell r="N71">
            <v>133.18211129700833</v>
          </cell>
          <cell r="O71">
            <v>160.416</v>
          </cell>
          <cell r="P71"/>
          <cell r="Q71">
            <v>113.66</v>
          </cell>
          <cell r="R71">
            <v>867.40599999999995</v>
          </cell>
          <cell r="S71"/>
          <cell r="T71">
            <v>198.59200000000001</v>
          </cell>
          <cell r="U71">
            <v>200.77699999999999</v>
          </cell>
          <cell r="V71">
            <v>28.059000000000001</v>
          </cell>
          <cell r="W71"/>
          <cell r="X71">
            <v>1027.9000000000001</v>
          </cell>
          <cell r="Y71">
            <v>1015.4</v>
          </cell>
          <cell r="Z71">
            <v>883.63400000000001</v>
          </cell>
          <cell r="AA71">
            <v>156.46600000000001</v>
          </cell>
          <cell r="AB71">
            <v>129.23211129700834</v>
          </cell>
          <cell r="AC71">
            <v>1102.32</v>
          </cell>
          <cell r="AD71"/>
          <cell r="AE71">
            <v>1557.029</v>
          </cell>
        </row>
        <row r="72">
          <cell r="C72">
            <v>602.71100000000001</v>
          </cell>
          <cell r="D72">
            <v>744.2</v>
          </cell>
          <cell r="E72">
            <v>662.24</v>
          </cell>
          <cell r="F72">
            <v>39.793999999999997</v>
          </cell>
          <cell r="G72">
            <v>42.165999999999997</v>
          </cell>
          <cell r="H72">
            <v>81.96</v>
          </cell>
          <cell r="I72">
            <v>540.76800000000003</v>
          </cell>
          <cell r="J72"/>
          <cell r="K72">
            <v>72.142116306735488</v>
          </cell>
          <cell r="L72">
            <v>-99.552000000000007</v>
          </cell>
          <cell r="M72">
            <v>-69.999116306735459</v>
          </cell>
          <cell r="N72">
            <v>111.93611630673553</v>
          </cell>
          <cell r="O72">
            <v>141.489</v>
          </cell>
          <cell r="P72"/>
          <cell r="Q72">
            <v>101.69499999999999</v>
          </cell>
          <cell r="R72">
            <v>971.66099999999994</v>
          </cell>
          <cell r="S72"/>
          <cell r="T72">
            <v>134.01300000000001</v>
          </cell>
          <cell r="U72">
            <v>126.04300000000001</v>
          </cell>
          <cell r="V72">
            <v>41.003999999999998</v>
          </cell>
          <cell r="W72"/>
          <cell r="X72">
            <v>1168.7</v>
          </cell>
          <cell r="Y72">
            <v>1164.0999999999999</v>
          </cell>
          <cell r="Z72">
            <v>825.73099999999999</v>
          </cell>
          <cell r="AA72">
            <v>142.18600000000001</v>
          </cell>
          <cell r="AB72">
            <v>112.63311630673547</v>
          </cell>
          <cell r="AC72">
            <v>1240.6379999999999</v>
          </cell>
          <cell r="AD72"/>
          <cell r="AE72">
            <v>1627.8230000000001</v>
          </cell>
        </row>
        <row r="73">
          <cell r="C73">
            <v>624.82399999999996</v>
          </cell>
          <cell r="D73">
            <v>745.48699999999997</v>
          </cell>
          <cell r="E73">
            <v>671.16099999999994</v>
          </cell>
          <cell r="F73">
            <v>30.823</v>
          </cell>
          <cell r="G73">
            <v>43.503</v>
          </cell>
          <cell r="H73">
            <v>74.325999999999993</v>
          </cell>
          <cell r="I73">
            <v>559.85599999999999</v>
          </cell>
          <cell r="J73"/>
          <cell r="K73">
            <v>60.938336062182508</v>
          </cell>
          <cell r="L73">
            <v>-77.238</v>
          </cell>
          <cell r="M73">
            <v>-48.336336062182511</v>
          </cell>
          <cell r="N73">
            <v>91.761336062182494</v>
          </cell>
          <cell r="O73">
            <v>120.663</v>
          </cell>
          <cell r="P73"/>
          <cell r="Q73">
            <v>89.84</v>
          </cell>
          <cell r="R73">
            <v>1103.625</v>
          </cell>
          <cell r="S73"/>
          <cell r="T73">
            <v>117.672</v>
          </cell>
          <cell r="U73">
            <v>107.806</v>
          </cell>
          <cell r="V73">
            <v>43.466999999999999</v>
          </cell>
          <cell r="W73"/>
          <cell r="X73">
            <v>1261.2</v>
          </cell>
          <cell r="Y73">
            <v>1266.5999999999999</v>
          </cell>
          <cell r="Z73">
            <v>935.77800000000002</v>
          </cell>
          <cell r="AA73">
            <v>122.855</v>
          </cell>
          <cell r="AB73">
            <v>93.953336062182501</v>
          </cell>
          <cell r="AC73">
            <v>1374.1220000000001</v>
          </cell>
          <cell r="AD73"/>
          <cell r="AE73">
            <v>1673.2429999999999</v>
          </cell>
        </row>
        <row r="74">
          <cell r="C74">
            <v>636.14099999999996</v>
          </cell>
          <cell r="D74">
            <v>759.95</v>
          </cell>
          <cell r="E74">
            <v>682.81100000000004</v>
          </cell>
          <cell r="F74">
            <v>32.433999999999997</v>
          </cell>
          <cell r="G74">
            <v>44.704999999999998</v>
          </cell>
          <cell r="H74">
            <v>77.138999999999996</v>
          </cell>
          <cell r="I74">
            <v>566.04600000000005</v>
          </cell>
          <cell r="J74"/>
          <cell r="K74">
            <v>64.147428146485439</v>
          </cell>
          <cell r="L74">
            <v>-84.795000000000002</v>
          </cell>
          <cell r="M74">
            <v>-57.567428146485433</v>
          </cell>
          <cell r="N74">
            <v>96.581428146485422</v>
          </cell>
          <cell r="O74">
            <v>123.809</v>
          </cell>
          <cell r="P74"/>
          <cell r="Q74">
            <v>91.375</v>
          </cell>
          <cell r="R74">
            <v>1229.1279999999999</v>
          </cell>
          <cell r="S74"/>
          <cell r="T74">
            <v>95.861999999999995</v>
          </cell>
          <cell r="U74">
            <v>86.884</v>
          </cell>
          <cell r="V74">
            <v>38.637</v>
          </cell>
          <cell r="W74"/>
          <cell r="X74">
            <v>1366.2</v>
          </cell>
          <cell r="Y74">
            <v>1343.8</v>
          </cell>
          <cell r="Z74">
            <v>1044.4190000000001</v>
          </cell>
          <cell r="AA74">
            <v>124.249</v>
          </cell>
          <cell r="AB74">
            <v>97.021428146485434</v>
          </cell>
          <cell r="AC74">
            <v>1448.047</v>
          </cell>
          <cell r="AD74"/>
          <cell r="AE74">
            <v>1725.3389999999999</v>
          </cell>
        </row>
        <row r="75">
          <cell r="C75">
            <v>663.07500000000005</v>
          </cell>
          <cell r="D75">
            <v>766.55200000000002</v>
          </cell>
          <cell r="E75">
            <v>694.41700000000003</v>
          </cell>
          <cell r="F75">
            <v>26.204000000000001</v>
          </cell>
          <cell r="G75">
            <v>45.930999999999997</v>
          </cell>
          <cell r="H75">
            <v>72.135000000000005</v>
          </cell>
          <cell r="I75">
            <v>589.94299999999998</v>
          </cell>
          <cell r="J75"/>
          <cell r="K75">
            <v>55.338464700823707</v>
          </cell>
          <cell r="L75">
            <v>-65.656999999999996</v>
          </cell>
          <cell r="M75">
            <v>-43.722464700823707</v>
          </cell>
          <cell r="N75">
            <v>81.542464700823729</v>
          </cell>
          <cell r="O75">
            <v>103.477</v>
          </cell>
          <cell r="P75"/>
          <cell r="Q75">
            <v>77.272999999999996</v>
          </cell>
          <cell r="R75">
            <v>1304.6289999999999</v>
          </cell>
          <cell r="S75"/>
          <cell r="T75">
            <v>78.433000000000007</v>
          </cell>
          <cell r="U75">
            <v>64.603999999999999</v>
          </cell>
          <cell r="V75">
            <v>37.814</v>
          </cell>
          <cell r="W75"/>
          <cell r="X75">
            <v>1461.1</v>
          </cell>
          <cell r="Y75">
            <v>1419.4</v>
          </cell>
          <cell r="Z75">
            <v>1046.9369999999999</v>
          </cell>
          <cell r="AA75">
            <v>100.345</v>
          </cell>
          <cell r="AB75">
            <v>78.410464700823695</v>
          </cell>
          <cell r="AC75">
            <v>1539.787</v>
          </cell>
          <cell r="AD75"/>
          <cell r="AE75">
            <v>1803.854</v>
          </cell>
        </row>
        <row r="76">
          <cell r="C76">
            <v>689.83699999999999</v>
          </cell>
          <cell r="D76">
            <v>788.21100000000001</v>
          </cell>
          <cell r="E76">
            <v>704.96699999999998</v>
          </cell>
          <cell r="F76">
            <v>36.179000000000002</v>
          </cell>
          <cell r="G76">
            <v>47.064999999999998</v>
          </cell>
          <cell r="H76">
            <v>83.244</v>
          </cell>
          <cell r="I76">
            <v>612.01</v>
          </cell>
          <cell r="J76"/>
          <cell r="K76">
            <v>50.256905146527139</v>
          </cell>
          <cell r="L76">
            <v>-64.275000000000006</v>
          </cell>
          <cell r="M76">
            <v>-52.336905146527144</v>
          </cell>
          <cell r="N76">
            <v>86.435905146527148</v>
          </cell>
          <cell r="O76">
            <v>98.373999999999995</v>
          </cell>
          <cell r="P76"/>
          <cell r="Q76">
            <v>62.195</v>
          </cell>
          <cell r="R76">
            <v>1386.3230000000001</v>
          </cell>
          <cell r="S76"/>
          <cell r="T76">
            <v>84.54</v>
          </cell>
          <cell r="U76">
            <v>81.867999999999995</v>
          </cell>
          <cell r="V76">
            <v>34.164999999999999</v>
          </cell>
          <cell r="W76"/>
          <cell r="X76">
            <v>1551.8</v>
          </cell>
          <cell r="Y76">
            <v>1506.5</v>
          </cell>
          <cell r="Z76">
            <v>1021.522</v>
          </cell>
          <cell r="AA76">
            <v>94.081999999999994</v>
          </cell>
          <cell r="AB76">
            <v>82.143905146527146</v>
          </cell>
          <cell r="AC76">
            <v>1621.4090000000001</v>
          </cell>
          <cell r="AD76"/>
          <cell r="AE76">
            <v>1875.402</v>
          </cell>
        </row>
        <row r="77">
          <cell r="C77">
            <v>714.31799999999998</v>
          </cell>
          <cell r="D77">
            <v>795.93799999999999</v>
          </cell>
          <cell r="E77">
            <v>715.61</v>
          </cell>
          <cell r="F77">
            <v>32.250999999999998</v>
          </cell>
          <cell r="G77">
            <v>48.076999999999998</v>
          </cell>
          <cell r="H77">
            <v>80.328000000000003</v>
          </cell>
          <cell r="I77">
            <v>634.072</v>
          </cell>
          <cell r="J77"/>
          <cell r="K77">
            <v>45.949071743816894</v>
          </cell>
          <cell r="L77">
            <v>-47.640999999999998</v>
          </cell>
          <cell r="M77">
            <v>-44.2210717438169</v>
          </cell>
          <cell r="N77">
            <v>78.200071743816906</v>
          </cell>
          <cell r="O77">
            <v>81.62</v>
          </cell>
          <cell r="P77"/>
          <cell r="Q77">
            <v>49.369</v>
          </cell>
          <cell r="R77">
            <v>1450.741</v>
          </cell>
          <cell r="S77"/>
          <cell r="T77">
            <v>60.747999999999998</v>
          </cell>
          <cell r="U77">
            <v>50.156999999999996</v>
          </cell>
          <cell r="V77">
            <v>34.470999999999997</v>
          </cell>
          <cell r="W77"/>
          <cell r="X77">
            <v>1595</v>
          </cell>
          <cell r="Y77">
            <v>1551.9</v>
          </cell>
          <cell r="Z77">
            <v>1020.274</v>
          </cell>
          <cell r="AA77">
            <v>84.019000000000005</v>
          </cell>
          <cell r="AB77">
            <v>80.599071743816907</v>
          </cell>
          <cell r="AC77">
            <v>1670.2360000000001</v>
          </cell>
          <cell r="AD77"/>
          <cell r="AE77">
            <v>1932.1</v>
          </cell>
        </row>
        <row r="78">
          <cell r="C78">
            <v>755.56500000000005</v>
          </cell>
          <cell r="D78">
            <v>813.226</v>
          </cell>
          <cell r="E78">
            <v>727.17700000000002</v>
          </cell>
          <cell r="F78">
            <v>36.448999999999998</v>
          </cell>
          <cell r="G78">
            <v>49.6</v>
          </cell>
          <cell r="H78">
            <v>86.049000000000007</v>
          </cell>
          <cell r="I78">
            <v>676.803</v>
          </cell>
          <cell r="J78"/>
          <cell r="K78">
            <v>19.020449160961796</v>
          </cell>
          <cell r="L78">
            <v>-18.515000000000001</v>
          </cell>
          <cell r="M78">
            <v>-16.323449160961797</v>
          </cell>
          <cell r="N78">
            <v>55.469449160961801</v>
          </cell>
          <cell r="O78">
            <v>57.661000000000001</v>
          </cell>
          <cell r="P78"/>
          <cell r="Q78">
            <v>21.212</v>
          </cell>
          <cell r="R78">
            <v>1522.145</v>
          </cell>
          <cell r="S78"/>
          <cell r="T78">
            <v>66.960999999999999</v>
          </cell>
          <cell r="U78">
            <v>101.289</v>
          </cell>
          <cell r="V78">
            <v>36.749000000000002</v>
          </cell>
          <cell r="W78"/>
          <cell r="X78">
            <v>1714.5</v>
          </cell>
          <cell r="Y78">
            <v>1592.9</v>
          </cell>
          <cell r="Z78">
            <v>1259.644</v>
          </cell>
          <cell r="AA78">
            <v>54.341999999999999</v>
          </cell>
          <cell r="AB78">
            <v>52.150449160961799</v>
          </cell>
          <cell r="AC78">
            <v>1737.66</v>
          </cell>
          <cell r="AD78"/>
          <cell r="AE78">
            <v>2013.606</v>
          </cell>
        </row>
        <row r="79">
          <cell r="C79">
            <v>780.51499999999999</v>
          </cell>
          <cell r="D79">
            <v>840.26900000000001</v>
          </cell>
          <cell r="E79">
            <v>743.53300000000002</v>
          </cell>
          <cell r="F79">
            <v>46.360999999999997</v>
          </cell>
          <cell r="G79">
            <v>50.375</v>
          </cell>
          <cell r="H79">
            <v>96.736000000000004</v>
          </cell>
          <cell r="I79">
            <v>700.798</v>
          </cell>
          <cell r="J79"/>
          <cell r="K79">
            <v>13.44411390349466</v>
          </cell>
          <cell r="L79">
            <v>-18.689</v>
          </cell>
          <cell r="M79">
            <v>-18.74011390349466</v>
          </cell>
          <cell r="N79">
            <v>59.80511390349465</v>
          </cell>
          <cell r="O79">
            <v>59.753999999999998</v>
          </cell>
          <cell r="P79"/>
          <cell r="Q79">
            <v>13.393000000000001</v>
          </cell>
          <cell r="R79">
            <v>1497.819</v>
          </cell>
          <cell r="S79"/>
          <cell r="T79">
            <v>38.615000000000002</v>
          </cell>
          <cell r="U79">
            <v>81.02</v>
          </cell>
          <cell r="V79">
            <v>42.850999999999999</v>
          </cell>
          <cell r="W79"/>
          <cell r="X79">
            <v>1757.7</v>
          </cell>
          <cell r="Y79">
            <v>1574.9</v>
          </cell>
          <cell r="Z79">
            <v>1339.2249999999999</v>
          </cell>
          <cell r="AA79">
            <v>59.110999999999997</v>
          </cell>
          <cell r="AB79">
            <v>59.162113903494664</v>
          </cell>
          <cell r="AC79">
            <v>1784.098</v>
          </cell>
          <cell r="AD79"/>
          <cell r="AE79">
            <v>2098.8090000000002</v>
          </cell>
        </row>
        <row r="80">
          <cell r="C80">
            <v>812.73400000000004</v>
          </cell>
          <cell r="D80">
            <v>857.62199999999996</v>
          </cell>
          <cell r="E80">
            <v>760.97199999999998</v>
          </cell>
          <cell r="F80">
            <v>45.65</v>
          </cell>
          <cell r="G80">
            <v>51</v>
          </cell>
          <cell r="H80">
            <v>96.65</v>
          </cell>
          <cell r="I80">
            <v>734.947</v>
          </cell>
          <cell r="J80"/>
          <cell r="K80">
            <v>3.6901080317388359</v>
          </cell>
          <cell r="L80">
            <v>-10.012</v>
          </cell>
          <cell r="M80">
            <v>-14.464108031738835</v>
          </cell>
          <cell r="N80">
            <v>49.340108031738843</v>
          </cell>
          <cell r="O80">
            <v>44.887999999999998</v>
          </cell>
          <cell r="P80"/>
          <cell r="Q80">
            <v>-0.76200000000000001</v>
          </cell>
          <cell r="R80">
            <v>1481.173</v>
          </cell>
          <cell r="S80"/>
          <cell r="T80">
            <v>34.814</v>
          </cell>
          <cell r="U80">
            <v>16.983000000000001</v>
          </cell>
          <cell r="V80">
            <v>39.061</v>
          </cell>
          <cell r="W80"/>
          <cell r="X80">
            <v>1775.9</v>
          </cell>
          <cell r="Y80">
            <v>1600.5</v>
          </cell>
          <cell r="Z80">
            <v>1295.152</v>
          </cell>
          <cell r="AA80">
            <v>40.473999999999997</v>
          </cell>
          <cell r="AB80">
            <v>44.926108031738842</v>
          </cell>
          <cell r="AC80">
            <v>1842.2139999999999</v>
          </cell>
          <cell r="AD80"/>
          <cell r="AE80">
            <v>2173.6660000000002</v>
          </cell>
        </row>
        <row r="81">
          <cell r="C81">
            <v>827.92600000000004</v>
          </cell>
          <cell r="D81">
            <v>888.74</v>
          </cell>
          <cell r="E81">
            <v>793.61599999999999</v>
          </cell>
          <cell r="F81">
            <v>42.555</v>
          </cell>
          <cell r="G81">
            <v>52.569000000000003</v>
          </cell>
          <cell r="H81">
            <v>95.123999999999995</v>
          </cell>
          <cell r="I81">
            <v>743.79100000000005</v>
          </cell>
          <cell r="J81"/>
          <cell r="K81">
            <v>26.149760630056583</v>
          </cell>
          <cell r="L81">
            <v>-29.812999999999999</v>
          </cell>
          <cell r="M81">
            <v>-37.703760630056586</v>
          </cell>
          <cell r="N81">
            <v>68.704760630056583</v>
          </cell>
          <cell r="O81">
            <v>60.814</v>
          </cell>
          <cell r="P81"/>
          <cell r="Q81">
            <v>18.259</v>
          </cell>
          <cell r="R81">
            <v>1589.29</v>
          </cell>
          <cell r="S81"/>
          <cell r="T81">
            <v>56.076000000000001</v>
          </cell>
          <cell r="U81">
            <v>27.018999999999998</v>
          </cell>
          <cell r="V81">
            <v>39.185000000000002</v>
          </cell>
          <cell r="W81"/>
          <cell r="X81">
            <v>1815.7</v>
          </cell>
          <cell r="Y81">
            <v>1643.3</v>
          </cell>
          <cell r="Z81">
            <v>1421.654</v>
          </cell>
          <cell r="AA81">
            <v>66.358000000000004</v>
          </cell>
          <cell r="AB81">
            <v>74.24876063005658</v>
          </cell>
          <cell r="AC81">
            <v>1898.8789999999999</v>
          </cell>
          <cell r="AD81"/>
          <cell r="AE81">
            <v>2241.8040000000001</v>
          </cell>
        </row>
        <row r="82">
          <cell r="C82">
            <v>792.64800000000002</v>
          </cell>
          <cell r="D82">
            <v>1107.2</v>
          </cell>
          <cell r="E82">
            <v>981.59199999999998</v>
          </cell>
          <cell r="F82">
            <v>71.965000000000003</v>
          </cell>
          <cell r="G82">
            <v>53.643000000000001</v>
          </cell>
          <cell r="H82">
            <v>125.608</v>
          </cell>
          <cell r="I82">
            <v>710.96</v>
          </cell>
          <cell r="J82"/>
          <cell r="K82">
            <v>241.89266287618463</v>
          </cell>
          <cell r="L82">
            <v>-293.41300000000001</v>
          </cell>
          <cell r="M82">
            <v>-292.71866287618462</v>
          </cell>
          <cell r="N82">
            <v>313.85766287618463</v>
          </cell>
          <cell r="O82">
            <v>314.55200000000002</v>
          </cell>
          <cell r="P82"/>
          <cell r="Q82">
            <v>242.58699999999999</v>
          </cell>
          <cell r="R82">
            <v>1854.3240000000001</v>
          </cell>
          <cell r="S82"/>
          <cell r="T82">
            <v>337.983</v>
          </cell>
          <cell r="U82">
            <v>331.70100000000002</v>
          </cell>
          <cell r="V82">
            <v>25.202000000000002</v>
          </cell>
          <cell r="W82"/>
          <cell r="X82">
            <v>2154.9</v>
          </cell>
          <cell r="Y82">
            <v>1930.1</v>
          </cell>
          <cell r="Z82">
            <v>1634.7360000000001</v>
          </cell>
          <cell r="AA82">
            <v>319.40300000000002</v>
          </cell>
          <cell r="AB82">
            <v>318.70866287618463</v>
          </cell>
          <cell r="AC82">
            <v>2244.3440000000001</v>
          </cell>
          <cell r="AD82"/>
          <cell r="AE82">
            <v>2087.4</v>
          </cell>
        </row>
        <row r="83">
          <cell r="C83">
            <v>921.57899999999995</v>
          </cell>
          <cell r="D83">
            <v>1043.71</v>
          </cell>
          <cell r="E83">
            <v>935.12300000000005</v>
          </cell>
          <cell r="F83">
            <v>53.277999999999999</v>
          </cell>
          <cell r="G83">
            <v>55.308999999999997</v>
          </cell>
          <cell r="H83">
            <v>108.587</v>
          </cell>
          <cell r="I83">
            <v>832.28800000000001</v>
          </cell>
          <cell r="J83"/>
          <cell r="K83">
            <v>88.490850868563953</v>
          </cell>
          <cell r="L83">
            <v>-73.391999999999996</v>
          </cell>
          <cell r="M83">
            <v>-93.029850868563955</v>
          </cell>
          <cell r="N83">
            <v>141.76885086856399</v>
          </cell>
          <cell r="O83">
            <v>122.131</v>
          </cell>
          <cell r="P83"/>
          <cell r="Q83">
            <v>68.852999999999994</v>
          </cell>
          <cell r="R83">
            <v>1987.307</v>
          </cell>
          <cell r="S83"/>
          <cell r="T83">
            <v>128.81</v>
          </cell>
          <cell r="U83">
            <v>86.343000000000004</v>
          </cell>
          <cell r="V83">
            <v>55.356000000000002</v>
          </cell>
          <cell r="W83"/>
          <cell r="X83">
            <v>2380.9</v>
          </cell>
          <cell r="Y83">
            <v>2050.4</v>
          </cell>
          <cell r="Z83">
            <v>1651.075</v>
          </cell>
          <cell r="AA83">
            <v>136.363</v>
          </cell>
          <cell r="AB83">
            <v>156.00085086856396</v>
          </cell>
          <cell r="AC83">
            <v>2385.3220000000001</v>
          </cell>
          <cell r="AD83"/>
          <cell r="AE83">
            <v>2356.8829999999998</v>
          </cell>
        </row>
        <row r="84">
          <cell r="C84">
            <v>1033.527</v>
          </cell>
          <cell r="D84">
            <v>1160.953</v>
          </cell>
          <cell r="E84">
            <v>1053.078</v>
          </cell>
          <cell r="F84">
            <v>47.570999999999998</v>
          </cell>
          <cell r="G84">
            <v>60.304000000000002</v>
          </cell>
          <cell r="H84">
            <v>107.875</v>
          </cell>
          <cell r="I84">
            <v>926.75900000000001</v>
          </cell>
          <cell r="J84"/>
          <cell r="K84">
            <v>102.34065503331591</v>
          </cell>
          <cell r="L84">
            <v>-31.047999999999998</v>
          </cell>
          <cell r="M84">
            <v>-53.533655033315902</v>
          </cell>
          <cell r="N84">
            <v>149.91165503331587</v>
          </cell>
          <cell r="O84">
            <v>127.426</v>
          </cell>
          <cell r="P84"/>
          <cell r="Q84">
            <v>79.855000000000004</v>
          </cell>
          <cell r="R84">
            <v>2160.7420000000002</v>
          </cell>
          <cell r="S84"/>
          <cell r="T84">
            <v>111.36199999999999</v>
          </cell>
          <cell r="U84">
            <v>50.097000000000001</v>
          </cell>
          <cell r="V84">
            <v>111.93899999999999</v>
          </cell>
          <cell r="W84"/>
          <cell r="X84">
            <v>2545.4</v>
          </cell>
          <cell r="Y84">
            <v>2252.6999999999998</v>
          </cell>
          <cell r="Z84">
            <v>1855.2239999999999</v>
          </cell>
          <cell r="AA84">
            <v>137.94900000000001</v>
          </cell>
          <cell r="AB84">
            <v>160.43465503331589</v>
          </cell>
          <cell r="AC84">
            <v>2538.4070000000002</v>
          </cell>
          <cell r="AD84"/>
          <cell r="AE84">
            <v>2583.1550000000002</v>
          </cell>
        </row>
        <row r="85">
          <cell r="C85">
            <v>1097.904</v>
          </cell>
          <cell r="D85">
            <v>1228.9570000000001</v>
          </cell>
          <cell r="E85">
            <v>1094.48</v>
          </cell>
          <cell r="F85">
            <v>69.162000000000006</v>
          </cell>
          <cell r="G85">
            <v>65.314999999999998</v>
          </cell>
          <cell r="H85">
            <v>134.477</v>
          </cell>
          <cell r="I85">
            <v>975.63300000000004</v>
          </cell>
          <cell r="J85"/>
          <cell r="K85">
            <v>67.756131402073322</v>
          </cell>
          <cell r="L85">
            <v>-48.366999999999997</v>
          </cell>
          <cell r="M85">
            <v>-54.232131402073328</v>
          </cell>
          <cell r="N85">
            <v>136.91813140207333</v>
          </cell>
          <cell r="O85">
            <v>131.053</v>
          </cell>
          <cell r="P85"/>
          <cell r="Q85">
            <v>61.890999999999998</v>
          </cell>
          <cell r="R85">
            <v>2271.404</v>
          </cell>
          <cell r="S85"/>
          <cell r="T85">
            <v>157.53399999999999</v>
          </cell>
          <cell r="U85">
            <v>62.591000000000001</v>
          </cell>
          <cell r="V85">
            <v>106.902</v>
          </cell>
          <cell r="W85"/>
          <cell r="X85">
            <v>2685.9</v>
          </cell>
          <cell r="Y85">
            <v>2446.4</v>
          </cell>
          <cell r="Z85">
            <v>1983.1189999999999</v>
          </cell>
          <cell r="AA85">
            <v>156.42099999999999</v>
          </cell>
          <cell r="AB85">
            <v>162.28613140207332</v>
          </cell>
          <cell r="AC85">
            <v>2736.518</v>
          </cell>
          <cell r="AD85"/>
          <cell r="AE85">
            <v>2746.5740000000001</v>
          </cell>
        </row>
        <row r="86">
          <cell r="C86">
            <v>1137.885</v>
          </cell>
          <cell r="D86">
            <v>1286.1379999999999</v>
          </cell>
          <cell r="E86">
            <v>1139.1500000000001</v>
          </cell>
          <cell r="F86">
            <v>77.989999999999995</v>
          </cell>
          <cell r="G86">
            <v>68.998000000000005</v>
          </cell>
          <cell r="H86">
            <v>146.988</v>
          </cell>
          <cell r="I86">
            <v>1012.732</v>
          </cell>
          <cell r="J86"/>
          <cell r="K86">
            <v>64.708335928608136</v>
          </cell>
          <cell r="L86">
            <v>-66.641999999999996</v>
          </cell>
          <cell r="M86">
            <v>-61.087335928608141</v>
          </cell>
          <cell r="N86">
            <v>142.69833592860812</v>
          </cell>
          <cell r="O86">
            <v>148.25299999999999</v>
          </cell>
          <cell r="P86"/>
          <cell r="Q86">
            <v>70.263000000000005</v>
          </cell>
          <cell r="R86">
            <v>2448.9850000000001</v>
          </cell>
          <cell r="S86"/>
          <cell r="T86">
            <v>179.12299999999999</v>
          </cell>
          <cell r="U86">
            <v>72.275999999999996</v>
          </cell>
          <cell r="V86">
            <v>105.476</v>
          </cell>
          <cell r="W86"/>
          <cell r="X86">
            <v>2807.3</v>
          </cell>
          <cell r="Y86">
            <v>2641.8</v>
          </cell>
          <cell r="Z86">
            <v>2022.3180992096547</v>
          </cell>
          <cell r="AA86">
            <v>165.82</v>
          </cell>
          <cell r="AB86">
            <v>160.26533592860818</v>
          </cell>
          <cell r="AC86">
            <v>2925.0230000000001</v>
          </cell>
          <cell r="AD86"/>
          <cell r="AE86">
            <v>2893.4029999999998</v>
          </cell>
        </row>
        <row r="87">
          <cell r="C87">
            <v>1229.4985058656325</v>
          </cell>
          <cell r="D87">
            <v>1347.1860091384792</v>
          </cell>
          <cell r="E87">
            <v>1191.5268034794528</v>
          </cell>
          <cell r="F87">
            <v>81.546664445781047</v>
          </cell>
          <cell r="G87">
            <v>74.112541213245251</v>
          </cell>
          <cell r="H87">
            <v>155.6592056590263</v>
          </cell>
          <cell r="I87">
            <v>1101.5566597240761</v>
          </cell>
          <cell r="J87"/>
          <cell r="K87">
            <v>26.253081690262523</v>
          </cell>
          <cell r="L87">
            <v>-27.079473260849518</v>
          </cell>
          <cell r="M87">
            <v>-17.191716124046501</v>
          </cell>
          <cell r="N87">
            <v>107.79974613604361</v>
          </cell>
          <cell r="O87">
            <v>117.68750327284663</v>
          </cell>
          <cell r="P87"/>
          <cell r="Q87">
            <v>36.140838827065544</v>
          </cell>
          <cell r="R87">
            <v>2525.5471754745613</v>
          </cell>
          <cell r="S87"/>
          <cell r="T87">
            <v>142.99698122360766</v>
          </cell>
          <cell r="U87">
            <v>71.565324777722424</v>
          </cell>
          <cell r="V87">
            <v>111.21396885716256</v>
          </cell>
          <cell r="W87"/>
          <cell r="X87">
            <v>2897.1967144625842</v>
          </cell>
          <cell r="Y87">
            <v>2801.0418071408958</v>
          </cell>
          <cell r="Z87">
            <v>2122.8674652060513</v>
          </cell>
          <cell r="AA87">
            <v>128.87977489880689</v>
          </cell>
          <cell r="AB87">
            <v>118.99201776200385</v>
          </cell>
          <cell r="AC87">
            <v>3103.8800777734359</v>
          </cell>
          <cell r="AD87"/>
          <cell r="AE87">
            <v>2993.8517429999997</v>
          </cell>
        </row>
        <row r="88">
          <cell r="C88">
            <v>1292.3063469533176</v>
          </cell>
          <cell r="D88">
            <v>1389.4675834403672</v>
          </cell>
          <cell r="E88">
            <v>1229.3290171187584</v>
          </cell>
          <cell r="F88">
            <v>83.74220064325155</v>
          </cell>
          <cell r="G88">
            <v>76.396365678357057</v>
          </cell>
          <cell r="H88">
            <v>160.13856632160861</v>
          </cell>
          <cell r="I88">
            <v>1161.0632556160454</v>
          </cell>
          <cell r="J88"/>
          <cell r="K88">
            <v>8.4165241520749809</v>
          </cell>
          <cell r="L88">
            <v>-6.4119582876166463</v>
          </cell>
          <cell r="M88">
            <v>-1.4094465958937989</v>
          </cell>
          <cell r="N88">
            <v>92.158724795326535</v>
          </cell>
          <cell r="O88">
            <v>97.161236487049379</v>
          </cell>
          <cell r="P88"/>
          <cell r="Q88">
            <v>13.419035843797829</v>
          </cell>
          <cell r="R88">
            <v>2638.5010008138538</v>
          </cell>
          <cell r="S88"/>
          <cell r="T88">
            <v>129.85900841420292</v>
          </cell>
          <cell r="U88">
            <v>117.14665138881715</v>
          </cell>
          <cell r="V88">
            <v>111.37396585669073</v>
          </cell>
          <cell r="W88"/>
          <cell r="X88">
            <v>3026.2918876727704</v>
          </cell>
          <cell r="Y88">
            <v>2951.7307839707441</v>
          </cell>
          <cell r="Z88">
            <v>2212.9529503068275</v>
          </cell>
          <cell r="AA88">
            <v>116.05872093812535</v>
          </cell>
          <cell r="AB88">
            <v>111.0562092464025</v>
          </cell>
          <cell r="AC88">
            <v>3256.8576612917273</v>
          </cell>
          <cell r="AD88"/>
          <cell r="AE88">
            <v>3101.2963059999997</v>
          </cell>
        </row>
        <row r="89">
          <cell r="C89">
            <v>1350.6552226267656</v>
          </cell>
          <cell r="D89">
            <v>1430.8197404448263</v>
          </cell>
          <cell r="E89">
            <v>1265.533103778371</v>
          </cell>
          <cell r="F89">
            <v>86.166856923661399</v>
          </cell>
          <cell r="G89">
            <v>79.11977974279371</v>
          </cell>
          <cell r="H89">
            <v>165.28663666645511</v>
          </cell>
          <cell r="I89">
            <v>1214.8776247323719</v>
          </cell>
          <cell r="J89"/>
          <cell r="K89">
            <v>-6.7828973267698682</v>
          </cell>
          <cell r="L89">
            <v>16.747950086153089</v>
          </cell>
          <cell r="M89">
            <v>17.52850830732206</v>
          </cell>
          <cell r="N89">
            <v>79.383959596891515</v>
          </cell>
          <cell r="O89">
            <v>80.164517818060489</v>
          </cell>
          <cell r="P89"/>
          <cell r="Q89">
            <v>-6.0023391056008988</v>
          </cell>
          <cell r="R89">
            <v>2733.9216824208111</v>
          </cell>
          <cell r="S89"/>
          <cell r="T89">
            <v>131.7082986459682</v>
          </cell>
          <cell r="U89">
            <v>131.06179383142413</v>
          </cell>
          <cell r="V89">
            <v>117.86186639156108</v>
          </cell>
          <cell r="W89"/>
          <cell r="X89">
            <v>3152.1370756213387</v>
          </cell>
          <cell r="Y89">
            <v>3088.0175048661167</v>
          </cell>
          <cell r="Z89">
            <v>2286.7543781990425</v>
          </cell>
          <cell r="AA89">
            <v>100.45971390776744</v>
          </cell>
          <cell r="AB89">
            <v>99.679155686598463</v>
          </cell>
          <cell r="AC89">
            <v>3396.4305685891327</v>
          </cell>
          <cell r="AD89"/>
          <cell r="AE89">
            <v>3219.746666</v>
          </cell>
        </row>
      </sheetData>
      <sheetData sheetId="16">
        <row r="5">
          <cell r="C5">
            <v>42.940919037199123</v>
          </cell>
          <cell r="D5">
            <v>38.599562363238512</v>
          </cell>
          <cell r="E5">
            <v>33.23413566739606</v>
          </cell>
          <cell r="F5">
            <v>2.634573304157549</v>
          </cell>
          <cell r="G5">
            <v>2.7308533916849012</v>
          </cell>
          <cell r="H5">
            <v>5.3654266958424506</v>
          </cell>
          <cell r="I5">
            <v>37.207877461706786</v>
          </cell>
          <cell r="J5"/>
          <cell r="K5" t="str">
            <v>-</v>
          </cell>
          <cell r="L5">
            <v>7.6936542669584247</v>
          </cell>
          <cell r="M5" t="str">
            <v>-</v>
          </cell>
          <cell r="N5" t="str">
            <v>-</v>
          </cell>
          <cell r="O5">
            <v>-4.3413566739606129</v>
          </cell>
          <cell r="P5"/>
          <cell r="Q5">
            <v>-6.9759299781181614</v>
          </cell>
          <cell r="R5"/>
          <cell r="S5"/>
          <cell r="T5">
            <v>-5.9256017505470462</v>
          </cell>
          <cell r="U5">
            <v>-4.3413566739606129</v>
          </cell>
          <cell r="V5">
            <v>4.5514223194748356</v>
          </cell>
          <cell r="W5"/>
          <cell r="Y5"/>
          <cell r="Z5"/>
          <cell r="AA5">
            <v>-3.7986870897155356</v>
          </cell>
        </row>
        <row r="6">
          <cell r="C6">
            <v>43.298545484427642</v>
          </cell>
          <cell r="D6">
            <v>38.474813049552139</v>
          </cell>
          <cell r="E6">
            <v>32.78001479168379</v>
          </cell>
          <cell r="F6">
            <v>2.9912071657490342</v>
          </cell>
          <cell r="G6">
            <v>2.7035910921193196</v>
          </cell>
          <cell r="H6">
            <v>5.6947982578683529</v>
          </cell>
          <cell r="I6">
            <v>36.929903854055382</v>
          </cell>
          <cell r="J6"/>
          <cell r="K6" t="str">
            <v>-</v>
          </cell>
          <cell r="L6">
            <v>7.8724628153504801</v>
          </cell>
          <cell r="M6" t="str">
            <v>-</v>
          </cell>
          <cell r="N6" t="str">
            <v>-</v>
          </cell>
          <cell r="O6">
            <v>-4.8237324348755033</v>
          </cell>
          <cell r="P6"/>
          <cell r="Q6">
            <v>-7.8149396006245375</v>
          </cell>
          <cell r="R6"/>
          <cell r="S6"/>
          <cell r="T6">
            <v>-6.5247760703426732</v>
          </cell>
          <cell r="U6">
            <v>-4.8237324348755033</v>
          </cell>
          <cell r="V6">
            <v>4.2649354918234854</v>
          </cell>
          <cell r="W6"/>
          <cell r="Y6"/>
          <cell r="Z6"/>
          <cell r="AA6">
            <v>-4.2320650834086617</v>
          </cell>
        </row>
        <row r="7">
          <cell r="C7">
            <v>42.8414442700157</v>
          </cell>
          <cell r="D7">
            <v>39.183673469387756</v>
          </cell>
          <cell r="E7">
            <v>32.629513343799061</v>
          </cell>
          <cell r="F7">
            <v>3.7598116169544742</v>
          </cell>
          <cell r="G7">
            <v>2.794348508634223</v>
          </cell>
          <cell r="H7">
            <v>6.5541601255886972</v>
          </cell>
          <cell r="I7">
            <v>36.07535321821036</v>
          </cell>
          <cell r="J7"/>
          <cell r="K7" t="str">
            <v>-</v>
          </cell>
          <cell r="L7">
            <v>6.4678178963893247</v>
          </cell>
          <cell r="M7" t="str">
            <v>-</v>
          </cell>
          <cell r="N7" t="str">
            <v>-</v>
          </cell>
          <cell r="O7">
            <v>-3.6577708006279437</v>
          </cell>
          <cell r="P7"/>
          <cell r="Q7">
            <v>-7.4175824175824179</v>
          </cell>
          <cell r="R7"/>
          <cell r="S7"/>
          <cell r="T7">
            <v>-5.8477237048665618</v>
          </cell>
          <cell r="U7">
            <v>-3.6577708006279437</v>
          </cell>
          <cell r="V7">
            <v>4.1679748822605962</v>
          </cell>
          <cell r="W7"/>
          <cell r="Y7"/>
          <cell r="Z7"/>
          <cell r="AA7">
            <v>-3.2731554160125591</v>
          </cell>
        </row>
        <row r="8">
          <cell r="C8">
            <v>41.131231210235612</v>
          </cell>
          <cell r="D8">
            <v>40.648814933929941</v>
          </cell>
          <cell r="E8">
            <v>32.300915891770956</v>
          </cell>
          <cell r="F8">
            <v>5.4394183038523387</v>
          </cell>
          <cell r="G8">
            <v>2.9084807383066487</v>
          </cell>
          <cell r="H8">
            <v>8.3478990421589856</v>
          </cell>
          <cell r="I8">
            <v>34.782912675662445</v>
          </cell>
          <cell r="J8"/>
          <cell r="K8" t="str">
            <v>-</v>
          </cell>
          <cell r="L8">
            <v>3.411871635321261</v>
          </cell>
          <cell r="M8" t="str">
            <v>-</v>
          </cell>
          <cell r="N8" t="str">
            <v>-</v>
          </cell>
          <cell r="O8">
            <v>-0.48241627630567019</v>
          </cell>
          <cell r="P8"/>
          <cell r="Q8">
            <v>-5.9218345801580083</v>
          </cell>
          <cell r="R8"/>
          <cell r="S8"/>
          <cell r="T8">
            <v>-2.6847514507445993</v>
          </cell>
          <cell r="U8">
            <v>-0.48241627630567019</v>
          </cell>
          <cell r="V8">
            <v>4.0481017968258408</v>
          </cell>
          <cell r="W8"/>
          <cell r="Y8"/>
          <cell r="Z8"/>
          <cell r="AA8">
            <v>-6.9915402363140595E-3</v>
          </cell>
        </row>
        <row r="9">
          <cell r="C9">
            <v>39.926622039134919</v>
          </cell>
          <cell r="D9">
            <v>41.271884654994849</v>
          </cell>
          <cell r="E9">
            <v>32.537332646755921</v>
          </cell>
          <cell r="F9">
            <v>5.7736869207003094</v>
          </cell>
          <cell r="G9">
            <v>2.96086508753862</v>
          </cell>
          <cell r="H9">
            <v>8.7345520082389285</v>
          </cell>
          <cell r="I9">
            <v>33.953398558187438</v>
          </cell>
          <cell r="J9"/>
          <cell r="K9" t="str">
            <v>-</v>
          </cell>
          <cell r="L9">
            <v>1.9116889804325439</v>
          </cell>
          <cell r="M9" t="str">
            <v>-</v>
          </cell>
          <cell r="N9" t="str">
            <v>-</v>
          </cell>
          <cell r="O9">
            <v>1.3452626158599383</v>
          </cell>
          <cell r="P9"/>
          <cell r="Q9">
            <v>-4.4284243048403704</v>
          </cell>
          <cell r="R9"/>
          <cell r="S9"/>
          <cell r="T9">
            <v>-1.9309989701338828</v>
          </cell>
          <cell r="U9">
            <v>1.3452626158599383</v>
          </cell>
          <cell r="V9">
            <v>4.0808444902162719</v>
          </cell>
          <cell r="W9"/>
          <cell r="Y9"/>
          <cell r="Z9"/>
          <cell r="AA9">
            <v>0.99124613800205974</v>
          </cell>
        </row>
        <row r="10">
          <cell r="C10">
            <v>37.998201977824394</v>
          </cell>
          <cell r="D10">
            <v>40.503446209169915</v>
          </cell>
          <cell r="E10">
            <v>31.603236439916095</v>
          </cell>
          <cell r="F10">
            <v>6.0593347317950252</v>
          </cell>
          <cell r="G10">
            <v>2.8408750374587957</v>
          </cell>
          <cell r="H10">
            <v>8.9002097692538218</v>
          </cell>
          <cell r="I10">
            <v>31.705124363200483</v>
          </cell>
          <cell r="J10"/>
          <cell r="K10" t="str">
            <v>-</v>
          </cell>
          <cell r="L10">
            <v>0.4554989511537309</v>
          </cell>
          <cell r="M10" t="str">
            <v>-</v>
          </cell>
          <cell r="N10" t="str">
            <v>-</v>
          </cell>
          <cell r="O10">
            <v>2.5052442313455199</v>
          </cell>
          <cell r="P10"/>
          <cell r="Q10">
            <v>-3.5540905004495054</v>
          </cell>
          <cell r="R10"/>
          <cell r="S10"/>
          <cell r="T10">
            <v>-0.94695834581959848</v>
          </cell>
          <cell r="U10">
            <v>2.5052442313455199</v>
          </cell>
          <cell r="V10">
            <v>3.937668564578964</v>
          </cell>
          <cell r="W10"/>
          <cell r="Y10"/>
          <cell r="Z10"/>
          <cell r="AA10">
            <v>1.7620617320946959</v>
          </cell>
        </row>
        <row r="11">
          <cell r="C11">
            <v>37.463780467018928</v>
          </cell>
          <cell r="D11">
            <v>38.923924777001304</v>
          </cell>
          <cell r="E11">
            <v>31.123231634566217</v>
          </cell>
          <cell r="F11">
            <v>4.9656269530140333</v>
          </cell>
          <cell r="G11">
            <v>2.835066189421056</v>
          </cell>
          <cell r="H11">
            <v>7.8006931424350885</v>
          </cell>
          <cell r="I11">
            <v>30.913016305891709</v>
          </cell>
          <cell r="J11"/>
          <cell r="K11" t="str">
            <v>-</v>
          </cell>
          <cell r="L11">
            <v>1.0794841202204422</v>
          </cell>
          <cell r="M11" t="str">
            <v>-</v>
          </cell>
          <cell r="N11" t="str">
            <v>-</v>
          </cell>
          <cell r="O11">
            <v>1.4601443099823874</v>
          </cell>
          <cell r="P11"/>
          <cell r="Q11">
            <v>-3.5054826430316459</v>
          </cell>
          <cell r="R11"/>
          <cell r="S11"/>
          <cell r="T11">
            <v>-1.7442190784614513</v>
          </cell>
          <cell r="U11">
            <v>1.4601443099823874</v>
          </cell>
          <cell r="V11">
            <v>3.7270609624453157</v>
          </cell>
          <cell r="W11"/>
          <cell r="Y11"/>
          <cell r="Z11"/>
          <cell r="AA11">
            <v>0.64200897676268398</v>
          </cell>
        </row>
        <row r="12">
          <cell r="C12">
            <v>35.966077449678139</v>
          </cell>
          <cell r="D12">
            <v>35.771942372534994</v>
          </cell>
          <cell r="E12">
            <v>28.665576785531826</v>
          </cell>
          <cell r="F12">
            <v>4.3118422397057312</v>
          </cell>
          <cell r="G12">
            <v>2.7945233472974356</v>
          </cell>
          <cell r="H12">
            <v>7.1063655870031672</v>
          </cell>
          <cell r="I12">
            <v>29.646469806886682</v>
          </cell>
          <cell r="J12"/>
          <cell r="K12" t="str">
            <v>-</v>
          </cell>
          <cell r="L12">
            <v>2.7536528047409825</v>
          </cell>
          <cell r="M12" t="str">
            <v>-</v>
          </cell>
          <cell r="N12" t="str">
            <v>-</v>
          </cell>
          <cell r="O12">
            <v>-0.19413507714314907</v>
          </cell>
          <cell r="P12"/>
          <cell r="Q12">
            <v>-4.505977316848881</v>
          </cell>
          <cell r="R12"/>
          <cell r="S12"/>
          <cell r="T12">
            <v>-2.8405027076734446</v>
          </cell>
          <cell r="U12">
            <v>-0.19413507714314907</v>
          </cell>
          <cell r="V12">
            <v>3.7907428221109631</v>
          </cell>
          <cell r="W12"/>
          <cell r="Y12"/>
          <cell r="Z12"/>
          <cell r="AA12">
            <v>-0.55175232451210787</v>
          </cell>
        </row>
        <row r="13">
          <cell r="C13">
            <v>35.573197240336455</v>
          </cell>
          <cell r="D13">
            <v>35.960684245345433</v>
          </cell>
          <cell r="E13">
            <v>28.886683678291281</v>
          </cell>
          <cell r="F13">
            <v>4.2481807012569703</v>
          </cell>
          <cell r="G13">
            <v>2.8258198657971834</v>
          </cell>
          <cell r="H13">
            <v>7.0740005670541546</v>
          </cell>
          <cell r="I13">
            <v>29.250543426897273</v>
          </cell>
          <cell r="J13"/>
          <cell r="K13" t="str">
            <v>-</v>
          </cell>
          <cell r="L13">
            <v>1.8476514507135433</v>
          </cell>
          <cell r="M13" t="str">
            <v>-</v>
          </cell>
          <cell r="N13" t="str">
            <v>-</v>
          </cell>
          <cell r="O13">
            <v>0.38748700500897837</v>
          </cell>
          <cell r="P13"/>
          <cell r="Q13">
            <v>-3.8606936962479916</v>
          </cell>
          <cell r="R13"/>
          <cell r="S13"/>
          <cell r="T13">
            <v>-1.7956714866269727</v>
          </cell>
          <cell r="U13">
            <v>0.38748700500897837</v>
          </cell>
          <cell r="V13">
            <v>3.4543048861166241</v>
          </cell>
          <cell r="W13"/>
          <cell r="Y13"/>
          <cell r="Z13"/>
          <cell r="AA13">
            <v>0.15121444097911352</v>
          </cell>
        </row>
        <row r="14">
          <cell r="C14">
            <v>35.168154960238127</v>
          </cell>
          <cell r="D14">
            <v>35.194810964503084</v>
          </cell>
          <cell r="E14">
            <v>28.37975920742814</v>
          </cell>
          <cell r="F14">
            <v>3.9628593007241553</v>
          </cell>
          <cell r="G14">
            <v>2.8521924563507932</v>
          </cell>
          <cell r="H14">
            <v>6.815051757074948</v>
          </cell>
          <cell r="I14">
            <v>28.917321960104847</v>
          </cell>
          <cell r="J14"/>
          <cell r="K14" t="str">
            <v>-</v>
          </cell>
          <cell r="L14">
            <v>2.225776356124217</v>
          </cell>
          <cell r="M14" t="str">
            <v>-</v>
          </cell>
          <cell r="N14" t="str">
            <v>-</v>
          </cell>
          <cell r="O14">
            <v>2.6656004264960682E-2</v>
          </cell>
          <cell r="P14"/>
          <cell r="Q14">
            <v>-3.936203296459194</v>
          </cell>
          <cell r="R14"/>
          <cell r="S14"/>
          <cell r="T14">
            <v>-2.0791683326669332</v>
          </cell>
          <cell r="U14">
            <v>2.6656004264960682E-2</v>
          </cell>
          <cell r="V14">
            <v>3.4164112132924607</v>
          </cell>
          <cell r="W14"/>
          <cell r="Y14"/>
          <cell r="Z14"/>
          <cell r="AA14">
            <v>-0.43538140299435779</v>
          </cell>
        </row>
        <row r="15">
          <cell r="C15">
            <v>35.65031069209342</v>
          </cell>
          <cell r="D15">
            <v>35.95457467323763</v>
          </cell>
          <cell r="E15">
            <v>28.9950717805871</v>
          </cell>
          <cell r="F15">
            <v>4.0754231840582813</v>
          </cell>
          <cell r="G15">
            <v>2.8840797085922434</v>
          </cell>
          <cell r="H15">
            <v>6.9595028926505247</v>
          </cell>
          <cell r="I15">
            <v>29.535033211913436</v>
          </cell>
          <cell r="J15"/>
          <cell r="K15" t="str">
            <v>-</v>
          </cell>
          <cell r="L15">
            <v>2.3398328690807801</v>
          </cell>
          <cell r="M15" t="str">
            <v>-</v>
          </cell>
          <cell r="N15" t="str">
            <v>-</v>
          </cell>
          <cell r="O15">
            <v>0.30426398114420394</v>
          </cell>
          <cell r="P15"/>
          <cell r="Q15">
            <v>-3.7711592029140775</v>
          </cell>
          <cell r="R15"/>
          <cell r="S15"/>
          <cell r="T15">
            <v>-2.2284122562674096</v>
          </cell>
          <cell r="U15">
            <v>0.30426398114420394</v>
          </cell>
          <cell r="V15">
            <v>3.3983286908077996</v>
          </cell>
          <cell r="W15"/>
          <cell r="Y15"/>
          <cell r="Z15"/>
          <cell r="AA15">
            <v>-0.7285193914720377</v>
          </cell>
        </row>
        <row r="16">
          <cell r="C16">
            <v>33.658987657299079</v>
          </cell>
          <cell r="D16">
            <v>35.94660877256463</v>
          </cell>
          <cell r="E16">
            <v>29.075704579262652</v>
          </cell>
          <cell r="F16">
            <v>4.1169139227274556</v>
          </cell>
          <cell r="G16">
            <v>2.7539902705745187</v>
          </cell>
          <cell r="H16">
            <v>6.8709041933019748</v>
          </cell>
          <cell r="I16">
            <v>28.43243677883649</v>
          </cell>
          <cell r="J16"/>
          <cell r="K16" t="str">
            <v>-</v>
          </cell>
          <cell r="L16">
            <v>1.4594138222168616</v>
          </cell>
          <cell r="M16" t="str">
            <v>-</v>
          </cell>
          <cell r="N16" t="str">
            <v>-</v>
          </cell>
          <cell r="O16">
            <v>2.2876211152655488</v>
          </cell>
          <cell r="P16"/>
          <cell r="Q16">
            <v>-1.8292928074619064</v>
          </cell>
          <cell r="R16"/>
          <cell r="S16"/>
          <cell r="T16">
            <v>-1.1337594982511154</v>
          </cell>
          <cell r="U16">
            <v>2.2876211152655488</v>
          </cell>
          <cell r="V16">
            <v>3.2927270534314315</v>
          </cell>
          <cell r="W16"/>
          <cell r="Y16"/>
          <cell r="Z16"/>
          <cell r="AA16">
            <v>0.22916415390182127</v>
          </cell>
        </row>
        <row r="17">
          <cell r="C17">
            <v>33.458463155523859</v>
          </cell>
          <cell r="D17">
            <v>35.943541424227632</v>
          </cell>
          <cell r="E17">
            <v>29.15649986861369</v>
          </cell>
          <cell r="F17">
            <v>4.0016517136529153</v>
          </cell>
          <cell r="G17">
            <v>2.7853898419610346</v>
          </cell>
          <cell r="H17">
            <v>6.7870415556139498</v>
          </cell>
          <cell r="I17">
            <v>27.887683471601786</v>
          </cell>
          <cell r="J17"/>
          <cell r="K17" t="str">
            <v>-</v>
          </cell>
          <cell r="L17">
            <v>1.3776793423176545</v>
          </cell>
          <cell r="M17" t="str">
            <v>-</v>
          </cell>
          <cell r="N17" t="str">
            <v>-</v>
          </cell>
          <cell r="O17">
            <v>2.4850782687037802</v>
          </cell>
          <cell r="P17"/>
          <cell r="Q17">
            <v>-1.5165734449491348</v>
          </cell>
          <cell r="R17"/>
          <cell r="S17"/>
          <cell r="T17">
            <v>-0.7920717744660084</v>
          </cell>
          <cell r="U17">
            <v>2.4850782687037802</v>
          </cell>
          <cell r="V17">
            <v>3.3297045684898081</v>
          </cell>
          <cell r="W17"/>
          <cell r="Y17"/>
          <cell r="Z17"/>
          <cell r="AA17">
            <v>0.63065430384023435</v>
          </cell>
        </row>
        <row r="18">
          <cell r="C18">
            <v>35.464269215735051</v>
          </cell>
          <cell r="D18">
            <v>37.631924949362144</v>
          </cell>
          <cell r="E18">
            <v>30.155289435343452</v>
          </cell>
          <cell r="F18">
            <v>4.402828613055684</v>
          </cell>
          <cell r="G18">
            <v>3.0738069009630076</v>
          </cell>
          <cell r="H18">
            <v>7.4766355140186924</v>
          </cell>
          <cell r="I18">
            <v>29.84968551224193</v>
          </cell>
          <cell r="J18"/>
          <cell r="K18" t="str">
            <v>-</v>
          </cell>
          <cell r="L18">
            <v>1.805195266692726</v>
          </cell>
          <cell r="M18" t="str">
            <v>-</v>
          </cell>
          <cell r="N18" t="str">
            <v>-</v>
          </cell>
          <cell r="O18">
            <v>2.1676557336270923</v>
          </cell>
          <cell r="P18"/>
          <cell r="Q18">
            <v>-2.2351728794285921</v>
          </cell>
          <cell r="R18"/>
          <cell r="S18"/>
          <cell r="T18">
            <v>-1.6701609750897268</v>
          </cell>
          <cell r="U18">
            <v>2.1676557336270923</v>
          </cell>
          <cell r="V18">
            <v>3.3723037560854272</v>
          </cell>
          <cell r="W18"/>
          <cell r="Y18"/>
          <cell r="Z18"/>
          <cell r="AA18">
            <v>0.16701609750897267</v>
          </cell>
        </row>
        <row r="19">
          <cell r="C19">
            <v>35.480475382003398</v>
          </cell>
          <cell r="D19">
            <v>37.307300509337857</v>
          </cell>
          <cell r="E19">
            <v>29.908319185059423</v>
          </cell>
          <cell r="F19">
            <v>4.2716468590831917</v>
          </cell>
          <cell r="G19">
            <v>3.1273344651952466</v>
          </cell>
          <cell r="H19">
            <v>7.3989813242784379</v>
          </cell>
          <cell r="I19">
            <v>29.646859083191853</v>
          </cell>
          <cell r="J19"/>
          <cell r="K19" t="str">
            <v>-</v>
          </cell>
          <cell r="L19">
            <v>1.8675721561969443</v>
          </cell>
          <cell r="M19" t="str">
            <v>-</v>
          </cell>
          <cell r="N19" t="str">
            <v>-</v>
          </cell>
          <cell r="O19">
            <v>1.8268251273344656</v>
          </cell>
          <cell r="P19"/>
          <cell r="Q19">
            <v>-2.4448217317487266</v>
          </cell>
          <cell r="R19"/>
          <cell r="S19"/>
          <cell r="T19">
            <v>-1.303904923599321</v>
          </cell>
          <cell r="U19">
            <v>2.1935483870967745</v>
          </cell>
          <cell r="V19">
            <v>3.1748726655348052</v>
          </cell>
          <cell r="W19"/>
          <cell r="Y19"/>
          <cell r="Z19"/>
          <cell r="AA19">
            <v>0.22750424448217321</v>
          </cell>
        </row>
        <row r="20">
          <cell r="C20">
            <v>34.635506406440896</v>
          </cell>
          <cell r="D20">
            <v>37.339055793991413</v>
          </cell>
          <cell r="E20">
            <v>28.664515522696661</v>
          </cell>
          <cell r="F20">
            <v>5.5355408665142072</v>
          </cell>
          <cell r="G20">
            <v>3.1389994047805523</v>
          </cell>
          <cell r="H20">
            <v>8.6745402712947595</v>
          </cell>
          <cell r="I20">
            <v>28.695842862065724</v>
          </cell>
          <cell r="J20"/>
          <cell r="K20" t="str">
            <v>-</v>
          </cell>
          <cell r="L20">
            <v>0.90536010776604736</v>
          </cell>
          <cell r="M20" t="str">
            <v>-</v>
          </cell>
          <cell r="N20" t="str">
            <v>-</v>
          </cell>
          <cell r="O20">
            <v>2.7035493875505154</v>
          </cell>
          <cell r="P20"/>
          <cell r="Q20">
            <v>-2.8319914789636917</v>
          </cell>
          <cell r="R20"/>
          <cell r="S20"/>
          <cell r="T20">
            <v>0.94921838288274174</v>
          </cell>
          <cell r="U20">
            <v>3.0982738636007645</v>
          </cell>
          <cell r="V20">
            <v>3.0826101939162309</v>
          </cell>
          <cell r="W20"/>
          <cell r="Y20"/>
          <cell r="Z20"/>
          <cell r="AA20">
            <v>2.4216033332289091</v>
          </cell>
        </row>
        <row r="21">
          <cell r="C21">
            <v>35.165686415148471</v>
          </cell>
          <cell r="D21">
            <v>37.03342418591307</v>
          </cell>
          <cell r="E21">
            <v>27.898436379285613</v>
          </cell>
          <cell r="F21">
            <v>6.0134844355185777</v>
          </cell>
          <cell r="G21">
            <v>3.1215033711088802</v>
          </cell>
          <cell r="H21">
            <v>9.134987806627457</v>
          </cell>
          <cell r="I21">
            <v>29.083345287620144</v>
          </cell>
          <cell r="J21"/>
          <cell r="K21" t="str">
            <v>-</v>
          </cell>
          <cell r="L21">
            <v>1.5464065413857411</v>
          </cell>
          <cell r="M21" t="str">
            <v>-</v>
          </cell>
          <cell r="N21" t="str">
            <v>-</v>
          </cell>
          <cell r="O21">
            <v>1.8677377707645966</v>
          </cell>
          <cell r="P21"/>
          <cell r="Q21">
            <v>-4.1457466647539816</v>
          </cell>
          <cell r="R21"/>
          <cell r="S21"/>
          <cell r="T21">
            <v>0.9353033997991681</v>
          </cell>
          <cell r="U21">
            <v>2.6222923540381586</v>
          </cell>
          <cell r="V21">
            <v>2.8288624300674226</v>
          </cell>
          <cell r="W21"/>
          <cell r="Y21"/>
          <cell r="Z21"/>
          <cell r="AA21">
            <v>8.8939893845933163E-2</v>
          </cell>
        </row>
        <row r="22">
          <cell r="C22">
            <v>36.961106217132489</v>
          </cell>
          <cell r="D22">
            <v>38.485358105763332</v>
          </cell>
          <cell r="E22">
            <v>29.273110701796533</v>
          </cell>
          <cell r="F22">
            <v>6.0089159392434794</v>
          </cell>
          <cell r="G22">
            <v>3.2033314647233122</v>
          </cell>
          <cell r="H22">
            <v>9.2122474039667939</v>
          </cell>
          <cell r="I22">
            <v>30.693254317823872</v>
          </cell>
          <cell r="J22"/>
          <cell r="K22" t="str">
            <v>-</v>
          </cell>
          <cell r="L22">
            <v>1.7671711913723607</v>
          </cell>
          <cell r="M22" t="str">
            <v>-</v>
          </cell>
          <cell r="N22" t="str">
            <v>-</v>
          </cell>
          <cell r="O22">
            <v>1.5242518886308427</v>
          </cell>
          <cell r="P22"/>
          <cell r="Q22">
            <v>-4.4846640506126372</v>
          </cell>
          <cell r="R22"/>
          <cell r="S22"/>
          <cell r="T22">
            <v>1.2519687141293612</v>
          </cell>
          <cell r="U22">
            <v>2.4612263420624116</v>
          </cell>
          <cell r="V22">
            <v>2.7068150876911989</v>
          </cell>
          <cell r="W22"/>
          <cell r="Y22"/>
          <cell r="Z22"/>
          <cell r="AA22">
            <v>1.2199353994821283</v>
          </cell>
        </row>
        <row r="23">
          <cell r="C23">
            <v>37.640491626824208</v>
          </cell>
          <cell r="D23">
            <v>40.036045958597214</v>
          </cell>
          <cell r="E23">
            <v>29.933164785101006</v>
          </cell>
          <cell r="F23">
            <v>6.7511076622693942</v>
          </cell>
          <cell r="G23">
            <v>3.3517735112268148</v>
          </cell>
          <cell r="H23">
            <v>10.102881173496208</v>
          </cell>
          <cell r="I23">
            <v>31.39252546997422</v>
          </cell>
          <cell r="J23"/>
          <cell r="K23" t="str">
            <v>-</v>
          </cell>
          <cell r="L23">
            <v>0.95121279631530209</v>
          </cell>
          <cell r="M23" t="str">
            <v>-</v>
          </cell>
          <cell r="N23" t="str">
            <v>-</v>
          </cell>
          <cell r="O23">
            <v>2.3955543317730106</v>
          </cell>
          <cell r="P23"/>
          <cell r="Q23">
            <v>-4.3555533304963836</v>
          </cell>
          <cell r="R23"/>
          <cell r="S23"/>
          <cell r="T23">
            <v>1.8598713359533405</v>
          </cell>
          <cell r="U23">
            <v>2.9187213697464265</v>
          </cell>
          <cell r="V23">
            <v>2.7910585997146362</v>
          </cell>
          <cell r="W23"/>
          <cell r="Y23"/>
          <cell r="Z23"/>
          <cell r="AA23">
            <v>8.0102130216025441E-2</v>
          </cell>
        </row>
        <row r="24">
          <cell r="C24">
            <v>39.090438546960286</v>
          </cell>
          <cell r="D24">
            <v>42.941840767927722</v>
          </cell>
          <cell r="E24">
            <v>31.571146245059289</v>
          </cell>
          <cell r="F24">
            <v>7.9663090532655758</v>
          </cell>
          <cell r="G24">
            <v>3.4043854696028615</v>
          </cell>
          <cell r="H24">
            <v>11.370694522868437</v>
          </cell>
          <cell r="I24">
            <v>32.611048371917938</v>
          </cell>
          <cell r="J24"/>
          <cell r="K24" t="str">
            <v>-</v>
          </cell>
          <cell r="L24">
            <v>-0.18351214003387917</v>
          </cell>
          <cell r="M24" t="str">
            <v>-</v>
          </cell>
          <cell r="N24" t="str">
            <v>-</v>
          </cell>
          <cell r="O24">
            <v>3.8514022209674383</v>
          </cell>
          <cell r="P24"/>
          <cell r="Q24">
            <v>-4.1149068322981366</v>
          </cell>
          <cell r="R24"/>
          <cell r="S24"/>
          <cell r="T24">
            <v>3.2326369282891023</v>
          </cell>
          <cell r="U24">
            <v>4.7548466026726892</v>
          </cell>
          <cell r="V24">
            <v>2.8797289666854886</v>
          </cell>
          <cell r="W24"/>
          <cell r="Y24"/>
          <cell r="Z24"/>
          <cell r="AA24">
            <v>1.484566158479202</v>
          </cell>
        </row>
        <row r="25">
          <cell r="C25">
            <v>40.807903684536917</v>
          </cell>
          <cell r="D25">
            <v>41.385283236747007</v>
          </cell>
          <cell r="E25">
            <v>30.932574898958581</v>
          </cell>
          <cell r="F25">
            <v>6.911447084233262</v>
          </cell>
          <cell r="G25">
            <v>3.5412612535551613</v>
          </cell>
          <cell r="H25">
            <v>10.452708337788422</v>
          </cell>
          <cell r="I25">
            <v>33.817334217223021</v>
          </cell>
          <cell r="J25"/>
          <cell r="K25" t="str">
            <v>-</v>
          </cell>
          <cell r="L25">
            <v>2.9681585869170068</v>
          </cell>
          <cell r="M25" t="str">
            <v>-</v>
          </cell>
          <cell r="N25" t="str">
            <v>-</v>
          </cell>
          <cell r="O25">
            <v>0.57737955221008075</v>
          </cell>
          <cell r="P25"/>
          <cell r="Q25">
            <v>-6.3340675320231812</v>
          </cell>
          <cell r="R25"/>
          <cell r="S25"/>
          <cell r="T25">
            <v>-0.6244252935012724</v>
          </cell>
          <cell r="U25">
            <v>0.80405448752218645</v>
          </cell>
          <cell r="V25">
            <v>2.7842525073241666</v>
          </cell>
          <cell r="W25"/>
          <cell r="Y25"/>
          <cell r="Z25"/>
          <cell r="AA25">
            <v>-0.66933259200650086</v>
          </cell>
        </row>
        <row r="26">
          <cell r="C26">
            <v>41.85236905768739</v>
          </cell>
          <cell r="D26">
            <v>40.137285368683983</v>
          </cell>
          <cell r="E26">
            <v>30.299156226029144</v>
          </cell>
          <cell r="F26">
            <v>6.1699742344078832</v>
          </cell>
          <cell r="G26">
            <v>3.6681549082469558</v>
          </cell>
          <cell r="H26">
            <v>9.8381291426548394</v>
          </cell>
          <cell r="I26">
            <v>35.133646716362129</v>
          </cell>
          <cell r="J26"/>
          <cell r="K26" t="str">
            <v>-</v>
          </cell>
          <cell r="L26">
            <v>5.1413173888244197</v>
          </cell>
          <cell r="M26" t="str">
            <v>-</v>
          </cell>
          <cell r="N26" t="str">
            <v>-</v>
          </cell>
          <cell r="O26">
            <v>-1.7150836890034025</v>
          </cell>
          <cell r="P26"/>
          <cell r="Q26">
            <v>-7.8850579234112859</v>
          </cell>
          <cell r="R26"/>
          <cell r="S26"/>
          <cell r="T26">
            <v>-2.1261530594182085</v>
          </cell>
          <cell r="U26">
            <v>-1.5105324233424464</v>
          </cell>
          <cell r="V26">
            <v>2.5844265680624665</v>
          </cell>
          <cell r="W26"/>
          <cell r="Y26"/>
          <cell r="Z26"/>
          <cell r="AA26">
            <v>-0.37173258855693014</v>
          </cell>
        </row>
        <row r="27">
          <cell r="C27">
            <v>40.048161044990735</v>
          </cell>
          <cell r="D27">
            <v>39.488592069019283</v>
          </cell>
          <cell r="E27">
            <v>29.537619319855175</v>
          </cell>
          <cell r="F27">
            <v>6.2782599656982487</v>
          </cell>
          <cell r="G27">
            <v>3.6727127834658631</v>
          </cell>
          <cell r="H27">
            <v>9.9509727491641105</v>
          </cell>
          <cell r="I27">
            <v>33.707534258441179</v>
          </cell>
          <cell r="J27"/>
          <cell r="K27" t="str">
            <v>-</v>
          </cell>
          <cell r="L27">
            <v>3.6519238431820944</v>
          </cell>
          <cell r="M27" t="str">
            <v>-</v>
          </cell>
          <cell r="N27" t="str">
            <v>-</v>
          </cell>
          <cell r="O27">
            <v>-0.55956897597144983</v>
          </cell>
          <cell r="P27"/>
          <cell r="Q27">
            <v>-6.8378289416696987</v>
          </cell>
          <cell r="R27"/>
          <cell r="S27"/>
          <cell r="T27">
            <v>-0.23041075481177348</v>
          </cell>
          <cell r="U27">
            <v>1.1347296571557264</v>
          </cell>
          <cell r="V27">
            <v>2.3283613117821322</v>
          </cell>
          <cell r="W27"/>
          <cell r="Y27"/>
          <cell r="Z27"/>
          <cell r="AA27">
            <v>-1.9195121528680077</v>
          </cell>
        </row>
        <row r="28">
          <cell r="C28">
            <v>38.373983739837399</v>
          </cell>
          <cell r="D28">
            <v>39.355787843592722</v>
          </cell>
          <cell r="E28">
            <v>30.189701897018971</v>
          </cell>
          <cell r="F28">
            <v>5.3735965931087888</v>
          </cell>
          <cell r="G28">
            <v>3.7924893534649633</v>
          </cell>
          <cell r="H28">
            <v>9.1660859465737499</v>
          </cell>
          <cell r="I28">
            <v>32.068137824235379</v>
          </cell>
          <cell r="J28"/>
          <cell r="K28" t="str">
            <v>-</v>
          </cell>
          <cell r="L28">
            <v>1.975996902826171</v>
          </cell>
          <cell r="M28" t="str">
            <v>-</v>
          </cell>
          <cell r="N28" t="str">
            <v>-</v>
          </cell>
          <cell r="O28">
            <v>0.98180410375532323</v>
          </cell>
          <cell r="P28"/>
          <cell r="Q28">
            <v>-4.391792489353465</v>
          </cell>
          <cell r="R28"/>
          <cell r="S28"/>
          <cell r="T28">
            <v>0.75571041424699947</v>
          </cell>
          <cell r="U28">
            <v>1.3162988772744868</v>
          </cell>
          <cell r="V28">
            <v>2.3910181958962449</v>
          </cell>
          <cell r="W28"/>
          <cell r="Y28"/>
          <cell r="Z28"/>
          <cell r="AA28">
            <v>-0.63027487417731309</v>
          </cell>
        </row>
        <row r="29">
          <cell r="C29">
            <v>35.879607710517419</v>
          </cell>
          <cell r="D29">
            <v>38.4673655732161</v>
          </cell>
          <cell r="E29">
            <v>29.808589786946232</v>
          </cell>
          <cell r="F29">
            <v>4.9157930334798783</v>
          </cell>
          <cell r="G29">
            <v>3.7429827527899895</v>
          </cell>
          <cell r="H29">
            <v>8.6587757862698673</v>
          </cell>
          <cell r="I29">
            <v>29.831586066959758</v>
          </cell>
          <cell r="J29"/>
          <cell r="K29" t="str">
            <v>-</v>
          </cell>
          <cell r="L29">
            <v>0.1487994589110585</v>
          </cell>
          <cell r="M29" t="str">
            <v>-</v>
          </cell>
          <cell r="N29" t="str">
            <v>-</v>
          </cell>
          <cell r="O29">
            <v>2.5877578626986812</v>
          </cell>
          <cell r="P29"/>
          <cell r="Q29">
            <v>-2.3280351707811975</v>
          </cell>
          <cell r="R29"/>
          <cell r="S29"/>
          <cell r="T29">
            <v>2.5809942509299963</v>
          </cell>
          <cell r="U29">
            <v>3.3128170443016574</v>
          </cell>
          <cell r="V29">
            <v>2.3347987825498815</v>
          </cell>
          <cell r="W29"/>
          <cell r="Y29"/>
          <cell r="Z29"/>
          <cell r="AA29">
            <v>1.9655055799797094</v>
          </cell>
        </row>
        <row r="30">
          <cell r="C30">
            <v>36.176452839297568</v>
          </cell>
          <cell r="D30">
            <v>40.259489469555241</v>
          </cell>
          <cell r="E30">
            <v>30.998732725846356</v>
          </cell>
          <cell r="F30">
            <v>5.2441011405467375</v>
          </cell>
          <cell r="G30">
            <v>4.0166556031621505</v>
          </cell>
          <cell r="H30">
            <v>9.2607567437088889</v>
          </cell>
          <cell r="I30">
            <v>29.796632671534606</v>
          </cell>
          <cell r="J30"/>
          <cell r="K30" t="str">
            <v>-</v>
          </cell>
          <cell r="L30">
            <v>-1.051234083640094</v>
          </cell>
          <cell r="M30" t="str">
            <v>-</v>
          </cell>
          <cell r="N30" t="str">
            <v>-</v>
          </cell>
          <cell r="O30">
            <v>4.0830366302576788</v>
          </cell>
          <cell r="P30"/>
          <cell r="Q30">
            <v>-1.1610645102890591</v>
          </cell>
          <cell r="R30"/>
          <cell r="S30"/>
          <cell r="T30">
            <v>2.5767907790718723</v>
          </cell>
          <cell r="U30">
            <v>5.2754812624464433</v>
          </cell>
          <cell r="V30">
            <v>2.4343733027578298</v>
          </cell>
          <cell r="W30"/>
          <cell r="Y30"/>
          <cell r="Z30"/>
          <cell r="AA30">
            <v>3.6618188401424168</v>
          </cell>
        </row>
        <row r="31">
          <cell r="C31">
            <v>39.012242569921163</v>
          </cell>
          <cell r="D31">
            <v>44.707787578171157</v>
          </cell>
          <cell r="E31">
            <v>34.771139312704982</v>
          </cell>
          <cell r="F31">
            <v>5.5264712472754685</v>
          </cell>
          <cell r="G31">
            <v>4.4101770181907067</v>
          </cell>
          <cell r="H31">
            <v>9.9366482654661752</v>
          </cell>
          <cell r="I31">
            <v>32.492717606078507</v>
          </cell>
          <cell r="J31"/>
          <cell r="K31" t="str">
            <v>-</v>
          </cell>
          <cell r="L31">
            <v>-2.2967550060092479</v>
          </cell>
          <cell r="M31" t="str">
            <v>-</v>
          </cell>
          <cell r="N31" t="str">
            <v>-</v>
          </cell>
          <cell r="O31">
            <v>5.6955450082499848</v>
          </cell>
          <cell r="P31"/>
          <cell r="Q31">
            <v>0.16907376097451673</v>
          </cell>
          <cell r="R31"/>
          <cell r="S31"/>
          <cell r="T31">
            <v>5.1883237253264349</v>
          </cell>
          <cell r="U31">
            <v>8.1348923427919573</v>
          </cell>
          <cell r="V31">
            <v>2.4159214519973107</v>
          </cell>
          <cell r="W31"/>
          <cell r="X31">
            <v>47.749101840310878</v>
          </cell>
          <cell r="Y31"/>
          <cell r="Z31"/>
          <cell r="AA31">
            <v>3.4334195677415416</v>
          </cell>
        </row>
        <row r="32">
          <cell r="C32">
            <v>40.119492899937107</v>
          </cell>
          <cell r="D32">
            <v>46.450796067657478</v>
          </cell>
          <cell r="E32">
            <v>36.344377875608224</v>
          </cell>
          <cell r="F32">
            <v>5.5608884181258489</v>
          </cell>
          <cell r="G32">
            <v>4.5455297739234064</v>
          </cell>
          <cell r="H32">
            <v>10.106418192049253</v>
          </cell>
          <cell r="I32">
            <v>33.353745324550658</v>
          </cell>
          <cell r="J32"/>
          <cell r="K32">
            <v>0.52283906452332762</v>
          </cell>
          <cell r="L32">
            <v>-2.9972526563172357</v>
          </cell>
          <cell r="M32">
            <v>-2.7496769712460445</v>
          </cell>
          <cell r="N32">
            <v>6.0837274826491772</v>
          </cell>
          <cell r="O32">
            <v>6.3313031677203675</v>
          </cell>
          <cell r="P32"/>
          <cell r="Q32">
            <v>0.77041474959451861</v>
          </cell>
          <cell r="R32"/>
          <cell r="S32"/>
          <cell r="T32">
            <v>7.243222667240409</v>
          </cell>
          <cell r="U32">
            <v>8.5076627718380724</v>
          </cell>
          <cell r="V32">
            <v>2.572738406540664</v>
          </cell>
          <cell r="W32"/>
          <cell r="X32">
            <v>49.329063738944804</v>
          </cell>
          <cell r="Y32"/>
          <cell r="Z32"/>
          <cell r="AA32">
            <v>4.2120419714673467</v>
          </cell>
        </row>
        <row r="33">
          <cell r="C33">
            <v>40.209182344784871</v>
          </cell>
          <cell r="D33">
            <v>45.138903552299112</v>
          </cell>
          <cell r="E33">
            <v>36.083250631699713</v>
          </cell>
          <cell r="F33">
            <v>4.5038957748263266</v>
          </cell>
          <cell r="G33">
            <v>4.5517571457730668</v>
          </cell>
          <cell r="H33">
            <v>9.0556529205993925</v>
          </cell>
          <cell r="I33">
            <v>32.75899688197245</v>
          </cell>
          <cell r="J33"/>
          <cell r="K33">
            <v>-0.24140832141496854</v>
          </cell>
          <cell r="L33">
            <v>-1.3070377330602421</v>
          </cell>
          <cell r="M33">
            <v>-0.63980397895736485</v>
          </cell>
          <cell r="N33">
            <v>4.2624874534113566</v>
          </cell>
          <cell r="O33">
            <v>4.9297212075142349</v>
          </cell>
          <cell r="P33"/>
          <cell r="Q33">
            <v>0.42582543268790868</v>
          </cell>
          <cell r="R33"/>
          <cell r="S33"/>
          <cell r="T33">
            <v>4.1097433082061139</v>
          </cell>
          <cell r="U33">
            <v>5.8038950709826365</v>
          </cell>
          <cell r="V33">
            <v>2.8709784131140155</v>
          </cell>
          <cell r="W33"/>
          <cell r="X33">
            <v>47.790345830681922</v>
          </cell>
          <cell r="Y33"/>
          <cell r="Z33"/>
          <cell r="AA33">
            <v>3.6177565686212403</v>
          </cell>
        </row>
        <row r="34">
          <cell r="C34">
            <v>38.385912101143894</v>
          </cell>
          <cell r="D34">
            <v>42.25346177001807</v>
          </cell>
          <cell r="E34">
            <v>34.650812763395543</v>
          </cell>
          <cell r="F34">
            <v>3.150511739915713</v>
          </cell>
          <cell r="G34">
            <v>4.4521372667068029</v>
          </cell>
          <cell r="H34">
            <v>7.6026490066225163</v>
          </cell>
          <cell r="I34">
            <v>31.617098133654427</v>
          </cell>
          <cell r="J34"/>
          <cell r="K34">
            <v>0.35457393598875953</v>
          </cell>
          <cell r="L34">
            <v>-0.32269717037928963</v>
          </cell>
          <cell r="M34">
            <v>3.9766822590409701E-2</v>
          </cell>
          <cell r="N34">
            <v>3.5050856759044726</v>
          </cell>
          <cell r="O34">
            <v>3.8675496688741728</v>
          </cell>
          <cell r="P34"/>
          <cell r="Q34">
            <v>0.71703792895845886</v>
          </cell>
          <cell r="R34"/>
          <cell r="S34"/>
          <cell r="T34">
            <v>2.8163756773028297</v>
          </cell>
          <cell r="U34">
            <v>3.3521974714027696</v>
          </cell>
          <cell r="V34">
            <v>2.9542444310656233</v>
          </cell>
          <cell r="W34"/>
          <cell r="X34">
            <v>44.320804575914011</v>
          </cell>
          <cell r="Y34"/>
          <cell r="Z34"/>
          <cell r="AA34">
            <v>3.220349187236605</v>
          </cell>
        </row>
        <row r="35">
          <cell r="C35">
            <v>36.902026429885936</v>
          </cell>
          <cell r="D35">
            <v>41.417045300949269</v>
          </cell>
          <cell r="E35">
            <v>34.34793458031379</v>
          </cell>
          <cell r="F35">
            <v>2.7256469707524511</v>
          </cell>
          <cell r="G35">
            <v>4.3434637498830311</v>
          </cell>
          <cell r="H35">
            <v>7.0691107206354822</v>
          </cell>
          <cell r="I35">
            <v>30.376693456991649</v>
          </cell>
          <cell r="J35"/>
          <cell r="K35">
            <v>2.4762213346748201</v>
          </cell>
          <cell r="L35">
            <v>-1.0537643352498987</v>
          </cell>
          <cell r="M35">
            <v>-1.7406137696138393</v>
          </cell>
          <cell r="N35">
            <v>5.2018683054272703</v>
          </cell>
          <cell r="O35">
            <v>4.5150188710633303</v>
          </cell>
          <cell r="P35"/>
          <cell r="Q35">
            <v>1.7893719003108786</v>
          </cell>
          <cell r="R35"/>
          <cell r="S35"/>
          <cell r="T35">
            <v>4.0315453477370315</v>
          </cell>
          <cell r="U35">
            <v>4.6938520882937018</v>
          </cell>
          <cell r="V35">
            <v>3.0443236049449465</v>
          </cell>
          <cell r="W35"/>
          <cell r="X35">
            <v>42.179629999904783</v>
          </cell>
          <cell r="Y35"/>
          <cell r="Z35"/>
          <cell r="AA35">
            <v>3.7638153858950503</v>
          </cell>
        </row>
        <row r="36">
          <cell r="C36">
            <v>37.265684116392656</v>
          </cell>
          <cell r="D36">
            <v>40.939929146316295</v>
          </cell>
          <cell r="E36">
            <v>34.176153951984588</v>
          </cell>
          <cell r="F36">
            <v>2.5263121689482011</v>
          </cell>
          <cell r="G36">
            <v>4.2374630253835042</v>
          </cell>
          <cell r="H36">
            <v>6.7637751943317044</v>
          </cell>
          <cell r="I36">
            <v>31.188948889041757</v>
          </cell>
          <cell r="J36"/>
          <cell r="K36">
            <v>1.4112160268443015</v>
          </cell>
          <cell r="L36">
            <v>-6.9649858980532428E-2</v>
          </cell>
          <cell r="M36">
            <v>-0.33293302484939202</v>
          </cell>
          <cell r="N36">
            <v>3.937528195792503</v>
          </cell>
          <cell r="O36">
            <v>3.6742450299236422</v>
          </cell>
          <cell r="P36"/>
          <cell r="Q36">
            <v>1.147932860975442</v>
          </cell>
          <cell r="R36"/>
          <cell r="S36"/>
          <cell r="T36">
            <v>3.4670152025865035</v>
          </cell>
          <cell r="U36">
            <v>4.1802813510352896</v>
          </cell>
          <cell r="V36">
            <v>3.2619350622549352</v>
          </cell>
          <cell r="W36"/>
          <cell r="X36">
            <v>39.07540119932036</v>
          </cell>
          <cell r="Y36"/>
          <cell r="Z36"/>
          <cell r="AA36">
            <v>2.610579899566623</v>
          </cell>
        </row>
        <row r="37">
          <cell r="C37">
            <v>38.496101196928805</v>
          </cell>
          <cell r="D37">
            <v>42.808708199074459</v>
          </cell>
          <cell r="E37">
            <v>36.123176758199449</v>
          </cell>
          <cell r="F37">
            <v>2.2495682533511765</v>
          </cell>
          <cell r="G37">
            <v>4.4359631875238312</v>
          </cell>
          <cell r="H37">
            <v>6.6855314408750077</v>
          </cell>
          <cell r="I37">
            <v>32.112979313541523</v>
          </cell>
          <cell r="J37"/>
          <cell r="K37">
            <v>0.63514274048095154</v>
          </cell>
          <cell r="L37">
            <v>-0.55659806069124329</v>
          </cell>
          <cell r="M37">
            <v>0.87129794762227908</v>
          </cell>
          <cell r="N37">
            <v>2.8847109938321283</v>
          </cell>
          <cell r="O37">
            <v>4.3126070021456506</v>
          </cell>
          <cell r="P37"/>
          <cell r="Q37">
            <v>2.0630387487944741</v>
          </cell>
          <cell r="R37"/>
          <cell r="S37"/>
          <cell r="T37">
            <v>4.6714613596094479</v>
          </cell>
          <cell r="U37">
            <v>4.585485836467079</v>
          </cell>
          <cell r="V37">
            <v>3.4251900806674693</v>
          </cell>
          <cell r="W37"/>
          <cell r="X37">
            <v>40.331583741197399</v>
          </cell>
          <cell r="Y37"/>
          <cell r="Z37"/>
          <cell r="AA37">
            <v>3.3466906899722635</v>
          </cell>
        </row>
        <row r="38">
          <cell r="C38">
            <v>40.877620607454539</v>
          </cell>
          <cell r="D38">
            <v>42.888946258478313</v>
          </cell>
          <cell r="E38">
            <v>37.077257837933885</v>
          </cell>
          <cell r="F38">
            <v>1.4644891554712147</v>
          </cell>
          <cell r="G38">
            <v>4.3471992650732076</v>
          </cell>
          <cell r="H38">
            <v>5.8116884205444217</v>
          </cell>
          <cell r="I38">
            <v>34.023891826286373</v>
          </cell>
          <cell r="J38"/>
          <cell r="K38">
            <v>-1.597989837643881</v>
          </cell>
          <cell r="L38">
            <v>1.9265006152329671</v>
          </cell>
          <cell r="M38">
            <v>4.0713269484294008</v>
          </cell>
          <cell r="N38">
            <v>-0.13350068217266609</v>
          </cell>
          <cell r="O38">
            <v>2.0113256510237676</v>
          </cell>
          <cell r="P38"/>
          <cell r="Q38">
            <v>0.54683649555255287</v>
          </cell>
          <cell r="R38"/>
          <cell r="S38"/>
          <cell r="T38">
            <v>2.5598385306828582</v>
          </cell>
          <cell r="U38">
            <v>2.9075205943787488</v>
          </cell>
          <cell r="V38">
            <v>3.7658292569259801</v>
          </cell>
          <cell r="W38"/>
          <cell r="X38">
            <v>40.020457741976735</v>
          </cell>
          <cell r="Y38"/>
          <cell r="Z38"/>
          <cell r="AA38">
            <v>2.7888325996358891</v>
          </cell>
        </row>
        <row r="39">
          <cell r="C39">
            <v>40.580059795571216</v>
          </cell>
          <cell r="D39">
            <v>43.188710302978471</v>
          </cell>
          <cell r="E39">
            <v>37.085469798350282</v>
          </cell>
          <cell r="F39">
            <v>1.9352632012924149</v>
          </cell>
          <cell r="G39">
            <v>4.1679773033357863</v>
          </cell>
          <cell r="H39">
            <v>6.103240504628201</v>
          </cell>
          <cell r="I39">
            <v>33.721587178461384</v>
          </cell>
          <cell r="J39"/>
          <cell r="K39">
            <v>-1.3153302044399577</v>
          </cell>
          <cell r="L39">
            <v>1.0279463366814374</v>
          </cell>
          <cell r="M39">
            <v>3.0166638472362406</v>
          </cell>
          <cell r="N39">
            <v>0.61993299685245717</v>
          </cell>
          <cell r="O39">
            <v>2.6086505074072601</v>
          </cell>
          <cell r="P39"/>
          <cell r="Q39">
            <v>0.67338730611484543</v>
          </cell>
          <cell r="R39"/>
          <cell r="S39"/>
          <cell r="T39">
            <v>3.9148081075220871</v>
          </cell>
          <cell r="U39">
            <v>2.7479088346582214</v>
          </cell>
          <cell r="V39">
            <v>3.6912618453560704</v>
          </cell>
          <cell r="W39"/>
          <cell r="X39">
            <v>38.661072239307664</v>
          </cell>
          <cell r="Y39"/>
          <cell r="Z39"/>
          <cell r="AA39">
            <v>2.6584292515781085</v>
          </cell>
        </row>
        <row r="40">
          <cell r="C40">
            <v>39.479475621540402</v>
          </cell>
          <cell r="D40">
            <v>42.775552837218136</v>
          </cell>
          <cell r="E40">
            <v>36.593383268819366</v>
          </cell>
          <cell r="F40">
            <v>2.1867721232635686</v>
          </cell>
          <cell r="G40">
            <v>3.9953974451351995</v>
          </cell>
          <cell r="H40">
            <v>6.1821695683987681</v>
          </cell>
          <cell r="I40">
            <v>33.041763716898195</v>
          </cell>
          <cell r="J40"/>
          <cell r="K40">
            <v>-0.17726402995699198</v>
          </cell>
          <cell r="L40">
            <v>0.16226240148354193</v>
          </cell>
          <cell r="M40">
            <v>1.4488315238546967</v>
          </cell>
          <cell r="N40">
            <v>2.009508093306577</v>
          </cell>
          <cell r="O40">
            <v>3.2960772156777312</v>
          </cell>
          <cell r="P40"/>
          <cell r="Q40">
            <v>1.1093050924141628</v>
          </cell>
          <cell r="R40"/>
          <cell r="S40"/>
          <cell r="T40">
            <v>3.4318078991906429</v>
          </cell>
          <cell r="U40">
            <v>2.7355597633929318</v>
          </cell>
          <cell r="V40">
            <v>3.6934944227536008</v>
          </cell>
          <cell r="W40"/>
          <cell r="X40">
            <v>38.822562505407042</v>
          </cell>
          <cell r="Y40"/>
          <cell r="Z40"/>
          <cell r="AA40">
            <v>3.2843474035222946</v>
          </cell>
        </row>
        <row r="41">
          <cell r="C41">
            <v>39.215864075506701</v>
          </cell>
          <cell r="D41">
            <v>42.463450084071937</v>
          </cell>
          <cell r="E41">
            <v>36.742672528816335</v>
          </cell>
          <cell r="F41">
            <v>1.9348202881503918</v>
          </cell>
          <cell r="G41">
            <v>3.7859572671052053</v>
          </cell>
          <cell r="H41">
            <v>5.7207775552555971</v>
          </cell>
          <cell r="I41">
            <v>33.615041232813184</v>
          </cell>
          <cell r="J41"/>
          <cell r="K41">
            <v>0.82884612721501605</v>
          </cell>
          <cell r="L41">
            <v>0.36789566271740171</v>
          </cell>
          <cell r="M41">
            <v>0.85181525591722684</v>
          </cell>
          <cell r="N41">
            <v>2.763666415365408</v>
          </cell>
          <cell r="O41">
            <v>3.2475860085652326</v>
          </cell>
          <cell r="P41"/>
          <cell r="Q41">
            <v>1.3127657204148413</v>
          </cell>
          <cell r="R41"/>
          <cell r="S41"/>
          <cell r="T41">
            <v>2.661802844196187</v>
          </cell>
          <cell r="U41">
            <v>2.6579166224069186</v>
          </cell>
          <cell r="V41">
            <v>3.8136789825353192</v>
          </cell>
          <cell r="W41"/>
          <cell r="X41">
            <v>38.690153479156599</v>
          </cell>
          <cell r="Y41"/>
          <cell r="Z41"/>
          <cell r="AA41">
            <v>2.8646636215959935</v>
          </cell>
        </row>
        <row r="42">
          <cell r="C42">
            <v>38.290254977296541</v>
          </cell>
          <cell r="D42">
            <v>40.422303197364322</v>
          </cell>
          <cell r="E42">
            <v>35.532799652604055</v>
          </cell>
          <cell r="F42">
            <v>1.4941329733505773</v>
          </cell>
          <cell r="G42">
            <v>3.3953705714096913</v>
          </cell>
          <cell r="H42">
            <v>4.8895035447602684</v>
          </cell>
          <cell r="I42">
            <v>32.704543523614426</v>
          </cell>
          <cell r="J42"/>
          <cell r="K42">
            <v>0.62184296675381256</v>
          </cell>
          <cell r="L42">
            <v>1.3100508821780215</v>
          </cell>
          <cell r="M42">
            <v>1.3261231621414116</v>
          </cell>
          <cell r="N42">
            <v>2.1159759401043892</v>
          </cell>
          <cell r="O42">
            <v>2.1320482200677802</v>
          </cell>
          <cell r="P42"/>
          <cell r="Q42">
            <v>0.63791524671720268</v>
          </cell>
          <cell r="R42"/>
          <cell r="S42"/>
          <cell r="T42">
            <v>2.6229337965279287</v>
          </cell>
          <cell r="U42">
            <v>1.3544193862042273</v>
          </cell>
          <cell r="V42">
            <v>3.9178805071225606</v>
          </cell>
          <cell r="W42"/>
          <cell r="X42">
            <v>37.082084903141592</v>
          </cell>
          <cell r="Y42"/>
          <cell r="Z42"/>
          <cell r="AA42">
            <v>2.2771898688769103</v>
          </cell>
        </row>
        <row r="43">
          <cell r="C43">
            <v>37.404077041541534</v>
          </cell>
          <cell r="D43">
            <v>39.324183899662337</v>
          </cell>
          <cell r="E43">
            <v>34.90683966668351</v>
          </cell>
          <cell r="F43">
            <v>0.93303133025618257</v>
          </cell>
          <cell r="G43">
            <v>3.4843129027226407</v>
          </cell>
          <cell r="H43">
            <v>4.4173442329788237</v>
          </cell>
          <cell r="I43">
            <v>32.509781780075272</v>
          </cell>
          <cell r="J43"/>
          <cell r="K43">
            <v>1.1402838717793904</v>
          </cell>
          <cell r="L43">
            <v>1.3574760041565701</v>
          </cell>
          <cell r="M43">
            <v>1.204267660241797</v>
          </cell>
          <cell r="N43">
            <v>2.0733152020355732</v>
          </cell>
          <cell r="O43">
            <v>1.9201068581208001</v>
          </cell>
          <cell r="P43"/>
          <cell r="Q43">
            <v>0.98707552786461727</v>
          </cell>
          <cell r="R43"/>
          <cell r="S43"/>
          <cell r="T43">
            <v>2.2920451774341308</v>
          </cell>
          <cell r="U43">
            <v>0.81000388854592553</v>
          </cell>
          <cell r="V43">
            <v>3.8138506930179727</v>
          </cell>
          <cell r="W43"/>
          <cell r="X43">
            <v>34.86376536976784</v>
          </cell>
          <cell r="Y43"/>
          <cell r="Z43"/>
          <cell r="AA43">
            <v>2.1340867299525685</v>
          </cell>
        </row>
        <row r="44">
          <cell r="C44">
            <v>36.18057836375295</v>
          </cell>
          <cell r="D44">
            <v>37.172539451664868</v>
          </cell>
          <cell r="E44">
            <v>33.265886235318035</v>
          </cell>
          <cell r="F44">
            <v>0.29266175573593584</v>
          </cell>
          <cell r="G44">
            <v>3.6139914606108952</v>
          </cell>
          <cell r="H44">
            <v>3.906653216346831</v>
          </cell>
          <cell r="I44">
            <v>31.670224745460519</v>
          </cell>
          <cell r="J44"/>
          <cell r="K44">
            <v>1.8581423607060628</v>
          </cell>
          <cell r="L44">
            <v>1.9919376280517369</v>
          </cell>
          <cell r="M44">
            <v>0.83309459952165443</v>
          </cell>
          <cell r="N44">
            <v>2.1508041164419986</v>
          </cell>
          <cell r="O44">
            <v>0.99196108791191595</v>
          </cell>
          <cell r="P44"/>
          <cell r="Q44">
            <v>0.69929933217598017</v>
          </cell>
          <cell r="R44"/>
          <cell r="S44"/>
          <cell r="T44">
            <v>0.23440310295750635</v>
          </cell>
          <cell r="U44">
            <v>-0.63165673532585742</v>
          </cell>
          <cell r="V44">
            <v>3.6372558219553013</v>
          </cell>
          <cell r="W44"/>
          <cell r="X44">
            <v>30.974360113017557</v>
          </cell>
          <cell r="Y44"/>
          <cell r="Z44"/>
          <cell r="AA44">
            <v>1.2292966733918267</v>
          </cell>
        </row>
        <row r="45">
          <cell r="C45">
            <v>35.538197184086407</v>
          </cell>
          <cell r="D45">
            <v>34.56858310101169</v>
          </cell>
          <cell r="E45">
            <v>31.043606333175529</v>
          </cell>
          <cell r="F45">
            <v>5.5231181947293664E-2</v>
          </cell>
          <cell r="G45">
            <v>3.4697455858888713</v>
          </cell>
          <cell r="H45">
            <v>3.5249767678361645</v>
          </cell>
          <cell r="I45">
            <v>31.157575438781056</v>
          </cell>
          <cell r="J45"/>
          <cell r="K45">
            <v>1.0534133974967206</v>
          </cell>
          <cell r="L45">
            <v>3.620184805288166</v>
          </cell>
          <cell r="M45">
            <v>1.5419261427694411</v>
          </cell>
          <cell r="N45">
            <v>1.1086445794440143</v>
          </cell>
          <cell r="O45">
            <v>-0.96961408307471109</v>
          </cell>
          <cell r="P45"/>
          <cell r="Q45">
            <v>-1.0248452650220046</v>
          </cell>
          <cell r="R45"/>
          <cell r="S45"/>
          <cell r="T45">
            <v>-1.2201707783213227</v>
          </cell>
          <cell r="U45">
            <v>-2.5430890887731659</v>
          </cell>
          <cell r="V45">
            <v>3.3612119299353003</v>
          </cell>
          <cell r="W45"/>
          <cell r="X45">
            <v>25.655406330225304</v>
          </cell>
          <cell r="Y45"/>
          <cell r="Z45"/>
          <cell r="AA45">
            <v>-0.5914119895499097</v>
          </cell>
        </row>
        <row r="46">
          <cell r="C46">
            <v>34.727483841863908</v>
          </cell>
          <cell r="D46">
            <v>34.747180168975426</v>
          </cell>
          <cell r="E46">
            <v>30.532960373849001</v>
          </cell>
          <cell r="F46">
            <v>0.77975217572935973</v>
          </cell>
          <cell r="G46">
            <v>3.4344676193970698</v>
          </cell>
          <cell r="H46">
            <v>4.2142197951264295</v>
          </cell>
          <cell r="I46">
            <v>30.694978548475998</v>
          </cell>
          <cell r="J46"/>
          <cell r="K46">
            <v>0.60573200750787959</v>
          </cell>
          <cell r="L46">
            <v>2.2792144977674851</v>
          </cell>
          <cell r="M46">
            <v>0.91342664164176335</v>
          </cell>
          <cell r="N46">
            <v>1.3854841832372393</v>
          </cell>
          <cell r="O46">
            <v>1.9696327111517746E-2</v>
          </cell>
          <cell r="P46"/>
          <cell r="Q46">
            <v>-0.76005584861784203</v>
          </cell>
          <cell r="R46"/>
          <cell r="S46"/>
          <cell r="T46">
            <v>-0.72669916560640069</v>
          </cell>
          <cell r="U46">
            <v>-1.1103010202379762</v>
          </cell>
          <cell r="V46">
            <v>3.180162621771748</v>
          </cell>
          <cell r="W46"/>
          <cell r="X46">
            <v>23.075532491838494</v>
          </cell>
          <cell r="Y46"/>
          <cell r="Z46"/>
          <cell r="AA46">
            <v>0.46969386507062877</v>
          </cell>
        </row>
        <row r="47">
          <cell r="C47">
            <v>33.915379745903692</v>
          </cell>
          <cell r="D47">
            <v>34.992271114578891</v>
          </cell>
          <cell r="E47">
            <v>30.855035552872938</v>
          </cell>
          <cell r="F47">
            <v>0.9825253581050245</v>
          </cell>
          <cell r="G47">
            <v>3.1547102036009242</v>
          </cell>
          <cell r="H47">
            <v>4.1372355617059497</v>
          </cell>
          <cell r="I47">
            <v>30.40882123456063</v>
          </cell>
          <cell r="J47"/>
          <cell r="K47">
            <v>-0.13052223381005132</v>
          </cell>
          <cell r="L47">
            <v>1.0072577914525889</v>
          </cell>
          <cell r="M47">
            <v>1.2321460358328111</v>
          </cell>
          <cell r="N47">
            <v>0.85200312429497294</v>
          </cell>
          <cell r="O47">
            <v>1.0768913686751955</v>
          </cell>
          <cell r="P47"/>
          <cell r="Q47">
            <v>9.4366010570170925E-2</v>
          </cell>
          <cell r="R47"/>
          <cell r="S47"/>
          <cell r="T47">
            <v>-0.38791643970733286</v>
          </cell>
          <cell r="U47">
            <v>-0.12528155225462631</v>
          </cell>
          <cell r="V47">
            <v>2.9134217615970086</v>
          </cell>
          <cell r="W47"/>
          <cell r="X47">
            <v>21.648991194262088</v>
          </cell>
          <cell r="Y47"/>
          <cell r="Z47"/>
          <cell r="AA47">
            <v>1.389432773418523</v>
          </cell>
        </row>
        <row r="48">
          <cell r="C48">
            <v>33.544990432035256</v>
          </cell>
          <cell r="D48">
            <v>36.871590493908556</v>
          </cell>
          <cell r="E48">
            <v>32.710960674055066</v>
          </cell>
          <cell r="F48">
            <v>1.2691026830896897</v>
          </cell>
          <cell r="G48">
            <v>2.8915271367638016</v>
          </cell>
          <cell r="H48">
            <v>4.1606298198534919</v>
          </cell>
          <cell r="I48">
            <v>30.341717026217761</v>
          </cell>
          <cell r="J48"/>
          <cell r="K48">
            <v>0.6727387908278939</v>
          </cell>
          <cell r="L48">
            <v>-1.53969340517356</v>
          </cell>
          <cell r="M48">
            <v>-0.15493481721783861</v>
          </cell>
          <cell r="N48">
            <v>1.9418414739175838</v>
          </cell>
          <cell r="O48">
            <v>3.3266000618733047</v>
          </cell>
          <cell r="P48"/>
          <cell r="Q48">
            <v>2.0574973787836153</v>
          </cell>
          <cell r="R48"/>
          <cell r="S48"/>
          <cell r="T48">
            <v>1.8226027943776484</v>
          </cell>
          <cell r="U48">
            <v>1.9252116920949154</v>
          </cell>
          <cell r="V48">
            <v>2.5132880622316662</v>
          </cell>
          <cell r="W48"/>
          <cell r="X48">
            <v>22.859348825666448</v>
          </cell>
          <cell r="Y48"/>
          <cell r="Z48"/>
          <cell r="AA48">
            <v>3.3095219097293667</v>
          </cell>
        </row>
        <row r="49">
          <cell r="C49">
            <v>32.065884595029551</v>
          </cell>
          <cell r="D49">
            <v>38.339106153569205</v>
          </cell>
          <cell r="E49">
            <v>34.458796410970663</v>
          </cell>
          <cell r="F49">
            <v>1.0583278176844562</v>
          </cell>
          <cell r="G49">
            <v>2.8219819249140845</v>
          </cell>
          <cell r="H49">
            <v>3.88030974259854</v>
          </cell>
          <cell r="I49">
            <v>29.073357453299707</v>
          </cell>
          <cell r="J49"/>
          <cell r="K49">
            <v>3.5701398762869103</v>
          </cell>
          <cell r="L49">
            <v>-4.3082970247980867</v>
          </cell>
          <cell r="M49">
            <v>-2.6635431602298079</v>
          </cell>
          <cell r="N49">
            <v>4.6284676939713654</v>
          </cell>
          <cell r="O49">
            <v>6.273221558539646</v>
          </cell>
          <cell r="P49"/>
          <cell r="Q49">
            <v>5.2148937408551896</v>
          </cell>
          <cell r="R49"/>
          <cell r="S49"/>
          <cell r="T49">
            <v>4.899926503132753</v>
          </cell>
          <cell r="U49">
            <v>4.8934295424921528</v>
          </cell>
          <cell r="V49">
            <v>2.5553358319561132</v>
          </cell>
          <cell r="W49"/>
          <cell r="X49">
            <v>26.673113659963377</v>
          </cell>
          <cell r="Y49"/>
          <cell r="Z49"/>
          <cell r="AA49">
            <v>6.1968822710125915</v>
          </cell>
        </row>
        <row r="50">
          <cell r="C50">
            <v>31.347099815535973</v>
          </cell>
          <cell r="D50">
            <v>37.924011067841775</v>
          </cell>
          <cell r="E50">
            <v>34.41535150645624</v>
          </cell>
          <cell r="F50">
            <v>0.78819942611190807</v>
          </cell>
          <cell r="G50">
            <v>2.7204601352736213</v>
          </cell>
          <cell r="H50">
            <v>3.5086595613855298</v>
          </cell>
          <cell r="I50">
            <v>28.411559745849562</v>
          </cell>
          <cell r="J50"/>
          <cell r="K50">
            <v>4.4883960731171548</v>
          </cell>
          <cell r="L50">
            <v>-4.409074605451937</v>
          </cell>
          <cell r="M50">
            <v>-3.1087588523751988</v>
          </cell>
          <cell r="N50">
            <v>5.2765954992290629</v>
          </cell>
          <cell r="O50">
            <v>6.5769112523058002</v>
          </cell>
          <cell r="P50"/>
          <cell r="Q50">
            <v>5.7887118261938921</v>
          </cell>
          <cell r="R50"/>
          <cell r="S50"/>
          <cell r="T50">
            <v>6.3563230170116825</v>
          </cell>
          <cell r="U50">
            <v>5.9064357450297189</v>
          </cell>
          <cell r="V50">
            <v>2.6339926214388196</v>
          </cell>
          <cell r="W50"/>
          <cell r="X50">
            <v>31.148685719986034</v>
          </cell>
          <cell r="Y50"/>
          <cell r="Z50"/>
          <cell r="AA50">
            <v>6.567303750768601</v>
          </cell>
        </row>
        <row r="51">
          <cell r="C51">
            <v>32.227896335892368</v>
          </cell>
          <cell r="D51">
            <v>37.57872629683682</v>
          </cell>
          <cell r="E51">
            <v>34.153020775214955</v>
          </cell>
          <cell r="F51">
            <v>0.81863166691436773</v>
          </cell>
          <cell r="G51">
            <v>2.6070738547074974</v>
          </cell>
          <cell r="H51">
            <v>3.4257055216218655</v>
          </cell>
          <cell r="I51">
            <v>29.35622903170005</v>
          </cell>
          <cell r="J51"/>
          <cell r="K51">
            <v>3.9729616261556302</v>
          </cell>
          <cell r="L51">
            <v>-2.9408611712767483</v>
          </cell>
          <cell r="M51">
            <v>-2.381624503402298</v>
          </cell>
          <cell r="N51">
            <v>4.7915932930699974</v>
          </cell>
          <cell r="O51">
            <v>5.3508299609444476</v>
          </cell>
          <cell r="P51"/>
          <cell r="Q51">
            <v>4.5321982940300796</v>
          </cell>
          <cell r="R51"/>
          <cell r="S51"/>
          <cell r="T51">
            <v>4.7541546775297796</v>
          </cell>
          <cell r="U51">
            <v>4.4760391871182463</v>
          </cell>
          <cell r="V51">
            <v>2.8234265095348663</v>
          </cell>
          <cell r="W51"/>
          <cell r="X51">
            <v>34.549022083973185</v>
          </cell>
          <cell r="Y51"/>
          <cell r="Z51"/>
          <cell r="AA51">
            <v>5.5822883191494022</v>
          </cell>
        </row>
        <row r="52">
          <cell r="C52">
            <v>33.288454363649429</v>
          </cell>
          <cell r="D52">
            <v>37.405771543643446</v>
          </cell>
          <cell r="E52">
            <v>34.098245548987208</v>
          </cell>
          <cell r="F52">
            <v>0.76587777007909053</v>
          </cell>
          <cell r="G52">
            <v>2.5416482245771448</v>
          </cell>
          <cell r="H52">
            <v>3.3075259946562352</v>
          </cell>
          <cell r="I52">
            <v>30.189951590963339</v>
          </cell>
          <cell r="J52"/>
          <cell r="K52">
            <v>2.8998415481869939</v>
          </cell>
          <cell r="L52">
            <v>-1.4786886689484648</v>
          </cell>
          <cell r="M52">
            <v>-1.0270908072205276</v>
          </cell>
          <cell r="N52">
            <v>3.6657193182660843</v>
          </cell>
          <cell r="O52">
            <v>4.1173171799940205</v>
          </cell>
          <cell r="P52"/>
          <cell r="Q52">
            <v>3.3514394099149309</v>
          </cell>
          <cell r="R52"/>
          <cell r="S52"/>
          <cell r="T52">
            <v>4.0944914733819813</v>
          </cell>
          <cell r="U52">
            <v>3.6541986554847741</v>
          </cell>
          <cell r="V52">
            <v>3.0740549346396895</v>
          </cell>
          <cell r="W52"/>
          <cell r="X52">
            <v>36.051544418614284</v>
          </cell>
          <cell r="Y52"/>
          <cell r="Z52"/>
          <cell r="AA52">
            <v>4.3291211987087834</v>
          </cell>
        </row>
        <row r="53">
          <cell r="C53">
            <v>32.449729144095343</v>
          </cell>
          <cell r="D53">
            <v>35.583423618634882</v>
          </cell>
          <cell r="E53">
            <v>32.878331527627303</v>
          </cell>
          <cell r="F53">
            <v>0.35742145178764895</v>
          </cell>
          <cell r="G53">
            <v>2.3476706392199351</v>
          </cell>
          <cell r="H53">
            <v>2.7050920910075842</v>
          </cell>
          <cell r="I53">
            <v>29.674214517876486</v>
          </cell>
          <cell r="J53"/>
          <cell r="K53">
            <v>2.5380882887647149</v>
          </cell>
          <cell r="L53">
            <v>-0.51115926327193928</v>
          </cell>
          <cell r="M53">
            <v>-0.27297452928475824</v>
          </cell>
          <cell r="N53">
            <v>2.8955097405523649</v>
          </cell>
          <cell r="O53">
            <v>3.1336944745395452</v>
          </cell>
          <cell r="P53"/>
          <cell r="Q53">
            <v>2.7762730227518961</v>
          </cell>
          <cell r="R53"/>
          <cell r="S53"/>
          <cell r="T53">
            <v>2.7199349945828821</v>
          </cell>
          <cell r="U53">
            <v>2.4508125677139758</v>
          </cell>
          <cell r="V53">
            <v>3.0326110509209103</v>
          </cell>
          <cell r="W53"/>
          <cell r="X53">
            <v>36.569968783790337</v>
          </cell>
          <cell r="Y53"/>
          <cell r="Z53"/>
          <cell r="AA53">
            <v>3.3407367280606719</v>
          </cell>
        </row>
        <row r="54">
          <cell r="C54">
            <v>34.629717741475694</v>
          </cell>
          <cell r="D54">
            <v>35.697322332828499</v>
          </cell>
          <cell r="E54">
            <v>32.882718986444253</v>
          </cell>
          <cell r="F54">
            <v>0.49809108277019493</v>
          </cell>
          <cell r="G54">
            <v>2.3165122636140576</v>
          </cell>
          <cell r="H54">
            <v>2.8146033463842528</v>
          </cell>
          <cell r="I54">
            <v>31.206002386276111</v>
          </cell>
          <cell r="J54"/>
          <cell r="K54">
            <v>1.1374030140214713</v>
          </cell>
          <cell r="L54">
            <v>1.5748178417158798</v>
          </cell>
          <cell r="M54">
            <v>1.0069283362770203</v>
          </cell>
          <cell r="N54">
            <v>1.6354940967916665</v>
          </cell>
          <cell r="O54">
            <v>1.0676045913528072</v>
          </cell>
          <cell r="P54"/>
          <cell r="Q54">
            <v>0.56951350858261207</v>
          </cell>
          <cell r="R54"/>
          <cell r="S54"/>
          <cell r="T54">
            <v>0.36727090660869943</v>
          </cell>
          <cell r="U54">
            <v>9.3398556831622404E-2</v>
          </cell>
          <cell r="V54">
            <v>3.0911708820410437</v>
          </cell>
          <cell r="W54"/>
          <cell r="X54">
            <v>36.647170317825733</v>
          </cell>
          <cell r="Y54"/>
          <cell r="Z54"/>
          <cell r="AA54">
            <v>0.99473091160515947</v>
          </cell>
        </row>
        <row r="55">
          <cell r="C55">
            <v>35.157740496710545</v>
          </cell>
          <cell r="D55">
            <v>35.153582266136659</v>
          </cell>
          <cell r="E55">
            <v>32.363211540079895</v>
          </cell>
          <cell r="F55">
            <v>0.51215539901687557</v>
          </cell>
          <cell r="G55">
            <v>2.2782153270398844</v>
          </cell>
          <cell r="H55">
            <v>2.7903707260567603</v>
          </cell>
          <cell r="I55">
            <v>31.797197154582225</v>
          </cell>
          <cell r="J55"/>
          <cell r="K55">
            <v>0.18703154011442408</v>
          </cell>
          <cell r="L55">
            <v>2.4822656416298283</v>
          </cell>
          <cell r="M55">
            <v>1.7789204719246436</v>
          </cell>
          <cell r="N55">
            <v>0.69918693913129959</v>
          </cell>
          <cell r="O55">
            <v>-4.1582305738853227E-3</v>
          </cell>
          <cell r="P55"/>
          <cell r="Q55">
            <v>-0.51631362959076077</v>
          </cell>
          <cell r="R55"/>
          <cell r="S55"/>
          <cell r="T55">
            <v>-0.44997995138830449</v>
          </cell>
          <cell r="U55">
            <v>-0.7611542060007227</v>
          </cell>
          <cell r="V55">
            <v>2.9149196322936106</v>
          </cell>
          <cell r="W55"/>
          <cell r="X55">
            <v>35.135864805785083</v>
          </cell>
          <cell r="Y55"/>
          <cell r="Z55"/>
          <cell r="AA55">
            <v>-0.12138073056150962</v>
          </cell>
        </row>
        <row r="56">
          <cell r="C56">
            <v>35.824532285840121</v>
          </cell>
          <cell r="D56">
            <v>34.75375655234599</v>
          </cell>
          <cell r="E56">
            <v>32.003047207136362</v>
          </cell>
          <cell r="F56">
            <v>0.46426431308352029</v>
          </cell>
          <cell r="G56">
            <v>2.2864450321261076</v>
          </cell>
          <cell r="H56">
            <v>2.7507093452096281</v>
          </cell>
          <cell r="I56">
            <v>32.544153313081623</v>
          </cell>
          <cell r="J56"/>
          <cell r="K56">
            <v>-0.91332007276080374</v>
          </cell>
          <cell r="L56">
            <v>3.1604377241218957</v>
          </cell>
          <cell r="M56">
            <v>2.5387177503050422</v>
          </cell>
          <cell r="N56">
            <v>-0.44905575967728362</v>
          </cell>
          <cell r="O56">
            <v>-1.0707757334941372</v>
          </cell>
          <cell r="P56"/>
          <cell r="Q56">
            <v>-1.5350400465776575</v>
          </cell>
          <cell r="R56">
            <v>27.558601078583568</v>
          </cell>
          <cell r="S56"/>
          <cell r="T56">
            <v>-0.86359589345360843</v>
          </cell>
          <cell r="U56">
            <v>-0.82796322935904687</v>
          </cell>
          <cell r="V56">
            <v>2.447878958581045</v>
          </cell>
          <cell r="W56"/>
          <cell r="X56">
            <v>32.491778191422831</v>
          </cell>
          <cell r="Y56">
            <v>32.592941384206767</v>
          </cell>
          <cell r="Z56">
            <v>32.862035477012043</v>
          </cell>
          <cell r="AA56">
            <v>-1.0620802292588594</v>
          </cell>
        </row>
        <row r="57">
          <cell r="C57">
            <v>36.510664867658029</v>
          </cell>
          <cell r="D57">
            <v>35.055818309697415</v>
          </cell>
          <cell r="E57">
            <v>32.391664752827694</v>
          </cell>
          <cell r="F57">
            <v>0.40468723086639485</v>
          </cell>
          <cell r="G57">
            <v>2.2594663260033299</v>
          </cell>
          <cell r="H57">
            <v>2.6641535568697248</v>
          </cell>
          <cell r="I57">
            <v>33.057142447034508</v>
          </cell>
          <cell r="J57"/>
          <cell r="K57">
            <v>-1.0494401939268894</v>
          </cell>
          <cell r="L57">
            <v>3.3630038181087443</v>
          </cell>
          <cell r="M57">
            <v>2.5529102232086256</v>
          </cell>
          <cell r="N57">
            <v>-0.64475296306049423</v>
          </cell>
          <cell r="O57">
            <v>-1.4548465579606129</v>
          </cell>
          <cell r="P57"/>
          <cell r="Q57">
            <v>-1.8595337888270078</v>
          </cell>
          <cell r="R57">
            <v>26.931945907973308</v>
          </cell>
          <cell r="S57"/>
          <cell r="T57">
            <v>-3.1909377332491244</v>
          </cell>
          <cell r="U57">
            <v>-3.4115375782281672</v>
          </cell>
          <cell r="V57">
            <v>2.4124239249009585</v>
          </cell>
          <cell r="W57"/>
          <cell r="X57">
            <v>28.275377590446084</v>
          </cell>
          <cell r="Y57">
            <v>28.380751668422899</v>
          </cell>
          <cell r="Z57">
            <v>32.950649806814191</v>
          </cell>
          <cell r="AA57">
            <v>-1.3860380662571048</v>
          </cell>
        </row>
        <row r="58">
          <cell r="C58">
            <v>35.83028958756919</v>
          </cell>
          <cell r="D58">
            <v>36.332822209668301</v>
          </cell>
          <cell r="E58">
            <v>32.950988533994931</v>
          </cell>
          <cell r="F58">
            <v>1.0969633700491945</v>
          </cell>
          <cell r="G58">
            <v>2.2848703056241826</v>
          </cell>
          <cell r="H58">
            <v>3.3818336756733771</v>
          </cell>
          <cell r="I58">
            <v>32.500783173357704</v>
          </cell>
          <cell r="J58"/>
          <cell r="K58">
            <v>9.1812905102456877E-3</v>
          </cell>
          <cell r="L58">
            <v>1.1975393170381208</v>
          </cell>
          <cell r="M58">
            <v>0.59392727857779348</v>
          </cell>
          <cell r="N58">
            <v>1.1061446605594401</v>
          </cell>
          <cell r="O58">
            <v>0.50253262209911287</v>
          </cell>
          <cell r="P58"/>
          <cell r="Q58">
            <v>-0.59443074795008155</v>
          </cell>
          <cell r="R58">
            <v>28.379166666666666</v>
          </cell>
          <cell r="S58"/>
          <cell r="T58">
            <v>0.24046242373279947</v>
          </cell>
          <cell r="U58">
            <v>0.34667895446139796</v>
          </cell>
          <cell r="V58">
            <v>1.9972005349008948</v>
          </cell>
          <cell r="W58"/>
          <cell r="X58">
            <v>28.112244897959187</v>
          </cell>
          <cell r="Y58">
            <v>28.214285714285715</v>
          </cell>
          <cell r="Z58">
            <v>34.662499999999994</v>
          </cell>
          <cell r="AA58">
            <v>0.43389105689786978</v>
          </cell>
        </row>
        <row r="59">
          <cell r="C59">
            <v>34.638250984602884</v>
          </cell>
          <cell r="D59">
            <v>37.556861282047677</v>
          </cell>
          <cell r="E59">
            <v>33.779923779617704</v>
          </cell>
          <cell r="F59">
            <v>1.4448287357624479</v>
          </cell>
          <cell r="G59">
            <v>2.3321087666675213</v>
          </cell>
          <cell r="H59">
            <v>3.7769375024299694</v>
          </cell>
          <cell r="I59">
            <v>31.448063180029497</v>
          </cell>
          <cell r="J59"/>
          <cell r="K59">
            <v>1.6503753292451906</v>
          </cell>
          <cell r="L59">
            <v>-1.267802885852243</v>
          </cell>
          <cell r="M59">
            <v>-1.444396653415092</v>
          </cell>
          <cell r="N59">
            <v>3.0952040650076382</v>
          </cell>
          <cell r="O59">
            <v>2.9186102974447885</v>
          </cell>
          <cell r="P59"/>
          <cell r="Q59">
            <v>1.4737815616823409</v>
          </cell>
          <cell r="R59">
            <v>31.346362438986596</v>
          </cell>
          <cell r="S59"/>
          <cell r="T59">
            <v>1.7992940473817134</v>
          </cell>
          <cell r="U59">
            <v>1.9342142161684162</v>
          </cell>
          <cell r="V59">
            <v>1.7990458803023999</v>
          </cell>
          <cell r="W59"/>
          <cell r="X59">
            <v>29.796492859172023</v>
          </cell>
          <cell r="Y59">
            <v>29.885268975491343</v>
          </cell>
          <cell r="Z59">
            <v>37.090257870406241</v>
          </cell>
          <cell r="AA59">
            <v>2.5228665282997329</v>
          </cell>
        </row>
        <row r="60">
          <cell r="C60">
            <v>35.466155168701604</v>
          </cell>
          <cell r="D60">
            <v>38.91915932868249</v>
          </cell>
          <cell r="E60">
            <v>34.997273303043677</v>
          </cell>
          <cell r="F60">
            <v>1.6922022753382437</v>
          </cell>
          <cell r="G60">
            <v>2.2296837503005653</v>
          </cell>
          <cell r="H60">
            <v>3.9218860256388086</v>
          </cell>
          <cell r="I60">
            <v>32.351198567973334</v>
          </cell>
          <cell r="J60"/>
          <cell r="K60">
            <v>1.9674332155392333</v>
          </cell>
          <cell r="L60">
            <v>-1.693066646131312</v>
          </cell>
          <cell r="M60">
            <v>-1.8996979770278994</v>
          </cell>
          <cell r="N60">
            <v>3.6596354908774766</v>
          </cell>
          <cell r="O60">
            <v>3.4530041599808894</v>
          </cell>
          <cell r="P60"/>
          <cell r="Q60">
            <v>1.7608018846426456</v>
          </cell>
          <cell r="R60">
            <v>31.279773080279199</v>
          </cell>
          <cell r="S60"/>
          <cell r="T60">
            <v>3.0953118099767245</v>
          </cell>
          <cell r="U60">
            <v>3.1419878328023993</v>
          </cell>
          <cell r="V60">
            <v>1.8246867441666759</v>
          </cell>
          <cell r="W60"/>
          <cell r="X60">
            <v>30.93456021303167</v>
          </cell>
          <cell r="Y60">
            <v>31.041626676068123</v>
          </cell>
          <cell r="Z60">
            <v>37.801191343829423</v>
          </cell>
          <cell r="AA60">
            <v>2.9586626455089653</v>
          </cell>
        </row>
        <row r="61">
          <cell r="C61">
            <v>36.044027767326078</v>
          </cell>
          <cell r="D61">
            <v>39.930693445531176</v>
          </cell>
          <cell r="E61">
            <v>35.661135503925415</v>
          </cell>
          <cell r="F61">
            <v>2.0459664434680698</v>
          </cell>
          <cell r="G61">
            <v>2.2235914981376936</v>
          </cell>
          <cell r="H61">
            <v>4.2695579416057639</v>
          </cell>
          <cell r="I61">
            <v>32.944455661910375</v>
          </cell>
          <cell r="J61"/>
          <cell r="K61">
            <v>2.1588876064032712</v>
          </cell>
          <cell r="L61">
            <v>-2.0838905847544953</v>
          </cell>
          <cell r="M61">
            <v>-2.402078956420743</v>
          </cell>
          <cell r="N61">
            <v>4.2048540498713409</v>
          </cell>
          <cell r="O61">
            <v>3.8866656782050932</v>
          </cell>
          <cell r="P61"/>
          <cell r="Q61">
            <v>1.840699234737023</v>
          </cell>
          <cell r="R61">
            <v>33.375709885910027</v>
          </cell>
          <cell r="S61"/>
          <cell r="T61">
            <v>3.0630636000515588</v>
          </cell>
          <cell r="U61">
            <v>3.1564210637684371</v>
          </cell>
          <cell r="V61">
            <v>1.9286176762261829</v>
          </cell>
          <cell r="W61"/>
          <cell r="X61">
            <v>33.463197742885889</v>
          </cell>
          <cell r="Y61">
            <v>33.572103788913942</v>
          </cell>
          <cell r="Z61">
            <v>37.601337075829093</v>
          </cell>
          <cell r="AA61">
            <v>3.3292031534407776</v>
          </cell>
        </row>
        <row r="62">
          <cell r="C62">
            <v>36.698234722229081</v>
          </cell>
          <cell r="D62">
            <v>39.937620600993924</v>
          </cell>
          <cell r="E62">
            <v>35.815137579428338</v>
          </cell>
          <cell r="F62">
            <v>1.8521351619446187</v>
          </cell>
          <cell r="G62">
            <v>2.2703478596209723</v>
          </cell>
          <cell r="H62">
            <v>4.122483021565591</v>
          </cell>
          <cell r="I62">
            <v>33.359019244693208</v>
          </cell>
          <cell r="J62"/>
          <cell r="K62">
            <v>1.6427902867692166</v>
          </cell>
          <cell r="L62">
            <v>-1.449362211535818</v>
          </cell>
          <cell r="M62">
            <v>-1.7049017814848046</v>
          </cell>
          <cell r="N62">
            <v>3.4949254487138357</v>
          </cell>
          <cell r="O62">
            <v>3.2393858787648484</v>
          </cell>
          <cell r="P62"/>
          <cell r="Q62">
            <v>1.3872507168202299</v>
          </cell>
          <cell r="R62">
            <v>32.388938509103397</v>
          </cell>
          <cell r="S62"/>
          <cell r="T62">
            <v>3.0343685954130559</v>
          </cell>
          <cell r="U62">
            <v>3.0343685954130559</v>
          </cell>
          <cell r="V62">
            <v>1.959719884913957</v>
          </cell>
          <cell r="W62"/>
          <cell r="X62">
            <v>34.311233253177605</v>
          </cell>
          <cell r="Y62">
            <v>34.46238406046033</v>
          </cell>
          <cell r="Z62">
            <v>35.330264513912738</v>
          </cell>
          <cell r="AA62">
            <v>2.9675335250494035</v>
          </cell>
        </row>
        <row r="63">
          <cell r="C63">
            <v>37.168949587351825</v>
          </cell>
          <cell r="D63">
            <v>39.968067369372939</v>
          </cell>
          <cell r="E63">
            <v>35.849996030288231</v>
          </cell>
          <cell r="F63">
            <v>1.8163786270718196</v>
          </cell>
          <cell r="G63">
            <v>2.3016927120128865</v>
          </cell>
          <cell r="H63">
            <v>4.1180713390847057</v>
          </cell>
          <cell r="I63">
            <v>33.798058743660235</v>
          </cell>
          <cell r="J63"/>
          <cell r="K63">
            <v>1.0502534731791839</v>
          </cell>
          <cell r="L63">
            <v>-0.91848365084299199</v>
          </cell>
          <cell r="M63">
            <v>-0.98599796907288695</v>
          </cell>
          <cell r="N63">
            <v>2.8666321002510031</v>
          </cell>
          <cell r="O63">
            <v>2.7991177820211082</v>
          </cell>
          <cell r="P63"/>
          <cell r="Q63">
            <v>0.98273915494928865</v>
          </cell>
          <cell r="R63">
            <v>32.461314328463992</v>
          </cell>
          <cell r="S63"/>
          <cell r="T63">
            <v>2.5192194604690723</v>
          </cell>
          <cell r="U63">
            <v>2.4057126170896765</v>
          </cell>
          <cell r="V63">
            <v>2.0698346312272333</v>
          </cell>
          <cell r="W63"/>
          <cell r="X63">
            <v>35.122258534472579</v>
          </cell>
          <cell r="Y63">
            <v>35.253507632135033</v>
          </cell>
          <cell r="Z63">
            <v>35.386791090811251</v>
          </cell>
          <cell r="AA63">
            <v>2.6035253731865482</v>
          </cell>
        </row>
        <row r="64">
          <cell r="C64">
            <v>37.398096719744181</v>
          </cell>
          <cell r="D64">
            <v>40.31611491209415</v>
          </cell>
          <cell r="E64">
            <v>36.192021703602514</v>
          </cell>
          <cell r="F64">
            <v>1.792475905641953</v>
          </cell>
          <cell r="G64">
            <v>2.3316173028496832</v>
          </cell>
          <cell r="H64">
            <v>4.1240932084916357</v>
          </cell>
          <cell r="I64">
            <v>33.774187759408314</v>
          </cell>
          <cell r="J64"/>
          <cell r="K64">
            <v>1.469070401750824</v>
          </cell>
          <cell r="L64">
            <v>-1.1382512582839823</v>
          </cell>
          <cell r="M64">
            <v>-1.4817793733267939</v>
          </cell>
          <cell r="N64">
            <v>3.2615463073927771</v>
          </cell>
          <cell r="O64">
            <v>2.9180181923499653</v>
          </cell>
          <cell r="P64"/>
          <cell r="Q64">
            <v>1.1255422867080123</v>
          </cell>
          <cell r="R64">
            <v>34.215532047840185</v>
          </cell>
          <cell r="S64"/>
          <cell r="T64">
            <v>2.1243141785501933</v>
          </cell>
          <cell r="U64">
            <v>1.8599164784269997</v>
          </cell>
          <cell r="V64">
            <v>2.1521589604955347</v>
          </cell>
          <cell r="W64"/>
          <cell r="X64">
            <v>35.619526684815547</v>
          </cell>
          <cell r="Y64">
            <v>35.751404340030831</v>
          </cell>
          <cell r="Z64">
            <v>37.930902388555531</v>
          </cell>
          <cell r="AA64">
            <v>2.8987312103603027</v>
          </cell>
        </row>
        <row r="65">
          <cell r="C65">
            <v>36.095993692904329</v>
          </cell>
          <cell r="D65">
            <v>43.485352616806665</v>
          </cell>
          <cell r="E65">
            <v>37.957483959041781</v>
          </cell>
          <cell r="F65">
            <v>3.0053462490658434</v>
          </cell>
          <cell r="G65">
            <v>2.5225224086990412</v>
          </cell>
          <cell r="H65">
            <v>5.527868657764885</v>
          </cell>
          <cell r="I65">
            <v>32.230181196339309</v>
          </cell>
          <cell r="J65"/>
          <cell r="K65">
            <v>4.0385670485885932</v>
          </cell>
          <cell r="L65">
            <v>-5.4552208209963622</v>
          </cell>
          <cell r="M65">
            <v>-5.1097751947484626</v>
          </cell>
          <cell r="N65">
            <v>7.0439132976544379</v>
          </cell>
          <cell r="O65">
            <v>7.3893589239023383</v>
          </cell>
          <cell r="P65"/>
          <cell r="Q65">
            <v>4.3840126748364945</v>
          </cell>
          <cell r="R65">
            <v>47.545706641845825</v>
          </cell>
          <cell r="S65"/>
          <cell r="T65">
            <v>10.349410826043808</v>
          </cell>
          <cell r="U65">
            <v>10.986248080359879</v>
          </cell>
          <cell r="V65">
            <v>2.1174001676585732</v>
          </cell>
          <cell r="W65"/>
          <cell r="X65">
            <v>50.601601098425</v>
          </cell>
          <cell r="Y65">
            <v>50.633741343025122</v>
          </cell>
          <cell r="Z65">
            <v>48.852336145819002</v>
          </cell>
          <cell r="AA65">
            <v>6.7666090327161648</v>
          </cell>
        </row>
        <row r="66">
          <cell r="C66">
            <v>36.138183681871048</v>
          </cell>
          <cell r="D66">
            <v>46.440881961736096</v>
          </cell>
          <cell r="E66">
            <v>40.756209421918285</v>
          </cell>
          <cell r="F66">
            <v>3.0028984688146467</v>
          </cell>
          <cell r="G66">
            <v>2.6817740710031734</v>
          </cell>
          <cell r="H66">
            <v>5.6846725398178197</v>
          </cell>
          <cell r="I66">
            <v>32.360219366498633</v>
          </cell>
          <cell r="J66"/>
          <cell r="K66">
            <v>5.5507065890878291</v>
          </cell>
          <cell r="L66">
            <v>-8.2908539275761726</v>
          </cell>
          <cell r="M66">
            <v>-6.541760705613596</v>
          </cell>
          <cell r="N66">
            <v>8.5536050579024749</v>
          </cell>
          <cell r="O66">
            <v>10.302698279865051</v>
          </cell>
          <cell r="P66"/>
          <cell r="Q66">
            <v>7.2997998110504048</v>
          </cell>
          <cell r="R66">
            <v>54.614599513546835</v>
          </cell>
          <cell r="S66"/>
          <cell r="T66">
            <v>12.754547282035212</v>
          </cell>
          <cell r="U66">
            <v>12.894878643878821</v>
          </cell>
          <cell r="V66">
            <v>1.8020858956384243</v>
          </cell>
          <cell r="W66"/>
          <cell r="X66">
            <v>64.719804612805063</v>
          </cell>
          <cell r="Y66">
            <v>63.932765447847316</v>
          </cell>
          <cell r="Z66">
            <v>55.636365239061568</v>
          </cell>
          <cell r="AA66">
            <v>10.049010005593988</v>
          </cell>
        </row>
        <row r="67">
          <cell r="C67">
            <v>37.025585705571181</v>
          </cell>
          <cell r="D67">
            <v>45.717501227099014</v>
          </cell>
          <cell r="E67">
            <v>40.682555781556104</v>
          </cell>
          <cell r="F67">
            <v>2.444614678622921</v>
          </cell>
          <cell r="G67">
            <v>2.5903307669199904</v>
          </cell>
          <cell r="H67">
            <v>5.0349454455429115</v>
          </cell>
          <cell r="I67">
            <v>33.220319408191187</v>
          </cell>
          <cell r="J67"/>
          <cell r="K67">
            <v>4.4318157629383226</v>
          </cell>
          <cell r="L67">
            <v>-6.1156526231660324</v>
          </cell>
          <cell r="M67">
            <v>-4.3001675431994419</v>
          </cell>
          <cell r="N67">
            <v>6.8764304415612463</v>
          </cell>
          <cell r="O67">
            <v>8.6919155215278323</v>
          </cell>
          <cell r="P67"/>
          <cell r="Q67">
            <v>6.2473008429049095</v>
          </cell>
          <cell r="R67">
            <v>58.923649665224801</v>
          </cell>
          <cell r="S67"/>
          <cell r="T67">
            <v>8.2326518300822631</v>
          </cell>
          <cell r="U67">
            <v>7.7430408588648758</v>
          </cell>
          <cell r="V67">
            <v>2.5189470845417468</v>
          </cell>
          <cell r="W67"/>
          <cell r="X67">
            <v>70.87252587450584</v>
          </cell>
          <cell r="Y67">
            <v>70.593571806718785</v>
          </cell>
          <cell r="Z67">
            <v>50.074135075623836</v>
          </cell>
          <cell r="AA67">
            <v>8.7347334446066913</v>
          </cell>
        </row>
        <row r="68">
          <cell r="C68">
            <v>37.342095559341949</v>
          </cell>
          <cell r="D68">
            <v>44.553421110980295</v>
          </cell>
          <cell r="E68">
            <v>40.1113884833225</v>
          </cell>
          <cell r="F68">
            <v>1.8421113968503082</v>
          </cell>
          <cell r="G68">
            <v>2.5999212308074799</v>
          </cell>
          <cell r="H68">
            <v>4.4420326276577873</v>
          </cell>
          <cell r="I68">
            <v>33.459336151413751</v>
          </cell>
          <cell r="J68"/>
          <cell r="K68">
            <v>3.6419298369801942</v>
          </cell>
          <cell r="L68">
            <v>-4.6160659270649873</v>
          </cell>
          <cell r="M68">
            <v>-2.8887816092571441</v>
          </cell>
          <cell r="N68">
            <v>5.4840412338305011</v>
          </cell>
          <cell r="O68">
            <v>7.2113255516383452</v>
          </cell>
          <cell r="P68"/>
          <cell r="Q68">
            <v>5.3692141547880379</v>
          </cell>
          <cell r="R68">
            <v>64.98678035366234</v>
          </cell>
          <cell r="S68"/>
          <cell r="T68">
            <v>7.0325708818145358</v>
          </cell>
          <cell r="U68">
            <v>6.4429374573806681</v>
          </cell>
          <cell r="V68">
            <v>2.5977697202378853</v>
          </cell>
          <cell r="W68"/>
          <cell r="X68">
            <v>74.265558846563778</v>
          </cell>
          <cell r="Y68">
            <v>74.583536976734592</v>
          </cell>
          <cell r="Z68">
            <v>55.103136795369302</v>
          </cell>
          <cell r="AA68">
            <v>7.3423286396536556</v>
          </cell>
        </row>
        <row r="69">
          <cell r="C69">
            <v>36.870493276973392</v>
          </cell>
          <cell r="D69">
            <v>44.046416385417601</v>
          </cell>
          <cell r="E69">
            <v>39.575468936829225</v>
          </cell>
          <cell r="F69">
            <v>1.8798624502199279</v>
          </cell>
          <cell r="G69">
            <v>2.5910849983684368</v>
          </cell>
          <cell r="H69">
            <v>4.4709474485883645</v>
          </cell>
          <cell r="I69">
            <v>32.807813421014657</v>
          </cell>
          <cell r="J69"/>
          <cell r="K69">
            <v>3.7179608266251121</v>
          </cell>
          <cell r="L69">
            <v>-4.9146863312079541</v>
          </cell>
          <cell r="M69">
            <v>-3.3365864996087979</v>
          </cell>
          <cell r="N69">
            <v>5.5978232768450393</v>
          </cell>
          <cell r="O69">
            <v>7.1759231084441959</v>
          </cell>
          <cell r="P69"/>
          <cell r="Q69">
            <v>5.2960606582242677</v>
          </cell>
          <cell r="R69">
            <v>69.698767101071397</v>
          </cell>
          <cell r="S69"/>
          <cell r="T69">
            <v>5.5561254918598602</v>
          </cell>
          <cell r="U69">
            <v>5.0357639860920091</v>
          </cell>
          <cell r="V69">
            <v>2.239385998925429</v>
          </cell>
          <cell r="W69"/>
          <cell r="X69">
            <v>77.471553502551188</v>
          </cell>
          <cell r="Y69">
            <v>76.201342114425628</v>
          </cell>
          <cell r="Z69">
            <v>59.224683382799746</v>
          </cell>
          <cell r="AA69">
            <v>7.2014253430775055</v>
          </cell>
        </row>
        <row r="70">
          <cell r="C70">
            <v>36.758795334877433</v>
          </cell>
          <cell r="D70">
            <v>42.495235201962025</v>
          </cell>
          <cell r="E70">
            <v>38.496297372182006</v>
          </cell>
          <cell r="F70">
            <v>1.452667455348382</v>
          </cell>
          <cell r="G70">
            <v>2.5462703744316335</v>
          </cell>
          <cell r="H70">
            <v>3.998937829780016</v>
          </cell>
          <cell r="I70">
            <v>32.704586956594042</v>
          </cell>
          <cell r="J70"/>
          <cell r="K70">
            <v>3.0677906693570378</v>
          </cell>
          <cell r="L70">
            <v>-3.6398178566558048</v>
          </cell>
          <cell r="M70">
            <v>-2.423836114276638</v>
          </cell>
          <cell r="N70">
            <v>4.5204581247054207</v>
          </cell>
          <cell r="O70">
            <v>5.7364398670845871</v>
          </cell>
          <cell r="P70"/>
          <cell r="Q70">
            <v>4.2837724117362042</v>
          </cell>
          <cell r="R70">
            <v>70.734218530587015</v>
          </cell>
          <cell r="S70"/>
          <cell r="T70">
            <v>4.3480791682697157</v>
          </cell>
          <cell r="U70">
            <v>3.5814428440439192</v>
          </cell>
          <cell r="V70">
            <v>2.0962893892742982</v>
          </cell>
          <cell r="W70"/>
          <cell r="X70">
            <v>79.217744427757381</v>
          </cell>
          <cell r="Y70">
            <v>76.956858832905922</v>
          </cell>
          <cell r="Z70">
            <v>56.762704604724533</v>
          </cell>
          <cell r="AA70">
            <v>5.562811624444107</v>
          </cell>
        </row>
        <row r="71">
          <cell r="C71">
            <v>36.783420301354056</v>
          </cell>
          <cell r="D71">
            <v>42.028909001909994</v>
          </cell>
          <cell r="E71">
            <v>37.590180665265365</v>
          </cell>
          <cell r="F71">
            <v>1.9291330605384873</v>
          </cell>
          <cell r="G71">
            <v>2.5095952761061362</v>
          </cell>
          <cell r="H71">
            <v>4.4387283366446235</v>
          </cell>
          <cell r="I71">
            <v>32.633536703064195</v>
          </cell>
          <cell r="J71"/>
          <cell r="K71">
            <v>2.6797937267064413</v>
          </cell>
          <cell r="L71">
            <v>-3.4272651943423336</v>
          </cell>
          <cell r="M71">
            <v>-2.7907032810313281</v>
          </cell>
          <cell r="N71">
            <v>4.6089267872449291</v>
          </cell>
          <cell r="O71">
            <v>5.2454887005559332</v>
          </cell>
          <cell r="P71"/>
          <cell r="Q71">
            <v>3.3163556400174468</v>
          </cell>
          <cell r="R71">
            <v>72.868642036566698</v>
          </cell>
          <cell r="S71"/>
          <cell r="T71">
            <v>4.5078335204932065</v>
          </cell>
          <cell r="U71">
            <v>4.365357400706622</v>
          </cell>
          <cell r="V71">
            <v>1.8217427516873714</v>
          </cell>
          <cell r="W71"/>
          <cell r="X71">
            <v>81.56653154592702</v>
          </cell>
          <cell r="Y71">
            <v>79.185449010142463</v>
          </cell>
          <cell r="Z71">
            <v>53.69377911964073</v>
          </cell>
          <cell r="AA71">
            <v>5.0166311009586204</v>
          </cell>
        </row>
        <row r="72">
          <cell r="C72">
            <v>36.971067750116454</v>
          </cell>
          <cell r="D72">
            <v>41.195486776046792</v>
          </cell>
          <cell r="E72">
            <v>37.037937994927802</v>
          </cell>
          <cell r="F72">
            <v>1.6692200196677189</v>
          </cell>
          <cell r="G72">
            <v>2.4883287614512706</v>
          </cell>
          <cell r="H72">
            <v>4.1575487811189902</v>
          </cell>
          <cell r="I72">
            <v>32.817763055742461</v>
          </cell>
          <cell r="J72"/>
          <cell r="K72">
            <v>2.3781932479590546</v>
          </cell>
          <cell r="L72">
            <v>-2.4657626416852132</v>
          </cell>
          <cell r="M72">
            <v>-2.2887568833816525</v>
          </cell>
          <cell r="N72">
            <v>4.0474132676267747</v>
          </cell>
          <cell r="O72">
            <v>4.2244190259303354</v>
          </cell>
          <cell r="P72"/>
          <cell r="Q72">
            <v>2.5551990062626158</v>
          </cell>
          <cell r="R72">
            <v>73.754890756165807</v>
          </cell>
          <cell r="S72"/>
          <cell r="T72">
            <v>3.1441436778634646</v>
          </cell>
          <cell r="U72">
            <v>2.5959836447388853</v>
          </cell>
          <cell r="V72">
            <v>1.7841209047150766</v>
          </cell>
          <cell r="W72"/>
          <cell r="X72">
            <v>81.088940586972086</v>
          </cell>
          <cell r="Y72">
            <v>78.897759809982432</v>
          </cell>
          <cell r="Z72">
            <v>51.870180419079844</v>
          </cell>
          <cell r="AA72">
            <v>4.3485844417990789</v>
          </cell>
        </row>
        <row r="73">
          <cell r="C73">
            <v>37.522981159174137</v>
          </cell>
          <cell r="D73">
            <v>40.386550298320529</v>
          </cell>
          <cell r="E73">
            <v>36.113172090269899</v>
          </cell>
          <cell r="F73">
            <v>1.8101356471921519</v>
          </cell>
          <cell r="G73">
            <v>2.4632425608584798</v>
          </cell>
          <cell r="H73">
            <v>4.273378208050632</v>
          </cell>
          <cell r="I73">
            <v>33.611491026546403</v>
          </cell>
          <cell r="J73"/>
          <cell r="K73">
            <v>0.94459636895012222</v>
          </cell>
          <cell r="L73">
            <v>-0.91949467770755555</v>
          </cell>
          <cell r="M73">
            <v>-0.81065755470344225</v>
          </cell>
          <cell r="N73">
            <v>2.7547320161422744</v>
          </cell>
          <cell r="O73">
            <v>2.8635691391463873</v>
          </cell>
          <cell r="P73"/>
          <cell r="Q73">
            <v>1.0534334919542354</v>
          </cell>
          <cell r="R73">
            <v>73.98520631254361</v>
          </cell>
          <cell r="S73"/>
          <cell r="T73">
            <v>3.3254271193073519</v>
          </cell>
          <cell r="U73">
            <v>5.0302293497337613</v>
          </cell>
          <cell r="V73">
            <v>1.8250342917134732</v>
          </cell>
          <cell r="W73"/>
          <cell r="X73">
            <v>83.334791509912691</v>
          </cell>
          <cell r="Y73">
            <v>77.424315774943082</v>
          </cell>
          <cell r="Z73">
            <v>61.22611263733593</v>
          </cell>
          <cell r="AA73">
            <v>2.6987404685921672</v>
          </cell>
        </row>
        <row r="74">
          <cell r="C74">
            <v>37.188472128716803</v>
          </cell>
          <cell r="D74">
            <v>40.03551538038954</v>
          </cell>
          <cell r="E74">
            <v>35.426425177326756</v>
          </cell>
          <cell r="F74">
            <v>2.2089194395488105</v>
          </cell>
          <cell r="G74">
            <v>2.4001707635139735</v>
          </cell>
          <cell r="H74">
            <v>4.6090902030627845</v>
          </cell>
          <cell r="I74">
            <v>33.390270386681202</v>
          </cell>
          <cell r="J74"/>
          <cell r="K74">
            <v>0.64055918873488049</v>
          </cell>
          <cell r="L74">
            <v>-0.89045739750496578</v>
          </cell>
          <cell r="M74">
            <v>-0.89289277411592272</v>
          </cell>
          <cell r="N74">
            <v>2.8494786282836908</v>
          </cell>
          <cell r="O74">
            <v>2.847043251672734</v>
          </cell>
          <cell r="P74"/>
          <cell r="Q74">
            <v>0.63812381212392355</v>
          </cell>
          <cell r="R74">
            <v>70.126650551506472</v>
          </cell>
          <cell r="S74"/>
          <cell r="T74">
            <v>1.8398529832871879</v>
          </cell>
          <cell r="U74">
            <v>3.8602845709161713</v>
          </cell>
          <cell r="V74">
            <v>2.0416817347362239</v>
          </cell>
          <cell r="W74"/>
          <cell r="X74">
            <v>82.294064686309184</v>
          </cell>
          <cell r="Y74">
            <v>73.735519414273398</v>
          </cell>
          <cell r="Z74">
            <v>62.701410240383694</v>
          </cell>
          <cell r="AA74">
            <v>2.8164068288253001</v>
          </cell>
        </row>
        <row r="75">
          <cell r="C75">
            <v>37.390013001077442</v>
          </cell>
          <cell r="D75">
            <v>39.455095677072741</v>
          </cell>
          <cell r="E75">
            <v>35.008690387575641</v>
          </cell>
          <cell r="F75">
            <v>2.1001386597572944</v>
          </cell>
          <cell r="G75">
            <v>2.3462666297398034</v>
          </cell>
          <cell r="H75">
            <v>4.4464052894970987</v>
          </cell>
          <cell r="I75">
            <v>33.81140432798783</v>
          </cell>
          <cell r="J75"/>
          <cell r="K75">
            <v>0.16976426147065998</v>
          </cell>
          <cell r="L75">
            <v>-0.46060434307754733</v>
          </cell>
          <cell r="M75">
            <v>-0.6654245883102019</v>
          </cell>
          <cell r="N75">
            <v>2.2699029212279549</v>
          </cell>
          <cell r="O75">
            <v>2.0650826759952996</v>
          </cell>
          <cell r="P75"/>
          <cell r="Q75">
            <v>-3.5055983761994709E-2</v>
          </cell>
          <cell r="R75">
            <v>66.928097073717581</v>
          </cell>
          <cell r="S75"/>
          <cell r="T75">
            <v>1.6016260087796375</v>
          </cell>
          <cell r="U75">
            <v>0.7813067877033546</v>
          </cell>
          <cell r="V75">
            <v>1.7970102122405189</v>
          </cell>
          <cell r="W75"/>
          <cell r="X75">
            <v>80.245594264285856</v>
          </cell>
          <cell r="Y75">
            <v>72.319991902691314</v>
          </cell>
          <cell r="Z75">
            <v>58.522575540615094</v>
          </cell>
          <cell r="AA75">
            <v>1.8620155994527214</v>
          </cell>
        </row>
        <row r="76">
          <cell r="C76">
            <v>36.9312393054879</v>
          </cell>
          <cell r="D76">
            <v>39.643965306512072</v>
          </cell>
          <cell r="E76">
            <v>35.400775446916853</v>
          </cell>
          <cell r="F76">
            <v>1.8982480181139831</v>
          </cell>
          <cell r="G76">
            <v>2.3449418414812357</v>
          </cell>
          <cell r="H76">
            <v>4.2431898595952182</v>
          </cell>
          <cell r="I76">
            <v>33.178235028575202</v>
          </cell>
          <cell r="J76"/>
          <cell r="K76">
            <v>1.1664606107428028</v>
          </cell>
          <cell r="L76">
            <v>-1.3298664825292488</v>
          </cell>
          <cell r="M76">
            <v>-1.6818491103618598</v>
          </cell>
          <cell r="N76">
            <v>3.0647086288567857</v>
          </cell>
          <cell r="O76">
            <v>2.7127260010241754</v>
          </cell>
          <cell r="P76"/>
          <cell r="Q76">
            <v>0.81447798291019202</v>
          </cell>
          <cell r="R76">
            <v>74.760213561634174</v>
          </cell>
          <cell r="S76"/>
          <cell r="T76">
            <v>2.501378354218299</v>
          </cell>
          <cell r="U76">
            <v>1.205234712758118</v>
          </cell>
          <cell r="V76">
            <v>1.7479226551473726</v>
          </cell>
          <cell r="W76"/>
          <cell r="X76">
            <v>85.410541665686665</v>
          </cell>
          <cell r="Y76">
            <v>77.300844368135103</v>
          </cell>
          <cell r="Z76">
            <v>66.874614859938376</v>
          </cell>
          <cell r="AA76">
            <v>2.9600268355306709</v>
          </cell>
        </row>
        <row r="77">
          <cell r="C77">
            <v>37.972980741592409</v>
          </cell>
          <cell r="D77">
            <v>53.042061895180602</v>
          </cell>
          <cell r="E77">
            <v>47.024623934080672</v>
          </cell>
          <cell r="F77">
            <v>3.4475903037271243</v>
          </cell>
          <cell r="G77">
            <v>2.569847657372808</v>
          </cell>
          <cell r="H77">
            <v>6.0174379610999331</v>
          </cell>
          <cell r="I77">
            <v>34.059595669253618</v>
          </cell>
          <cell r="J77"/>
          <cell r="K77">
            <v>11.588227597785984</v>
          </cell>
          <cell r="L77">
            <v>-14.056385934655552</v>
          </cell>
          <cell r="M77">
            <v>-14.023122682580464</v>
          </cell>
          <cell r="N77">
            <v>15.035817901513107</v>
          </cell>
          <cell r="O77">
            <v>15.069081153588195</v>
          </cell>
          <cell r="P77"/>
          <cell r="Q77">
            <v>11.62149084986107</v>
          </cell>
          <cell r="R77">
            <v>83.11075733209988</v>
          </cell>
          <cell r="S77"/>
          <cell r="T77">
            <v>16.19157803966657</v>
          </cell>
          <cell r="U77">
            <v>15.890629491233113</v>
          </cell>
          <cell r="V77">
            <v>1.207339273737664</v>
          </cell>
          <cell r="W77"/>
          <cell r="X77">
            <v>96.582566463542534</v>
          </cell>
          <cell r="Y77">
            <v>86.50703583984567</v>
          </cell>
          <cell r="Z77">
            <v>73.268828423753149</v>
          </cell>
          <cell r="AA77">
            <v>15.301475519785379</v>
          </cell>
        </row>
        <row r="78">
          <cell r="C78">
            <v>39.101601564439136</v>
          </cell>
          <cell r="D78">
            <v>44.28348797967486</v>
          </cell>
          <cell r="E78">
            <v>39.676258855445951</v>
          </cell>
          <cell r="F78">
            <v>2.2605279939649106</v>
          </cell>
          <cell r="G78">
            <v>2.3467011302639973</v>
          </cell>
          <cell r="H78">
            <v>4.6072291242289083</v>
          </cell>
          <cell r="I78">
            <v>35.313080878431393</v>
          </cell>
          <cell r="J78"/>
          <cell r="K78">
            <v>3.754571222609012</v>
          </cell>
          <cell r="L78">
            <v>-3.113943288657095</v>
          </cell>
          <cell r="M78">
            <v>-3.9471560899953015</v>
          </cell>
          <cell r="N78">
            <v>6.0150992165739243</v>
          </cell>
          <cell r="O78">
            <v>5.1818864152357165</v>
          </cell>
          <cell r="P78"/>
          <cell r="Q78">
            <v>2.9213584212708055</v>
          </cell>
          <cell r="R78">
            <v>80.423878033589887</v>
          </cell>
          <cell r="S78"/>
          <cell r="T78">
            <v>5.4652691711892372</v>
          </cell>
          <cell r="U78">
            <v>3.6634402301684048</v>
          </cell>
          <cell r="V78">
            <v>2.3486952894988851</v>
          </cell>
          <cell r="W78"/>
          <cell r="X78">
            <v>96.352104234612042</v>
          </cell>
          <cell r="Y78">
            <v>82.977174397349131</v>
          </cell>
          <cell r="Z78">
            <v>66.816981183234105</v>
          </cell>
          <cell r="AA78">
            <v>5.7857348031276912</v>
          </cell>
        </row>
        <row r="79">
          <cell r="C79">
            <v>40.010258772702372</v>
          </cell>
          <cell r="D79">
            <v>44.943218660901103</v>
          </cell>
          <cell r="E79">
            <v>40.767123924038621</v>
          </cell>
          <cell r="F79">
            <v>1.8415851933004408</v>
          </cell>
          <cell r="G79">
            <v>2.3345095435620395</v>
          </cell>
          <cell r="H79">
            <v>4.1760947368624795</v>
          </cell>
          <cell r="I79">
            <v>35.877018607090939</v>
          </cell>
          <cell r="J79"/>
          <cell r="K79">
            <v>3.961847238486111</v>
          </cell>
          <cell r="L79">
            <v>-1.2019410372199886</v>
          </cell>
          <cell r="M79">
            <v>-2.0724135808078068</v>
          </cell>
          <cell r="N79">
            <v>5.8034324317865504</v>
          </cell>
          <cell r="O79">
            <v>4.9329598881987335</v>
          </cell>
          <cell r="P79"/>
          <cell r="Q79">
            <v>3.0913746948982928</v>
          </cell>
          <cell r="R79">
            <v>80.440768273142609</v>
          </cell>
          <cell r="S79"/>
          <cell r="T79">
            <v>4.3110847006857886</v>
          </cell>
          <cell r="U79">
            <v>1.9393725889464628</v>
          </cell>
          <cell r="V79">
            <v>4.3334217265320891</v>
          </cell>
          <cell r="W79"/>
          <cell r="X79">
            <v>94.760934698569827</v>
          </cell>
          <cell r="Y79">
            <v>83.864209002698303</v>
          </cell>
          <cell r="Z79">
            <v>69.066850127767538</v>
          </cell>
          <cell r="AA79">
            <v>5.3403299453575181</v>
          </cell>
        </row>
        <row r="80">
          <cell r="C80">
            <v>39.973581632972568</v>
          </cell>
          <cell r="D80">
            <v>44.745089700841852</v>
          </cell>
          <cell r="E80">
            <v>39.848917232887224</v>
          </cell>
          <cell r="F80">
            <v>2.5181189365369367</v>
          </cell>
          <cell r="G80">
            <v>2.3780535314176858</v>
          </cell>
          <cell r="H80">
            <v>4.8961724679546226</v>
          </cell>
          <cell r="I80">
            <v>35.5218173622848</v>
          </cell>
          <cell r="J80"/>
          <cell r="K80">
            <v>2.4669326732894623</v>
          </cell>
          <cell r="L80">
            <v>-1.7609938781915215</v>
          </cell>
          <cell r="M80">
            <v>-1.9745374201486408</v>
          </cell>
          <cell r="N80">
            <v>4.9850516098263995</v>
          </cell>
          <cell r="O80">
            <v>4.7715080678692798</v>
          </cell>
          <cell r="P80"/>
          <cell r="Q80">
            <v>2.2533891313323435</v>
          </cell>
          <cell r="R80">
            <v>80.859903006734285</v>
          </cell>
          <cell r="S80"/>
          <cell r="T80">
            <v>5.7356546737863239</v>
          </cell>
          <cell r="U80">
            <v>2.2788754280787629</v>
          </cell>
          <cell r="V80">
            <v>3.8921944211224599</v>
          </cell>
          <cell r="W80"/>
          <cell r="X80">
            <v>95.615581149715155</v>
          </cell>
          <cell r="Y80">
            <v>87.089600403836016</v>
          </cell>
          <cell r="Z80">
            <v>70.597220921866764</v>
          </cell>
          <cell r="AA80">
            <v>5.6951314619595168</v>
          </cell>
        </row>
        <row r="81">
          <cell r="C81">
            <v>39.326875654722144</v>
          </cell>
          <cell r="D81">
            <v>44.450703894341714</v>
          </cell>
          <cell r="E81">
            <v>39.370595800170257</v>
          </cell>
          <cell r="F81">
            <v>2.6954420106704804</v>
          </cell>
          <cell r="G81">
            <v>2.384666083500985</v>
          </cell>
          <cell r="H81">
            <v>5.0801080941714654</v>
          </cell>
          <cell r="I81">
            <v>35.001415288502848</v>
          </cell>
          <cell r="J81"/>
          <cell r="K81">
            <v>2.2364093743114299</v>
          </cell>
          <cell r="L81">
            <v>-2.303239472690116</v>
          </cell>
          <cell r="M81">
            <v>-2.1112626180524505</v>
          </cell>
          <cell r="N81">
            <v>4.9318513849819094</v>
          </cell>
          <cell r="O81">
            <v>5.1238282396195762</v>
          </cell>
          <cell r="P81"/>
          <cell r="Q81">
            <v>2.4283862289490958</v>
          </cell>
          <cell r="R81">
            <v>83</v>
          </cell>
          <cell r="S81"/>
          <cell r="T81">
            <v>6.1907380340726821</v>
          </cell>
          <cell r="U81">
            <v>2.497958286488263</v>
          </cell>
          <cell r="V81">
            <v>3.6453960958774152</v>
          </cell>
          <cell r="W81"/>
          <cell r="X81">
            <v>95.1</v>
          </cell>
          <cell r="Y81">
            <v>89.5</v>
          </cell>
          <cell r="Z81">
            <v>68.925341464254615</v>
          </cell>
          <cell r="AA81">
            <v>5.7309679985816011</v>
          </cell>
        </row>
        <row r="82">
          <cell r="C82">
            <v>41.067447936937896</v>
          </cell>
          <cell r="D82">
            <v>44.998420923426444</v>
          </cell>
          <cell r="E82">
            <v>39.799125199348687</v>
          </cell>
          <cell r="F82">
            <v>2.723804364609816</v>
          </cell>
          <cell r="G82">
            <v>2.475491359467938</v>
          </cell>
          <cell r="H82">
            <v>5.1992957240777544</v>
          </cell>
          <cell r="I82">
            <v>36.793961568058727</v>
          </cell>
          <cell r="J82"/>
          <cell r="K82">
            <v>0.87689985823932382</v>
          </cell>
          <cell r="L82">
            <v>-0.90450281394744125</v>
          </cell>
          <cell r="M82">
            <v>-0.57423405030803165</v>
          </cell>
          <cell r="N82">
            <v>3.6007042228491408</v>
          </cell>
          <cell r="O82">
            <v>3.930972986488551</v>
          </cell>
          <cell r="P82"/>
          <cell r="Q82">
            <v>1.2071686218787336</v>
          </cell>
          <cell r="R82">
            <v>82.9164585176988</v>
          </cell>
          <cell r="S82"/>
          <cell r="T82">
            <v>4.7763547930505412</v>
          </cell>
          <cell r="U82">
            <v>2.3904097771391357</v>
          </cell>
          <cell r="V82">
            <v>3.7147453649698834</v>
          </cell>
          <cell r="W82"/>
          <cell r="X82">
            <v>95.118116788774984</v>
          </cell>
          <cell r="Y82">
            <v>91.961246680928426</v>
          </cell>
          <cell r="Z82">
            <v>69.696046000112787</v>
          </cell>
          <cell r="AA82">
            <v>4.3048148660047687</v>
          </cell>
        </row>
        <row r="83">
          <cell r="C83">
            <v>41.669876704561418</v>
          </cell>
          <cell r="D83">
            <v>44.802800066288391</v>
          </cell>
          <cell r="E83">
            <v>39.639199090406372</v>
          </cell>
          <cell r="F83">
            <v>2.700232173276627</v>
          </cell>
          <cell r="G83">
            <v>2.4633688026053795</v>
          </cell>
          <cell r="H83">
            <v>5.1636009758820069</v>
          </cell>
          <cell r="I83">
            <v>37.437998212868777</v>
          </cell>
          <cell r="J83"/>
          <cell r="K83">
            <v>0.27138729491250946</v>
          </cell>
          <cell r="L83">
            <v>-0.20675090848983352</v>
          </cell>
          <cell r="M83">
            <v>-4.544701495200501E-2</v>
          </cell>
          <cell r="N83">
            <v>2.9716194681891368</v>
          </cell>
          <cell r="O83">
            <v>3.1329233617269652</v>
          </cell>
          <cell r="P83"/>
          <cell r="Q83">
            <v>0.43269118845033794</v>
          </cell>
          <cell r="R83">
            <v>83.493895894241859</v>
          </cell>
          <cell r="S83"/>
          <cell r="T83">
            <v>4.1872493177439374</v>
          </cell>
          <cell r="U83">
            <v>3.7773446917076727</v>
          </cell>
          <cell r="V83">
            <v>3.5912068653749185</v>
          </cell>
          <cell r="W83"/>
          <cell r="X83">
            <v>95.765322710508741</v>
          </cell>
          <cell r="Y83">
            <v>93.405878075719315</v>
          </cell>
          <cell r="Z83">
            <v>70.027664645486723</v>
          </cell>
          <cell r="AA83">
            <v>3.7422648301482662</v>
          </cell>
        </row>
      </sheetData>
      <sheetData sheetId="17">
        <row r="5">
          <cell r="C5">
            <v>221.34153846153848</v>
          </cell>
          <cell r="D5">
            <v>220.14679720279719</v>
          </cell>
          <cell r="E5">
            <v>176.41297902097901</v>
          </cell>
          <cell r="F5">
            <v>26.535832167832169</v>
          </cell>
          <cell r="G5">
            <v>17.197986013986018</v>
          </cell>
          <cell r="H5">
            <v>43.733818181818179</v>
          </cell>
          <cell r="I5">
            <v>182.44956643356642</v>
          </cell>
        </row>
        <row r="6">
          <cell r="C6">
            <v>222.67031578947365</v>
          </cell>
          <cell r="D6">
            <v>225.09578947368419</v>
          </cell>
          <cell r="E6">
            <v>180.81610526315788</v>
          </cell>
          <cell r="F6">
            <v>26.591473684210527</v>
          </cell>
          <cell r="G6">
            <v>17.688210526315785</v>
          </cell>
          <cell r="H6">
            <v>44.279684210526312</v>
          </cell>
          <cell r="I6">
            <v>183.09368421052631</v>
          </cell>
        </row>
        <row r="7">
          <cell r="C7">
            <v>223.83859119496856</v>
          </cell>
          <cell r="D7">
            <v>224.008251572327</v>
          </cell>
          <cell r="E7">
            <v>180.63174842767293</v>
          </cell>
          <cell r="F7">
            <v>25.222842767295596</v>
          </cell>
          <cell r="G7">
            <v>18.153660377358491</v>
          </cell>
          <cell r="H7">
            <v>43.376503144654087</v>
          </cell>
          <cell r="I7">
            <v>184.05323270440249</v>
          </cell>
        </row>
        <row r="8">
          <cell r="C8">
            <v>228.06234146341464</v>
          </cell>
          <cell r="D8">
            <v>230.0087804878049</v>
          </cell>
          <cell r="E8">
            <v>185.48741463414635</v>
          </cell>
          <cell r="F8">
            <v>26.071317073170729</v>
          </cell>
          <cell r="G8">
            <v>18.450048780487808</v>
          </cell>
          <cell r="H8">
            <v>44.521365853658537</v>
          </cell>
          <cell r="I8">
            <v>188.94165853658538</v>
          </cell>
        </row>
        <row r="9">
          <cell r="C9">
            <v>229.51531707317073</v>
          </cell>
          <cell r="D9">
            <v>245.11424390243906</v>
          </cell>
          <cell r="E9">
            <v>198.26263414634147</v>
          </cell>
          <cell r="F9">
            <v>28.072585365853659</v>
          </cell>
          <cell r="G9">
            <v>18.779024390243904</v>
          </cell>
          <cell r="H9">
            <v>46.85160975609756</v>
          </cell>
          <cell r="I9">
            <v>193.87629268292685</v>
          </cell>
        </row>
        <row r="10">
          <cell r="C10">
            <v>241.40269879518073</v>
          </cell>
          <cell r="D10">
            <v>259.33253012048192</v>
          </cell>
          <cell r="E10">
            <v>210.36404819277109</v>
          </cell>
          <cell r="F10">
            <v>28.871903614457832</v>
          </cell>
          <cell r="G10">
            <v>20.096578313253012</v>
          </cell>
          <cell r="H10">
            <v>48.968481927710847</v>
          </cell>
          <cell r="I10">
            <v>201.20954216867469</v>
          </cell>
        </row>
        <row r="11">
          <cell r="C11">
            <v>259.36462427745653</v>
          </cell>
          <cell r="D11">
            <v>275.2175722543351</v>
          </cell>
          <cell r="E11">
            <v>220.53789595375716</v>
          </cell>
          <cell r="F11">
            <v>32.19967630057802</v>
          </cell>
          <cell r="G11">
            <v>22.47999999999999</v>
          </cell>
          <cell r="H11">
            <v>54.679676300578016</v>
          </cell>
          <cell r="I11">
            <v>218.3028901734103</v>
          </cell>
        </row>
        <row r="12">
          <cell r="C12">
            <v>263.92530337078648</v>
          </cell>
          <cell r="D12">
            <v>277.51433707865164</v>
          </cell>
          <cell r="E12">
            <v>222.47622471910108</v>
          </cell>
          <cell r="F12">
            <v>31.775101123595501</v>
          </cell>
          <cell r="G12">
            <v>23.263011235955055</v>
          </cell>
          <cell r="H12">
            <v>55.038112359550553</v>
          </cell>
          <cell r="I12">
            <v>220.53132584269659</v>
          </cell>
        </row>
        <row r="13">
          <cell r="C13">
            <v>273.11964835164832</v>
          </cell>
          <cell r="D13">
            <v>294.43859340659338</v>
          </cell>
          <cell r="E13">
            <v>226.03516483516484</v>
          </cell>
          <cell r="F13">
            <v>43.650725274725275</v>
          </cell>
          <cell r="G13">
            <v>24.752703296703295</v>
          </cell>
          <cell r="H13">
            <v>68.403428571428577</v>
          </cell>
          <cell r="I13">
            <v>226.28219780219777</v>
          </cell>
        </row>
        <row r="14">
          <cell r="C14">
            <v>290.03932631578948</v>
          </cell>
          <cell r="D14">
            <v>305.44404210526312</v>
          </cell>
          <cell r="E14">
            <v>230.10054736842105</v>
          </cell>
          <cell r="F14">
            <v>49.597978947368425</v>
          </cell>
          <cell r="G14">
            <v>25.745515789473689</v>
          </cell>
          <cell r="H14">
            <v>75.343494736842104</v>
          </cell>
          <cell r="I14">
            <v>239.87343157894739</v>
          </cell>
        </row>
        <row r="15">
          <cell r="C15">
            <v>311.25808000000001</v>
          </cell>
          <cell r="D15">
            <v>324.09415999999999</v>
          </cell>
          <cell r="E15">
            <v>246.51568</v>
          </cell>
          <cell r="F15">
            <v>50.602479999999993</v>
          </cell>
          <cell r="G15">
            <v>26.975999999999999</v>
          </cell>
          <cell r="H15">
            <v>77.578479999999999</v>
          </cell>
          <cell r="I15">
            <v>258.47503999999998</v>
          </cell>
        </row>
        <row r="16">
          <cell r="C16">
            <v>321.93500952380953</v>
          </cell>
          <cell r="D16">
            <v>342.42392380952379</v>
          </cell>
          <cell r="E16">
            <v>256.0150857142857</v>
          </cell>
          <cell r="F16">
            <v>57.741485714285709</v>
          </cell>
          <cell r="G16">
            <v>28.667352380952376</v>
          </cell>
          <cell r="H16">
            <v>86.408838095238082</v>
          </cell>
          <cell r="I16">
            <v>268.4968380952381</v>
          </cell>
        </row>
        <row r="17">
          <cell r="C17">
            <v>344.2444239631335</v>
          </cell>
          <cell r="D17">
            <v>378.16125345622112</v>
          </cell>
          <cell r="E17">
            <v>278.02683870967735</v>
          </cell>
          <cell r="F17">
            <v>70.154175115207366</v>
          </cell>
          <cell r="G17">
            <v>29.980239631336403</v>
          </cell>
          <cell r="H17">
            <v>100.13441474654377</v>
          </cell>
          <cell r="I17">
            <v>287.18458986175108</v>
          </cell>
        </row>
        <row r="18">
          <cell r="C18">
            <v>379.63348672566366</v>
          </cell>
          <cell r="D18">
            <v>385.00481415929204</v>
          </cell>
          <cell r="E18">
            <v>287.76389380530969</v>
          </cell>
          <cell r="F18">
            <v>64.296778761061944</v>
          </cell>
          <cell r="G18">
            <v>32.944141592920353</v>
          </cell>
          <cell r="H18">
            <v>97.24092035398229</v>
          </cell>
          <cell r="I18">
            <v>314.60063716814159</v>
          </cell>
        </row>
        <row r="19">
          <cell r="C19">
            <v>393.70528395061729</v>
          </cell>
          <cell r="D19">
            <v>377.57148971193413</v>
          </cell>
          <cell r="E19">
            <v>285.02419753086417</v>
          </cell>
          <cell r="F19">
            <v>58.040954732510286</v>
          </cell>
          <cell r="G19">
            <v>34.506337448559663</v>
          </cell>
          <cell r="H19">
            <v>92.547292181069935</v>
          </cell>
          <cell r="I19">
            <v>330.50225514403286</v>
          </cell>
        </row>
        <row r="20">
          <cell r="C20">
            <v>389.26603745318346</v>
          </cell>
          <cell r="D20">
            <v>383.82705617977518</v>
          </cell>
          <cell r="E20">
            <v>287.1041198501872</v>
          </cell>
          <cell r="F20">
            <v>61.02435955056179</v>
          </cell>
          <cell r="G20">
            <v>35.698576779026212</v>
          </cell>
          <cell r="H20">
            <v>96.722936329587995</v>
          </cell>
          <cell r="I20">
            <v>327.6354756554307</v>
          </cell>
        </row>
        <row r="21">
          <cell r="C21">
            <v>388.19121951219506</v>
          </cell>
          <cell r="D21">
            <v>398.12314982578397</v>
          </cell>
          <cell r="E21">
            <v>305.39902439024388</v>
          </cell>
          <cell r="F21">
            <v>54.359303135888496</v>
          </cell>
          <cell r="G21">
            <v>38.364822299651564</v>
          </cell>
          <cell r="H21">
            <v>92.724125435540046</v>
          </cell>
          <cell r="I21">
            <v>324.40128222996509</v>
          </cell>
        </row>
        <row r="22">
          <cell r="C22">
            <v>382.21764102564094</v>
          </cell>
          <cell r="D22">
            <v>409.78446153846147</v>
          </cell>
          <cell r="E22">
            <v>317.54441025641023</v>
          </cell>
          <cell r="F22">
            <v>52.366871794871784</v>
          </cell>
          <cell r="G22">
            <v>39.873179487179478</v>
          </cell>
          <cell r="H22">
            <v>92.240051282051255</v>
          </cell>
          <cell r="I22">
            <v>317.78938461538456</v>
          </cell>
        </row>
        <row r="23">
          <cell r="C23">
            <v>396.36207058823527</v>
          </cell>
          <cell r="D23">
            <v>441.09727058823529</v>
          </cell>
          <cell r="E23">
            <v>339.63312941176468</v>
          </cell>
          <cell r="F23">
            <v>57.45623529411764</v>
          </cell>
          <cell r="G23">
            <v>44.007905882352937</v>
          </cell>
          <cell r="H23">
            <v>101.46414117647058</v>
          </cell>
          <cell r="I23">
            <v>326.462494117647</v>
          </cell>
        </row>
        <row r="24">
          <cell r="C24">
            <v>422.08403921568623</v>
          </cell>
          <cell r="D24">
            <v>483.70568627450979</v>
          </cell>
          <cell r="E24">
            <v>376.19839215686272</v>
          </cell>
          <cell r="F24">
            <v>59.792392156862739</v>
          </cell>
          <cell r="G24">
            <v>47.71490196078431</v>
          </cell>
          <cell r="H24">
            <v>107.50729411764706</v>
          </cell>
          <cell r="I24">
            <v>351.54752941176469</v>
          </cell>
        </row>
        <row r="25">
          <cell r="C25">
            <v>429.9311084812623</v>
          </cell>
          <cell r="D25">
            <v>497.77902958579887</v>
          </cell>
          <cell r="E25">
            <v>389.47597633136093</v>
          </cell>
          <cell r="F25">
            <v>59.591952662721894</v>
          </cell>
          <cell r="G25">
            <v>48.711100591715976</v>
          </cell>
          <cell r="H25">
            <v>108.30305325443786</v>
          </cell>
          <cell r="I25">
            <v>357.42756607495062</v>
          </cell>
        </row>
        <row r="26">
          <cell r="C26">
            <v>444.37281660899652</v>
          </cell>
          <cell r="D26">
            <v>498.85375778546717</v>
          </cell>
          <cell r="E26">
            <v>398.77497577854666</v>
          </cell>
          <cell r="F26">
            <v>49.774920415224912</v>
          </cell>
          <cell r="G26">
            <v>50.303861591695501</v>
          </cell>
          <cell r="H26">
            <v>100.07878200692039</v>
          </cell>
          <cell r="I26">
            <v>362.03689965397922</v>
          </cell>
        </row>
        <row r="27">
          <cell r="C27">
            <v>435.65420060790274</v>
          </cell>
          <cell r="D27">
            <v>479.54827963525838</v>
          </cell>
          <cell r="E27">
            <v>393.26334346504558</v>
          </cell>
          <cell r="F27">
            <v>35.756182370820667</v>
          </cell>
          <cell r="G27">
            <v>50.528753799392092</v>
          </cell>
          <cell r="H27">
            <v>86.28493617021276</v>
          </cell>
          <cell r="I27">
            <v>358.83272948328261</v>
          </cell>
        </row>
        <row r="28">
          <cell r="C28">
            <v>435.39435743519766</v>
          </cell>
          <cell r="D28">
            <v>488.66551705320592</v>
          </cell>
          <cell r="E28">
            <v>405.25950341064106</v>
          </cell>
          <cell r="F28">
            <v>32.158974079126864</v>
          </cell>
          <cell r="G28">
            <v>51.247039563437916</v>
          </cell>
          <cell r="H28">
            <v>83.406013642564787</v>
          </cell>
          <cell r="I28">
            <v>358.40419099590713</v>
          </cell>
        </row>
        <row r="29">
          <cell r="C29">
            <v>454.72554492415395</v>
          </cell>
          <cell r="D29">
            <v>499.55963593932313</v>
          </cell>
          <cell r="E29">
            <v>417.02629638273032</v>
          </cell>
          <cell r="F29">
            <v>30.826716452742119</v>
          </cell>
          <cell r="G29">
            <v>51.706623103850632</v>
          </cell>
          <cell r="H29">
            <v>82.53333955659275</v>
          </cell>
          <cell r="I29">
            <v>380.57564527421232</v>
          </cell>
        </row>
        <row r="30">
          <cell r="C30">
            <v>453.93731764705876</v>
          </cell>
          <cell r="D30">
            <v>504.79060392156862</v>
          </cell>
          <cell r="E30">
            <v>425.95632941176467</v>
          </cell>
          <cell r="F30">
            <v>26.526399999999995</v>
          </cell>
          <cell r="G30">
            <v>52.307874509803924</v>
          </cell>
          <cell r="H30">
            <v>78.834274509803919</v>
          </cell>
          <cell r="I30">
            <v>378.66898823529408</v>
          </cell>
        </row>
        <row r="31">
          <cell r="C31">
            <v>486.3898065661046</v>
          </cell>
          <cell r="D31">
            <v>510.32193078970704</v>
          </cell>
          <cell r="E31">
            <v>441.17049866903272</v>
          </cell>
          <cell r="F31">
            <v>17.42549068322981</v>
          </cell>
          <cell r="G31">
            <v>51.725941437444533</v>
          </cell>
          <cell r="H31">
            <v>69.151432120674343</v>
          </cell>
          <cell r="I31">
            <v>404.83946761313217</v>
          </cell>
        </row>
        <row r="32">
          <cell r="C32">
            <v>493.73882975206601</v>
          </cell>
          <cell r="D32">
            <v>525.47836033057843</v>
          </cell>
          <cell r="E32">
            <v>451.22004628099177</v>
          </cell>
          <cell r="F32">
            <v>23.546406611570244</v>
          </cell>
          <cell r="G32">
            <v>50.711907438016524</v>
          </cell>
          <cell r="H32">
            <v>74.258314049586772</v>
          </cell>
          <cell r="I32">
            <v>410.29158347107438</v>
          </cell>
        </row>
        <row r="33">
          <cell r="C33">
            <v>501.62514285714286</v>
          </cell>
          <cell r="D33">
            <v>543.50501026045788</v>
          </cell>
          <cell r="E33">
            <v>464.95453196527228</v>
          </cell>
          <cell r="F33">
            <v>27.785067087608528</v>
          </cell>
          <cell r="G33">
            <v>50.765411207576946</v>
          </cell>
          <cell r="H33">
            <v>78.550478295185471</v>
          </cell>
          <cell r="I33">
            <v>419.8277505919495</v>
          </cell>
        </row>
        <row r="34">
          <cell r="C34">
            <v>507.10658718330848</v>
          </cell>
          <cell r="D34">
            <v>549.10163934426225</v>
          </cell>
          <cell r="E34">
            <v>475.12535320417282</v>
          </cell>
          <cell r="F34">
            <v>25.019469448584196</v>
          </cell>
          <cell r="G34">
            <v>48.956816691505203</v>
          </cell>
          <cell r="H34">
            <v>73.976286140089414</v>
          </cell>
          <cell r="I34">
            <v>434.68145454545459</v>
          </cell>
        </row>
        <row r="35">
          <cell r="C35">
            <v>515.87943422913713</v>
          </cell>
          <cell r="D35">
            <v>544.6042319660537</v>
          </cell>
          <cell r="E35">
            <v>478.72861103253177</v>
          </cell>
          <cell r="F35">
            <v>20.130251768033947</v>
          </cell>
          <cell r="G35">
            <v>45.745369165487979</v>
          </cell>
          <cell r="H35">
            <v>65.875620933521915</v>
          </cell>
          <cell r="I35">
            <v>440.62389816124465</v>
          </cell>
        </row>
        <row r="36">
          <cell r="C36">
            <v>520.37761522773621</v>
          </cell>
          <cell r="D36">
            <v>547.09076274643098</v>
          </cell>
          <cell r="E36">
            <v>485.63524133242686</v>
          </cell>
          <cell r="F36">
            <v>12.980633582596871</v>
          </cell>
          <cell r="G36">
            <v>48.474887831407202</v>
          </cell>
          <cell r="H36">
            <v>61.455521414004068</v>
          </cell>
          <cell r="I36">
            <v>452.28659687287552</v>
          </cell>
        </row>
        <row r="37">
          <cell r="C37">
            <v>534.40316506101476</v>
          </cell>
          <cell r="D37">
            <v>549.05486962106602</v>
          </cell>
          <cell r="E37">
            <v>491.35187154784836</v>
          </cell>
          <cell r="F37">
            <v>4.3227437379576106</v>
          </cell>
          <cell r="G37">
            <v>53.380254335260112</v>
          </cell>
          <cell r="H37">
            <v>57.702998073217714</v>
          </cell>
          <cell r="I37">
            <v>467.78324470134874</v>
          </cell>
        </row>
        <row r="38">
          <cell r="C38">
            <v>547.63927884615373</v>
          </cell>
          <cell r="D38">
            <v>532.69764423076924</v>
          </cell>
          <cell r="E38">
            <v>478.37818269230763</v>
          </cell>
          <cell r="F38">
            <v>0.85110576923076908</v>
          </cell>
          <cell r="G38">
            <v>53.468355769230769</v>
          </cell>
          <cell r="H38">
            <v>54.319461538461532</v>
          </cell>
          <cell r="I38">
            <v>480.13443269230766</v>
          </cell>
        </row>
        <row r="39">
          <cell r="C39">
            <v>547.00082359488022</v>
          </cell>
          <cell r="D39">
            <v>547.31106510851419</v>
          </cell>
          <cell r="E39">
            <v>480.93189092932664</v>
          </cell>
          <cell r="F39">
            <v>12.282061213132998</v>
          </cell>
          <cell r="G39">
            <v>54.097112966054524</v>
          </cell>
          <cell r="H39">
            <v>66.37917417918753</v>
          </cell>
          <cell r="I39">
            <v>483.48387757373399</v>
          </cell>
        </row>
        <row r="40">
          <cell r="C40">
            <v>531.71200821355228</v>
          </cell>
          <cell r="D40">
            <v>548.59508829568779</v>
          </cell>
          <cell r="E40">
            <v>483.73313347022577</v>
          </cell>
          <cell r="F40">
            <v>15.403646817248459</v>
          </cell>
          <cell r="G40">
            <v>49.458308008213542</v>
          </cell>
          <cell r="H40">
            <v>64.861954825462007</v>
          </cell>
          <cell r="I40">
            <v>476.73756057494859</v>
          </cell>
        </row>
        <row r="41">
          <cell r="C41">
            <v>521.23365650701498</v>
          </cell>
          <cell r="D41">
            <v>572.92351814223514</v>
          </cell>
          <cell r="E41">
            <v>508.274213836478</v>
          </cell>
          <cell r="F41">
            <v>19.719756168359943</v>
          </cell>
          <cell r="G41">
            <v>44.929548137397191</v>
          </cell>
          <cell r="H41">
            <v>64.649304305757141</v>
          </cell>
          <cell r="I41">
            <v>471.46008708272859</v>
          </cell>
        </row>
        <row r="42">
          <cell r="C42">
            <v>501.47122410546132</v>
          </cell>
          <cell r="D42">
            <v>599.57673822975505</v>
          </cell>
          <cell r="E42">
            <v>538.89343879472676</v>
          </cell>
          <cell r="F42">
            <v>16.550952919020713</v>
          </cell>
          <cell r="G42">
            <v>44.132346516007523</v>
          </cell>
          <cell r="H42">
            <v>60.683299435028239</v>
          </cell>
          <cell r="I42">
            <v>454.67175894538599</v>
          </cell>
        </row>
        <row r="43">
          <cell r="C43">
            <v>503.75786080586084</v>
          </cell>
          <cell r="D43">
            <v>609.45091575091578</v>
          </cell>
          <cell r="E43">
            <v>553.06564102564118</v>
          </cell>
          <cell r="F43">
            <v>12.666615384615385</v>
          </cell>
          <cell r="G43">
            <v>43.718659340659343</v>
          </cell>
          <cell r="H43">
            <v>56.385274725274733</v>
          </cell>
          <cell r="I43">
            <v>456.5827985347986</v>
          </cell>
        </row>
        <row r="44">
          <cell r="C44">
            <v>535.77940900900899</v>
          </cell>
          <cell r="D44">
            <v>624.73540180180169</v>
          </cell>
          <cell r="E44">
            <v>567.7840432432431</v>
          </cell>
          <cell r="F44">
            <v>13.609513513513511</v>
          </cell>
          <cell r="G44">
            <v>43.341845045045034</v>
          </cell>
          <cell r="H44">
            <v>56.951358558558553</v>
          </cell>
          <cell r="I44">
            <v>488.03877477477471</v>
          </cell>
        </row>
        <row r="45">
          <cell r="C45">
            <v>563.81527717154074</v>
          </cell>
          <cell r="D45">
            <v>633.55135748581392</v>
          </cell>
          <cell r="E45">
            <v>577.53092274116102</v>
          </cell>
          <cell r="F45">
            <v>12.971872544740288</v>
          </cell>
          <cell r="G45">
            <v>43.048562199912702</v>
          </cell>
          <cell r="H45">
            <v>56.020434744652981</v>
          </cell>
          <cell r="I45">
            <v>511.33512352684409</v>
          </cell>
        </row>
        <row r="46">
          <cell r="C46">
            <v>568.66615540540533</v>
          </cell>
          <cell r="D46">
            <v>623.58266891891878</v>
          </cell>
          <cell r="E46">
            <v>576.17720945945928</v>
          </cell>
          <cell r="F46">
            <v>6.2636418918918917</v>
          </cell>
          <cell r="G46">
            <v>41.141817567567564</v>
          </cell>
          <cell r="H46">
            <v>47.40545945945945</v>
          </cell>
          <cell r="I46">
            <v>520.0265743243242</v>
          </cell>
        </row>
        <row r="47">
          <cell r="C47">
            <v>634.00811819333046</v>
          </cell>
          <cell r="D47">
            <v>653.55404643309407</v>
          </cell>
          <cell r="E47">
            <v>602.02369945124531</v>
          </cell>
          <cell r="F47">
            <v>9.119155761924862</v>
          </cell>
          <cell r="G47">
            <v>42.411191219924014</v>
          </cell>
          <cell r="H47">
            <v>51.530346981848886</v>
          </cell>
          <cell r="I47">
            <v>571.32602110595178</v>
          </cell>
        </row>
        <row r="48">
          <cell r="C48">
            <v>664.96045980841313</v>
          </cell>
          <cell r="D48">
            <v>664.88181257809242</v>
          </cell>
          <cell r="E48">
            <v>612.10577592669711</v>
          </cell>
          <cell r="F48">
            <v>9.6867172011661804</v>
          </cell>
          <cell r="G48">
            <v>43.08931945022907</v>
          </cell>
          <cell r="H48">
            <v>52.776036651395252</v>
          </cell>
          <cell r="I48">
            <v>601.40038983756767</v>
          </cell>
        </row>
        <row r="49">
          <cell r="C49">
            <v>700.41877517468129</v>
          </cell>
          <cell r="D49">
            <v>679.48363995067814</v>
          </cell>
          <cell r="E49">
            <v>625.70349691738579</v>
          </cell>
          <cell r="F49">
            <v>9.0770045211672805</v>
          </cell>
          <cell r="G49">
            <v>44.703138512124937</v>
          </cell>
          <cell r="H49">
            <v>53.780143033292227</v>
          </cell>
          <cell r="I49">
            <v>636.28286395396617</v>
          </cell>
        </row>
        <row r="50">
          <cell r="C50">
            <v>744.72205128205132</v>
          </cell>
          <cell r="D50">
            <v>715.04698738298737</v>
          </cell>
          <cell r="E50">
            <v>660.70522425722424</v>
          </cell>
          <cell r="F50">
            <v>8.2545608465608478</v>
          </cell>
          <cell r="G50">
            <v>46.08720227920228</v>
          </cell>
          <cell r="H50">
            <v>54.34176312576313</v>
          </cell>
          <cell r="I50">
            <v>674.27922832722834</v>
          </cell>
        </row>
        <row r="51">
          <cell r="C51">
            <v>742.84750700280097</v>
          </cell>
          <cell r="D51">
            <v>753.2662088835533</v>
          </cell>
          <cell r="E51">
            <v>683.15271708683463</v>
          </cell>
          <cell r="F51">
            <v>22.742671468587432</v>
          </cell>
          <cell r="G51">
            <v>47.370820328131238</v>
          </cell>
          <cell r="H51">
            <v>70.113491796718677</v>
          </cell>
          <cell r="I51">
            <v>673.8188843537414</v>
          </cell>
        </row>
        <row r="52">
          <cell r="C52">
            <v>736.83193111545972</v>
          </cell>
          <cell r="D52">
            <v>798.91720391389413</v>
          </cell>
          <cell r="E52">
            <v>718.57341996086086</v>
          </cell>
          <cell r="F52">
            <v>30.734691193737763</v>
          </cell>
          <cell r="G52">
            <v>49.609092759295486</v>
          </cell>
          <cell r="H52">
            <v>80.343783953033252</v>
          </cell>
          <cell r="I52">
            <v>668.96960626223074</v>
          </cell>
        </row>
        <row r="53">
          <cell r="C53">
            <v>776.59323689246071</v>
          </cell>
          <cell r="D53">
            <v>852.20277688480678</v>
          </cell>
          <cell r="E53">
            <v>766.32625181783385</v>
          </cell>
          <cell r="F53">
            <v>37.053716035208566</v>
          </cell>
          <cell r="G53">
            <v>48.822809031764251</v>
          </cell>
          <cell r="H53">
            <v>85.876525066972818</v>
          </cell>
          <cell r="I53">
            <v>708.38583696900116</v>
          </cell>
        </row>
        <row r="54">
          <cell r="C54">
            <v>808.25415681902632</v>
          </cell>
          <cell r="D54">
            <v>895.40905834262367</v>
          </cell>
          <cell r="E54">
            <v>799.66815013006305</v>
          </cell>
          <cell r="F54">
            <v>45.878914901523594</v>
          </cell>
          <cell r="G54">
            <v>49.861993311036791</v>
          </cell>
          <cell r="H54">
            <v>95.740908212560385</v>
          </cell>
          <cell r="I54">
            <v>738.74910442214787</v>
          </cell>
        </row>
        <row r="55">
          <cell r="C55">
            <v>846.40899240506326</v>
          </cell>
          <cell r="D55">
            <v>921.12226835443028</v>
          </cell>
          <cell r="E55">
            <v>826.04121808318268</v>
          </cell>
          <cell r="F55">
            <v>42.717691139240507</v>
          </cell>
          <cell r="G55">
            <v>52.36335913200724</v>
          </cell>
          <cell r="H55">
            <v>95.081050271247733</v>
          </cell>
          <cell r="I55">
            <v>769.39324412296571</v>
          </cell>
        </row>
        <row r="56">
          <cell r="C56">
            <v>874.851285663966</v>
          </cell>
          <cell r="D56">
            <v>940.73455160267713</v>
          </cell>
          <cell r="E56">
            <v>843.80687284255021</v>
          </cell>
          <cell r="F56">
            <v>42.752383233532932</v>
          </cell>
          <cell r="G56">
            <v>54.175295526593878</v>
          </cell>
          <cell r="H56">
            <v>96.927678760126796</v>
          </cell>
          <cell r="I56">
            <v>795.51010919337796</v>
          </cell>
        </row>
        <row r="57">
          <cell r="C57">
            <v>905.36576616231059</v>
          </cell>
          <cell r="D57">
            <v>976.00769738651979</v>
          </cell>
          <cell r="E57">
            <v>876.16804951856921</v>
          </cell>
          <cell r="F57">
            <v>43.39382118294359</v>
          </cell>
          <cell r="G57">
            <v>56.445826685006864</v>
          </cell>
          <cell r="H57">
            <v>99.839647867950447</v>
          </cell>
          <cell r="I57">
            <v>817.63501513067388</v>
          </cell>
        </row>
        <row r="58">
          <cell r="C58">
            <v>852.63140789910369</v>
          </cell>
          <cell r="D58">
            <v>1027.1770806505144</v>
          </cell>
          <cell r="E58">
            <v>896.60207899103864</v>
          </cell>
          <cell r="F58">
            <v>70.989944905409871</v>
          </cell>
          <cell r="G58">
            <v>59.585056754065704</v>
          </cell>
          <cell r="H58">
            <v>130.57500165947559</v>
          </cell>
          <cell r="I58">
            <v>761.31620046465298</v>
          </cell>
        </row>
        <row r="59">
          <cell r="C59">
            <v>828.36223706614282</v>
          </cell>
          <cell r="D59">
            <v>1064.5214826457106</v>
          </cell>
          <cell r="E59">
            <v>934.21697969875584</v>
          </cell>
          <cell r="F59">
            <v>68.83267059593976</v>
          </cell>
          <cell r="G59">
            <v>61.471832351015067</v>
          </cell>
          <cell r="H59">
            <v>130.30450294695481</v>
          </cell>
          <cell r="I59">
            <v>741.76344728225286</v>
          </cell>
        </row>
        <row r="60">
          <cell r="C60">
            <v>871.0346049501768</v>
          </cell>
          <cell r="D60">
            <v>1075.5137254901963</v>
          </cell>
          <cell r="E60">
            <v>957.06558662809391</v>
          </cell>
          <cell r="F60">
            <v>57.510068788170997</v>
          </cell>
          <cell r="G60">
            <v>60.938070073931208</v>
          </cell>
          <cell r="H60">
            <v>118.44813886210221</v>
          </cell>
          <cell r="I60">
            <v>781.51492381870787</v>
          </cell>
        </row>
        <row r="61">
          <cell r="C61">
            <v>886.7451717171715</v>
          </cell>
          <cell r="D61">
            <v>1057.9891262626261</v>
          </cell>
          <cell r="E61">
            <v>952.50626767676749</v>
          </cell>
          <cell r="F61">
            <v>43.743752525252525</v>
          </cell>
          <cell r="G61">
            <v>61.739106060606055</v>
          </cell>
          <cell r="H61">
            <v>105.48285858585858</v>
          </cell>
          <cell r="I61">
            <v>794.5431111111111</v>
          </cell>
        </row>
        <row r="62">
          <cell r="C62">
            <v>886.84959255813953</v>
          </cell>
          <cell r="D62">
            <v>1059.4527751937985</v>
          </cell>
          <cell r="E62">
            <v>951.91263751937993</v>
          </cell>
          <cell r="F62">
            <v>45.21651596899224</v>
          </cell>
          <cell r="G62">
            <v>62.323621705426355</v>
          </cell>
          <cell r="H62">
            <v>107.54013767441859</v>
          </cell>
          <cell r="I62">
            <v>789.12955534883724</v>
          </cell>
        </row>
        <row r="63">
          <cell r="C63">
            <v>906.96233647703059</v>
          </cell>
          <cell r="D63">
            <v>1048.4994803772436</v>
          </cell>
          <cell r="E63">
            <v>949.83231883176131</v>
          </cell>
          <cell r="F63">
            <v>35.842161241253415</v>
          </cell>
          <cell r="G63">
            <v>62.825000304228759</v>
          </cell>
          <cell r="H63">
            <v>98.667161545482188</v>
          </cell>
          <cell r="I63">
            <v>806.93146577426194</v>
          </cell>
        </row>
        <row r="64">
          <cell r="C64">
            <v>932.22337000300536</v>
          </cell>
          <cell r="D64">
            <v>1065.1628061316499</v>
          </cell>
          <cell r="E64">
            <v>952.66956176735778</v>
          </cell>
          <cell r="F64">
            <v>48.89112834385331</v>
          </cell>
          <cell r="G64">
            <v>63.602116020438814</v>
          </cell>
          <cell r="H64">
            <v>112.49324436429214</v>
          </cell>
          <cell r="I64">
            <v>827.05048391944672</v>
          </cell>
        </row>
        <row r="65">
          <cell r="C65">
            <v>958.67872477611945</v>
          </cell>
          <cell r="D65">
            <v>1068.2200740298506</v>
          </cell>
          <cell r="E65">
            <v>960.41270447761212</v>
          </cell>
          <cell r="F65">
            <v>43.283730149253728</v>
          </cell>
          <cell r="G65">
            <v>64.523639402985083</v>
          </cell>
          <cell r="H65">
            <v>107.80736955223882</v>
          </cell>
          <cell r="I65">
            <v>850.9814065671643</v>
          </cell>
        </row>
        <row r="66">
          <cell r="C66">
            <v>991.54122591943951</v>
          </cell>
          <cell r="D66">
            <v>1067.2107694103909</v>
          </cell>
          <cell r="E66">
            <v>954.28715469935776</v>
          </cell>
          <cell r="F66">
            <v>47.832663164039687</v>
          </cell>
          <cell r="G66">
            <v>65.090951546993566</v>
          </cell>
          <cell r="H66">
            <v>112.92361471103327</v>
          </cell>
          <cell r="I66">
            <v>888.1804693520138</v>
          </cell>
        </row>
        <row r="67">
          <cell r="C67">
            <v>1008.3894942528736</v>
          </cell>
          <cell r="D67">
            <v>1085.5889149425288</v>
          </cell>
          <cell r="E67">
            <v>960.61045057471279</v>
          </cell>
          <cell r="F67">
            <v>59.896280459770111</v>
          </cell>
          <cell r="G67">
            <v>65.082183908045991</v>
          </cell>
          <cell r="H67">
            <v>124.9784643678161</v>
          </cell>
          <cell r="I67">
            <v>905.39879540229902</v>
          </cell>
        </row>
        <row r="68">
          <cell r="C68">
            <v>1028.4413352096819</v>
          </cell>
          <cell r="D68">
            <v>1085.243037433155</v>
          </cell>
          <cell r="E68">
            <v>962.94120799324526</v>
          </cell>
          <cell r="F68">
            <v>57.765944272445822</v>
          </cell>
          <cell r="G68">
            <v>64.535885167464116</v>
          </cell>
          <cell r="H68">
            <v>122.30182943990995</v>
          </cell>
          <cell r="I68">
            <v>930.00892541514213</v>
          </cell>
        </row>
        <row r="69">
          <cell r="C69">
            <v>1023.1872721275428</v>
          </cell>
          <cell r="D69">
            <v>1098.3438812534359</v>
          </cell>
          <cell r="E69">
            <v>980.78546893897749</v>
          </cell>
          <cell r="F69">
            <v>52.591335898845529</v>
          </cell>
          <cell r="G69">
            <v>64.967076415612979</v>
          </cell>
          <cell r="H69">
            <v>117.55841231445849</v>
          </cell>
          <cell r="I69">
            <v>919.20954810335365</v>
          </cell>
        </row>
        <row r="70">
          <cell r="C70">
            <v>929.75356326637075</v>
          </cell>
          <cell r="D70">
            <v>1298.714114270806</v>
          </cell>
          <cell r="E70">
            <v>1151.3795022175839</v>
          </cell>
          <cell r="F70">
            <v>84.412898512914154</v>
          </cell>
          <cell r="G70">
            <v>62.921713540307842</v>
          </cell>
          <cell r="H70">
            <v>147.334612053222</v>
          </cell>
          <cell r="I70">
            <v>833.93586224889111</v>
          </cell>
        </row>
        <row r="71">
          <cell r="C71">
            <v>1087.5115968503935</v>
          </cell>
          <cell r="D71">
            <v>1231.6325879265091</v>
          </cell>
          <cell r="E71">
            <v>1103.4942278215221</v>
          </cell>
          <cell r="F71">
            <v>62.87083674540682</v>
          </cell>
          <cell r="G71">
            <v>65.267523359580039</v>
          </cell>
          <cell r="H71">
            <v>128.13836010498687</v>
          </cell>
          <cell r="I71">
            <v>982.14352965879254</v>
          </cell>
        </row>
        <row r="72">
          <cell r="C72">
            <v>1138.9062235294118</v>
          </cell>
          <cell r="D72">
            <v>1279.3246784313726</v>
          </cell>
          <cell r="E72">
            <v>1160.4506588235292</v>
          </cell>
          <cell r="F72">
            <v>52.421376470588235</v>
          </cell>
          <cell r="G72">
            <v>66.452643137254896</v>
          </cell>
          <cell r="H72">
            <v>118.87401960784312</v>
          </cell>
          <cell r="I72">
            <v>1021.2520745098038</v>
          </cell>
        </row>
        <row r="73">
          <cell r="C73">
            <v>1142.8979819402637</v>
          </cell>
          <cell r="D73">
            <v>1279.3217578143087</v>
          </cell>
          <cell r="E73">
            <v>1139.3336605695761</v>
          </cell>
          <cell r="F73">
            <v>71.99637693910627</v>
          </cell>
          <cell r="G73">
            <v>67.991720305626288</v>
          </cell>
          <cell r="H73">
            <v>139.98809724473256</v>
          </cell>
          <cell r="I73">
            <v>1015.6161074322758</v>
          </cell>
        </row>
        <row r="74">
          <cell r="C74">
            <v>1137.885</v>
          </cell>
          <cell r="D74">
            <v>1286.1379999999999</v>
          </cell>
          <cell r="E74">
            <v>1139.1500000000001</v>
          </cell>
          <cell r="F74">
            <v>77.989999999999995</v>
          </cell>
          <cell r="G74">
            <v>68.998000000000005</v>
          </cell>
          <cell r="H74">
            <v>146.988</v>
          </cell>
          <cell r="I74">
            <v>1012.732</v>
          </cell>
        </row>
        <row r="75">
          <cell r="C75">
            <v>1197.8112811174149</v>
          </cell>
          <cell r="D75">
            <v>1312.4656856524653</v>
          </cell>
          <cell r="E75">
            <v>1160.8182036436226</v>
          </cell>
          <cell r="F75">
            <v>79.44500472725889</v>
          </cell>
          <cell r="G75">
            <v>72.202477281583739</v>
          </cell>
          <cell r="H75">
            <v>151.64748200884264</v>
          </cell>
          <cell r="I75">
            <v>1073.1668135526097</v>
          </cell>
        </row>
        <row r="76">
          <cell r="C76">
            <v>1238.4868255174863</v>
          </cell>
          <cell r="D76">
            <v>1331.6016752772907</v>
          </cell>
          <cell r="E76">
            <v>1178.1322559603127</v>
          </cell>
          <cell r="F76">
            <v>80.254664446258801</v>
          </cell>
          <cell r="G76">
            <v>73.214754870718991</v>
          </cell>
          <cell r="H76">
            <v>153.46941931697779</v>
          </cell>
          <cell r="I76">
            <v>1112.7094972975922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53"/>
      <c r="C1" s="142" t="s">
        <v>88</v>
      </c>
      <c r="D1" s="142"/>
      <c r="E1" s="142"/>
      <c r="F1" s="142"/>
      <c r="G1" s="142"/>
      <c r="H1" s="142"/>
      <c r="I1" s="142"/>
      <c r="J1" s="142"/>
      <c r="K1" s="142"/>
      <c r="L1" s="142"/>
      <c r="M1" s="142"/>
      <c r="N1" s="142"/>
      <c r="O1" s="142"/>
      <c r="P1" s="142"/>
      <c r="Q1" s="142"/>
      <c r="R1" s="142"/>
      <c r="S1" s="142"/>
      <c r="T1" s="142"/>
      <c r="U1" s="142"/>
      <c r="V1" s="142"/>
      <c r="W1" s="142"/>
      <c r="X1" s="142"/>
      <c r="Y1" s="142"/>
      <c r="Z1" s="143"/>
      <c r="AA1" s="3"/>
      <c r="AB1" s="54"/>
      <c r="AC1" s="54"/>
      <c r="AD1" s="54"/>
      <c r="AE1" s="55"/>
      <c r="AG1" s="90"/>
      <c r="AH1" s="90"/>
      <c r="AI1" s="90"/>
      <c r="AJ1" s="90"/>
      <c r="AK1" s="90"/>
    </row>
    <row r="2" spans="2:90" s="10" customFormat="1" ht="15.75" customHeight="1">
      <c r="B2" s="5"/>
      <c r="C2" s="8"/>
      <c r="D2" s="8"/>
      <c r="E2" s="8"/>
      <c r="F2" s="8"/>
      <c r="G2" s="8"/>
      <c r="H2" s="8"/>
      <c r="I2" s="8"/>
      <c r="J2" s="7"/>
      <c r="K2" s="6"/>
      <c r="L2" s="6"/>
      <c r="M2" s="56"/>
      <c r="N2" s="6"/>
      <c r="O2" s="6"/>
      <c r="P2" s="7"/>
      <c r="Q2" s="6"/>
      <c r="R2" s="6"/>
      <c r="S2" s="7"/>
      <c r="T2" s="6"/>
      <c r="U2" s="6"/>
      <c r="V2" s="75"/>
      <c r="W2" s="7"/>
      <c r="X2" s="6"/>
      <c r="Y2" s="6"/>
      <c r="Z2" s="6"/>
      <c r="AA2" s="6"/>
      <c r="AB2" s="7"/>
      <c r="AC2" s="7"/>
      <c r="AD2" s="8"/>
      <c r="AE2" s="9"/>
      <c r="AG2" s="11"/>
      <c r="AH2" s="91"/>
      <c r="AI2" s="91"/>
      <c r="AJ2" s="91"/>
      <c r="AK2" s="91"/>
      <c r="AQ2" s="159"/>
      <c r="AR2" s="159"/>
      <c r="AS2" s="159"/>
      <c r="AT2" s="159"/>
    </row>
    <row r="3" spans="2:90" s="10" customFormat="1" ht="15.75" customHeight="1" thickBot="1">
      <c r="B3" s="5"/>
      <c r="C3" s="158" t="s">
        <v>71</v>
      </c>
      <c r="D3" s="158"/>
      <c r="E3" s="158"/>
      <c r="F3" s="158"/>
      <c r="G3" s="158"/>
      <c r="H3" s="158"/>
      <c r="I3" s="158"/>
      <c r="J3" s="7"/>
      <c r="K3" s="145" t="s">
        <v>68</v>
      </c>
      <c r="L3" s="145"/>
      <c r="M3" s="145"/>
      <c r="N3" s="145"/>
      <c r="O3" s="145"/>
      <c r="P3" s="7"/>
      <c r="Q3" s="145" t="s">
        <v>112</v>
      </c>
      <c r="R3" s="145"/>
      <c r="S3" s="7"/>
      <c r="T3" s="157" t="s">
        <v>74</v>
      </c>
      <c r="U3" s="157"/>
      <c r="V3" s="157"/>
      <c r="W3" s="7"/>
      <c r="X3" s="146" t="s">
        <v>313</v>
      </c>
      <c r="Y3" s="146"/>
      <c r="Z3" s="146"/>
      <c r="AA3" s="163"/>
      <c r="AB3" s="160" t="s">
        <v>85</v>
      </c>
      <c r="AC3" s="161"/>
      <c r="AD3" s="161"/>
      <c r="AE3" s="162"/>
      <c r="AG3" s="11"/>
      <c r="AH3" s="11"/>
      <c r="AI3" s="11"/>
      <c r="AJ3" s="11"/>
      <c r="AK3" s="11"/>
      <c r="AQ3" s="57"/>
      <c r="AR3" s="57"/>
      <c r="AS3" s="57"/>
      <c r="AT3" s="57"/>
    </row>
    <row r="4" spans="2:90" s="2" customFormat="1" ht="55.5" customHeight="1" thickBot="1">
      <c r="B4" s="13"/>
      <c r="C4" s="1" t="s">
        <v>3</v>
      </c>
      <c r="D4" s="1" t="s">
        <v>8</v>
      </c>
      <c r="E4" s="1" t="s">
        <v>5</v>
      </c>
      <c r="F4" s="1" t="s">
        <v>6</v>
      </c>
      <c r="G4" s="1" t="s">
        <v>62</v>
      </c>
      <c r="H4" s="1" t="s">
        <v>7</v>
      </c>
      <c r="I4" s="64" t="s">
        <v>185</v>
      </c>
      <c r="J4" s="64"/>
      <c r="K4" s="64" t="s">
        <v>174</v>
      </c>
      <c r="L4" s="79" t="s">
        <v>0</v>
      </c>
      <c r="M4" s="64" t="s">
        <v>173</v>
      </c>
      <c r="N4" s="64" t="s">
        <v>70</v>
      </c>
      <c r="O4" s="64" t="s">
        <v>76</v>
      </c>
      <c r="P4" s="64"/>
      <c r="Q4" s="79" t="s">
        <v>1</v>
      </c>
      <c r="R4" s="64" t="s">
        <v>4</v>
      </c>
      <c r="S4" s="64"/>
      <c r="T4" s="76" t="s">
        <v>72</v>
      </c>
      <c r="U4" s="76" t="s">
        <v>2</v>
      </c>
      <c r="V4" s="76" t="s">
        <v>183</v>
      </c>
      <c r="W4" s="77"/>
      <c r="X4" s="76" t="s">
        <v>320</v>
      </c>
      <c r="Y4" s="58" t="s">
        <v>321</v>
      </c>
      <c r="Z4" s="58" t="s">
        <v>322</v>
      </c>
      <c r="AA4" s="58" t="s">
        <v>315</v>
      </c>
      <c r="AB4" s="58" t="s">
        <v>115</v>
      </c>
      <c r="AC4" s="58" t="s">
        <v>224</v>
      </c>
      <c r="AD4" s="58" t="s">
        <v>165</v>
      </c>
      <c r="AE4" s="59" t="s">
        <v>311</v>
      </c>
      <c r="AG4" s="53"/>
      <c r="AH4" s="135" t="s">
        <v>169</v>
      </c>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6"/>
      <c r="BG4" s="87"/>
      <c r="BH4" s="88"/>
      <c r="BI4" s="95"/>
      <c r="BK4" s="53"/>
      <c r="BL4" s="142" t="s">
        <v>325</v>
      </c>
      <c r="BM4" s="142"/>
      <c r="BN4" s="142"/>
      <c r="BO4" s="142"/>
      <c r="BP4" s="142"/>
      <c r="BQ4" s="142"/>
      <c r="BR4" s="142"/>
      <c r="BS4" s="142"/>
      <c r="BT4" s="142"/>
      <c r="BU4" s="142"/>
      <c r="BV4" s="142"/>
      <c r="BW4" s="142"/>
      <c r="BX4" s="142"/>
      <c r="BY4" s="142"/>
      <c r="BZ4" s="142"/>
      <c r="CA4" s="142"/>
      <c r="CB4" s="142"/>
      <c r="CC4" s="142"/>
      <c r="CD4" s="142"/>
      <c r="CE4" s="142"/>
      <c r="CF4" s="142"/>
      <c r="CG4" s="142"/>
      <c r="CH4" s="142"/>
      <c r="CI4" s="143"/>
      <c r="CJ4" s="65"/>
      <c r="CK4" s="55"/>
    </row>
    <row r="5" spans="2:90" s="2" customFormat="1" ht="40.5" customHeight="1">
      <c r="B5" s="60" t="s">
        <v>81</v>
      </c>
      <c r="C5" s="1" t="s">
        <v>78</v>
      </c>
      <c r="D5" s="1" t="s">
        <v>167</v>
      </c>
      <c r="E5" s="1" t="s">
        <v>79</v>
      </c>
      <c r="F5" s="61" t="s">
        <v>163</v>
      </c>
      <c r="G5" s="61" t="s">
        <v>164</v>
      </c>
      <c r="H5" s="1"/>
      <c r="I5" s="1"/>
      <c r="J5" s="1"/>
      <c r="K5" s="1"/>
      <c r="L5" s="1"/>
      <c r="M5" s="61" t="s">
        <v>179</v>
      </c>
      <c r="N5" s="1" t="s">
        <v>166</v>
      </c>
      <c r="O5" s="1"/>
      <c r="P5" s="1"/>
      <c r="Q5" s="61" t="s">
        <v>180</v>
      </c>
      <c r="R5" s="1" t="s">
        <v>90</v>
      </c>
      <c r="S5" s="1"/>
      <c r="T5" s="58" t="s">
        <v>154</v>
      </c>
      <c r="U5" s="58" t="s">
        <v>75</v>
      </c>
      <c r="V5" s="58" t="s">
        <v>184</v>
      </c>
      <c r="W5" s="14"/>
      <c r="X5" s="62" t="s">
        <v>181</v>
      </c>
      <c r="Y5" s="58"/>
      <c r="Z5" s="58" t="s">
        <v>187</v>
      </c>
      <c r="AA5" s="58" t="s">
        <v>283</v>
      </c>
      <c r="AB5" s="58" t="s">
        <v>111</v>
      </c>
      <c r="AC5" s="58" t="s">
        <v>111</v>
      </c>
      <c r="AD5" s="58"/>
      <c r="AE5" s="63" t="s">
        <v>147</v>
      </c>
      <c r="AG5" s="137"/>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9"/>
      <c r="BG5" s="86"/>
      <c r="BH5" s="7"/>
      <c r="BI5" s="96"/>
      <c r="BK5" s="5"/>
      <c r="BL5" s="8"/>
      <c r="BM5" s="8"/>
      <c r="BN5" s="8"/>
      <c r="BO5" s="8"/>
      <c r="BP5" s="8"/>
      <c r="BQ5" s="8"/>
      <c r="BR5" s="8"/>
      <c r="BS5" s="7"/>
      <c r="BT5" s="6"/>
      <c r="BU5" s="6"/>
      <c r="BV5" s="56"/>
      <c r="BW5" s="6"/>
      <c r="BX5" s="6"/>
      <c r="BY5" s="7"/>
      <c r="BZ5" s="6"/>
      <c r="CA5" s="6"/>
      <c r="CB5" s="7"/>
      <c r="CC5" s="6"/>
      <c r="CD5" s="6"/>
      <c r="CE5" s="75"/>
      <c r="CF5" s="7"/>
      <c r="CG5" s="6"/>
      <c r="CH5" s="6"/>
      <c r="CI5" s="6"/>
      <c r="CJ5" s="65"/>
      <c r="CK5" s="9"/>
    </row>
    <row r="6" spans="2:90" s="20" customFormat="1" ht="20.25" customHeight="1">
      <c r="B6" s="151" t="s">
        <v>82</v>
      </c>
      <c r="C6" s="15" t="s">
        <v>63</v>
      </c>
      <c r="D6" s="15" t="s">
        <v>64</v>
      </c>
      <c r="E6" s="15" t="s">
        <v>65</v>
      </c>
      <c r="F6" s="15" t="s">
        <v>66</v>
      </c>
      <c r="G6" s="15" t="s">
        <v>67</v>
      </c>
      <c r="H6" s="15"/>
      <c r="I6" s="15"/>
      <c r="J6" s="16"/>
      <c r="K6" s="17"/>
      <c r="L6" s="17"/>
      <c r="M6" s="15"/>
      <c r="N6" s="17"/>
      <c r="O6" s="17"/>
      <c r="P6" s="17"/>
      <c r="Q6" s="15"/>
      <c r="R6" s="17"/>
      <c r="S6" s="17"/>
      <c r="T6" s="17"/>
      <c r="U6" s="17"/>
      <c r="V6" s="17"/>
      <c r="W6" s="18"/>
      <c r="X6" s="17"/>
      <c r="Y6" s="17"/>
      <c r="Z6" s="19"/>
      <c r="AA6" s="19"/>
      <c r="AB6" s="17"/>
      <c r="AC6" s="17"/>
      <c r="AD6" s="17"/>
      <c r="AE6" s="19"/>
      <c r="AG6" s="5"/>
      <c r="AH6" s="157" t="s">
        <v>71</v>
      </c>
      <c r="AI6" s="157"/>
      <c r="AJ6" s="157"/>
      <c r="AK6" s="157"/>
      <c r="AL6" s="157"/>
      <c r="AM6" s="157"/>
      <c r="AN6" s="157"/>
      <c r="AO6" s="7"/>
      <c r="AP6" s="145" t="s">
        <v>68</v>
      </c>
      <c r="AQ6" s="145"/>
      <c r="AR6" s="145"/>
      <c r="AS6" s="145"/>
      <c r="AT6" s="145"/>
      <c r="AU6" s="7"/>
      <c r="AV6" s="145" t="s">
        <v>112</v>
      </c>
      <c r="AW6" s="145"/>
      <c r="AX6" s="7"/>
      <c r="AY6" s="158" t="s">
        <v>74</v>
      </c>
      <c r="AZ6" s="158"/>
      <c r="BA6" s="158"/>
      <c r="BB6" s="7"/>
      <c r="BC6" s="145" t="s">
        <v>313</v>
      </c>
      <c r="BD6" s="145"/>
      <c r="BE6" s="145"/>
      <c r="BF6" s="147"/>
      <c r="BG6" s="148"/>
      <c r="BH6" s="149"/>
      <c r="BI6" s="150"/>
      <c r="BK6" s="5"/>
      <c r="BL6" s="144" t="s">
        <v>71</v>
      </c>
      <c r="BM6" s="144"/>
      <c r="BN6" s="144"/>
      <c r="BO6" s="144"/>
      <c r="BP6" s="144"/>
      <c r="BQ6" s="144"/>
      <c r="BR6" s="144"/>
      <c r="BS6" s="7"/>
      <c r="BT6" s="145" t="s">
        <v>68</v>
      </c>
      <c r="BU6" s="145"/>
      <c r="BV6" s="145"/>
      <c r="BW6" s="145"/>
      <c r="BX6" s="145"/>
      <c r="BY6" s="7"/>
      <c r="BZ6" s="145" t="s">
        <v>112</v>
      </c>
      <c r="CA6" s="145"/>
      <c r="CB6" s="7"/>
      <c r="CC6" s="146" t="s">
        <v>74</v>
      </c>
      <c r="CD6" s="146"/>
      <c r="CE6" s="146"/>
      <c r="CF6" s="7"/>
      <c r="CG6" s="145" t="s">
        <v>313</v>
      </c>
      <c r="CH6" s="145"/>
      <c r="CI6" s="145"/>
      <c r="CJ6" s="147"/>
      <c r="CK6" s="12"/>
      <c r="CL6" s="12" t="s">
        <v>85</v>
      </c>
    </row>
    <row r="7" spans="2:90" s="20" customFormat="1" ht="29.25" customHeight="1">
      <c r="B7" s="152"/>
      <c r="C7" s="21"/>
      <c r="D7" s="21" t="s">
        <v>80</v>
      </c>
      <c r="E7" s="21"/>
      <c r="F7" s="21"/>
      <c r="G7" s="21"/>
      <c r="H7" s="21" t="s">
        <v>73</v>
      </c>
      <c r="I7" s="21"/>
      <c r="J7" s="22"/>
      <c r="K7" s="23"/>
      <c r="L7" s="23"/>
      <c r="M7" s="21" t="s">
        <v>175</v>
      </c>
      <c r="N7" s="23"/>
      <c r="O7" s="23"/>
      <c r="P7" s="23"/>
      <c r="Q7" s="21" t="s">
        <v>69</v>
      </c>
      <c r="R7" s="23"/>
      <c r="S7" s="23"/>
      <c r="T7" s="23"/>
      <c r="U7" s="23"/>
      <c r="V7" s="23"/>
      <c r="W7" s="24"/>
      <c r="X7" s="23"/>
      <c r="Y7" s="23"/>
      <c r="Z7" s="25"/>
      <c r="AA7" s="25"/>
      <c r="AB7" s="26"/>
      <c r="AC7" s="23"/>
      <c r="AD7" s="23"/>
      <c r="AE7" s="98"/>
      <c r="AG7" s="78"/>
      <c r="AH7" s="79" t="s">
        <v>3</v>
      </c>
      <c r="AI7" s="79" t="s">
        <v>8</v>
      </c>
      <c r="AJ7" s="79" t="s">
        <v>5</v>
      </c>
      <c r="AK7" s="79" t="s">
        <v>6</v>
      </c>
      <c r="AL7" s="79" t="s">
        <v>62</v>
      </c>
      <c r="AM7" s="79" t="s">
        <v>7</v>
      </c>
      <c r="AN7" s="64" t="s">
        <v>185</v>
      </c>
      <c r="AO7" s="79"/>
      <c r="AP7" s="79" t="s">
        <v>174</v>
      </c>
      <c r="AQ7" s="79" t="s">
        <v>0</v>
      </c>
      <c r="AR7" s="79" t="s">
        <v>173</v>
      </c>
      <c r="AS7" s="79" t="s">
        <v>70</v>
      </c>
      <c r="AT7" s="79" t="s">
        <v>76</v>
      </c>
      <c r="AU7" s="79"/>
      <c r="AV7" s="79" t="s">
        <v>1</v>
      </c>
      <c r="AW7" s="79" t="s">
        <v>170</v>
      </c>
      <c r="AX7" s="79"/>
      <c r="AY7" s="80" t="s">
        <v>72</v>
      </c>
      <c r="AZ7" s="80" t="s">
        <v>2</v>
      </c>
      <c r="BA7" s="80" t="s">
        <v>183</v>
      </c>
      <c r="BB7" s="81"/>
      <c r="BC7" s="82" t="s">
        <v>320</v>
      </c>
      <c r="BD7" s="82" t="s">
        <v>321</v>
      </c>
      <c r="BE7" s="82" t="s">
        <v>322</v>
      </c>
      <c r="BF7" s="113" t="s">
        <v>314</v>
      </c>
      <c r="BG7" s="83"/>
      <c r="BH7" s="58"/>
      <c r="BI7" s="94"/>
      <c r="BK7" s="78"/>
      <c r="BL7" s="79" t="s">
        <v>3</v>
      </c>
      <c r="BM7" s="79" t="s">
        <v>8</v>
      </c>
      <c r="BN7" s="79" t="s">
        <v>5</v>
      </c>
      <c r="BO7" s="79" t="s">
        <v>6</v>
      </c>
      <c r="BP7" s="79" t="s">
        <v>62</v>
      </c>
      <c r="BQ7" s="79" t="s">
        <v>7</v>
      </c>
      <c r="BR7" s="79" t="s">
        <v>185</v>
      </c>
      <c r="BS7" s="79"/>
      <c r="BT7" s="79" t="s">
        <v>174</v>
      </c>
      <c r="BU7" s="79" t="s">
        <v>0</v>
      </c>
      <c r="BV7" s="79" t="s">
        <v>173</v>
      </c>
      <c r="BW7" s="79" t="s">
        <v>70</v>
      </c>
      <c r="BX7" s="79" t="s">
        <v>76</v>
      </c>
      <c r="BY7" s="79"/>
      <c r="BZ7" s="79" t="s">
        <v>1</v>
      </c>
      <c r="CA7" s="79" t="s">
        <v>4</v>
      </c>
      <c r="CB7" s="79"/>
      <c r="CC7" s="80" t="s">
        <v>72</v>
      </c>
      <c r="CD7" s="80" t="s">
        <v>2</v>
      </c>
      <c r="CE7" s="80" t="s">
        <v>183</v>
      </c>
      <c r="CF7" s="81"/>
      <c r="CG7" s="82" t="s">
        <v>320</v>
      </c>
      <c r="CH7" s="82" t="s">
        <v>321</v>
      </c>
      <c r="CI7" s="82" t="s">
        <v>322</v>
      </c>
      <c r="CJ7" s="114" t="s">
        <v>314</v>
      </c>
      <c r="CK7" s="84"/>
      <c r="CL7" s="84" t="s">
        <v>311</v>
      </c>
    </row>
    <row r="8" spans="2:90" s="20" customFormat="1">
      <c r="B8" s="27" t="s">
        <v>92</v>
      </c>
      <c r="C8" s="28">
        <f>'Aggregates (£bn)'!C8-'[9]Aggregates (£bn)'!C8</f>
        <v>0</v>
      </c>
      <c r="D8" s="28">
        <f>'Aggregates (£bn)'!D8-'[9]Aggregates (£bn)'!D8</f>
        <v>0</v>
      </c>
      <c r="E8" s="28">
        <f>'Aggregates (£bn)'!E8-'[9]Aggregates (£bn)'!E8</f>
        <v>0</v>
      </c>
      <c r="F8" s="28">
        <f>'Aggregates (£bn)'!F8-'[9]Aggregates (£bn)'!F8</f>
        <v>0</v>
      </c>
      <c r="G8" s="28">
        <f>'Aggregates (£bn)'!G8-'[9]Aggregates (£bn)'!G8</f>
        <v>0</v>
      </c>
      <c r="H8" s="28">
        <f>'Aggregates (£bn)'!H8-'[9]Aggregates (£bn)'!H8</f>
        <v>0</v>
      </c>
      <c r="I8" s="28">
        <f>'Aggregates (£bn)'!I8-'[9]Aggregates (£bn)'!I8</f>
        <v>0</v>
      </c>
      <c r="J8" s="28">
        <f>IFERROR('Aggregates (£bn)'!J8 - '[9]Aggregates (£bn)'!J8, "-")</f>
        <v>0</v>
      </c>
      <c r="K8" s="127" t="str">
        <f>IFERROR('Aggregates (£bn)'!K8 - '[9]Aggregates (£bn)'!K8, "-")</f>
        <v>-</v>
      </c>
      <c r="L8" s="28">
        <f>'Aggregates (£bn)'!L8-'[9]Aggregates (£bn)'!L8</f>
        <v>0</v>
      </c>
      <c r="M8" s="28" t="str">
        <f>IFERROR('Aggregates (£bn)'!L8 - '[9]Aggregates (£bn)'!M8, "-")</f>
        <v>-</v>
      </c>
      <c r="N8" s="28" t="str">
        <f>IFERROR('Aggregates (£bn)'!M8 - '[9]Aggregates (£bn)'!N8, "-")</f>
        <v>-</v>
      </c>
      <c r="O8" s="28" t="str">
        <f>IFERROR('Aggregates (£bn)'!N8 - '[9]Aggregates (£bn)'!O8, "-")</f>
        <v>-</v>
      </c>
      <c r="P8" s="28">
        <f>'Aggregates (£bn)'!P8-'[9]Aggregates (£bn)'!P8</f>
        <v>0</v>
      </c>
      <c r="Q8" s="28">
        <f>'Aggregates (£bn)'!Q8-'[9]Aggregates (£bn)'!Q8</f>
        <v>0</v>
      </c>
      <c r="R8" s="28">
        <f>'Aggregates (£bn)'!R8-'[9]Aggregates (£bn)'!R8</f>
        <v>0</v>
      </c>
      <c r="S8" s="28">
        <f>'Aggregates (£bn)'!S8-'[9]Aggregates (£bn)'!S8</f>
        <v>0</v>
      </c>
      <c r="T8" s="28">
        <f>'Aggregates (£bn)'!T8-'[9]Aggregates (£bn)'!T8</f>
        <v>0</v>
      </c>
      <c r="U8" s="28">
        <f>'Aggregates (£bn)'!U8-'[9]Aggregates (£bn)'!U8</f>
        <v>0</v>
      </c>
      <c r="V8" s="28">
        <f>'Aggregates (£bn)'!V8-'[9]Aggregates (£bn)'!V8</f>
        <v>0</v>
      </c>
      <c r="W8" s="28">
        <f>'Aggregates (£bn)'!W8-'[9]Aggregates (£bn)'!W8</f>
        <v>0</v>
      </c>
      <c r="X8" s="28">
        <f>'Aggregates (£bn)'!X8-'[9]Aggregates (£bn)'!X8</f>
        <v>0</v>
      </c>
      <c r="Y8" s="28">
        <f>'Aggregates (£bn)'!AA8-'[9]Aggregates (£bn)'!Y8</f>
        <v>0.63200000000000001</v>
      </c>
      <c r="Z8" s="28" t="str">
        <f>IFERROR('Aggregates (£bn)'!AB8 - '[9]Aggregates (£bn)'!Z8, "-")</f>
        <v>-</v>
      </c>
      <c r="AA8" s="28" t="str">
        <f>IFERROR('Aggregates (£bn)'!AC8 - '[9]Aggregates (£bn)'!AA8, "-")</f>
        <v>-</v>
      </c>
      <c r="AB8" s="28" t="str">
        <f>IFERROR('Aggregates (£bn)'!AD8 - '[9]Aggregates (£bn)'!AB8, "-")</f>
        <v>-</v>
      </c>
      <c r="AC8" s="28" t="str">
        <f>IFERROR('Aggregates (£bn)'!AE8 - '[9]Aggregates (£bn)'!AC8, "-")</f>
        <v>-</v>
      </c>
      <c r="AD8" s="28" t="str">
        <f>IFERROR('Aggregates (£bn)'!AF8 - '[9]Aggregates (£bn)'!AD8, "-")</f>
        <v>-</v>
      </c>
      <c r="AE8" s="28" t="str">
        <f>IFERROR('Aggregates (£bn)'!AG8 - '[9]Aggregates (£bn)'!AE8, "-")</f>
        <v>-</v>
      </c>
      <c r="AF8" s="28"/>
      <c r="AG8" s="44" t="s">
        <v>120</v>
      </c>
      <c r="AH8" s="28">
        <f>'Aggregates (per cent of GDP)'!C5-'[9]Aggregates (per cent of GDP)'!C5</f>
        <v>0</v>
      </c>
      <c r="AI8" s="28">
        <f>'Aggregates (per cent of GDP)'!D5-'[9]Aggregates (per cent of GDP)'!D5</f>
        <v>0</v>
      </c>
      <c r="AJ8" s="28">
        <f>'Aggregates (per cent of GDP)'!E5-'[9]Aggregates (per cent of GDP)'!E5</f>
        <v>0</v>
      </c>
      <c r="AK8" s="28">
        <f>'Aggregates (per cent of GDP)'!F5-'[9]Aggregates (per cent of GDP)'!F5</f>
        <v>0</v>
      </c>
      <c r="AL8" s="28">
        <f>'Aggregates (per cent of GDP)'!G5-'[9]Aggregates (per cent of GDP)'!G5</f>
        <v>0</v>
      </c>
      <c r="AM8" s="28">
        <f>'Aggregates (per cent of GDP)'!H5-'[9]Aggregates (per cent of GDP)'!H5</f>
        <v>0</v>
      </c>
      <c r="AN8" s="28">
        <f>'Aggregates (per cent of GDP)'!I5-'[9]Aggregates (per cent of GDP)'!I5</f>
        <v>0</v>
      </c>
      <c r="AO8" s="28">
        <f>'Aggregates (per cent of GDP)'!J5-'[9]Aggregates (per cent of GDP)'!J5</f>
        <v>0</v>
      </c>
      <c r="AP8" s="28" t="str">
        <f>IFERROR('Aggregates (per cent of GDP)'!K5 - '[9]Aggregates (per cent of GDP)'!K5, "-")</f>
        <v>-</v>
      </c>
      <c r="AQ8" s="28">
        <f>'Aggregates (per cent of GDP)'!L5-'[9]Aggregates (per cent of GDP)'!L5</f>
        <v>0</v>
      </c>
      <c r="AR8" s="28" t="str">
        <f>IFERROR('Aggregates (per cent of GDP)'!M5 - '[9]Aggregates (per cent of GDP)'!M5, "-")</f>
        <v>-</v>
      </c>
      <c r="AS8" s="28" t="str">
        <f>IFERROR('Aggregates (per cent of GDP)'!L5 - '[9]Aggregates (per cent of GDP)'!N5, "-")</f>
        <v>-</v>
      </c>
      <c r="AT8" s="28" t="str">
        <f>IFERROR('Aggregates (per cent of GDP)'!N5 - '[9]Aggregates (per cent of GDP)'!O5, "-")</f>
        <v>-</v>
      </c>
      <c r="AU8" s="28">
        <f>'Aggregates (per cent of GDP)'!P5-'[9]Aggregates (per cent of GDP)'!P5</f>
        <v>0</v>
      </c>
      <c r="AV8" s="28">
        <f>'Aggregates (per cent of GDP)'!R5-'[9]Aggregates (per cent of GDP)'!Q5</f>
        <v>6.9759299781181614</v>
      </c>
      <c r="AW8" s="28">
        <f>'Aggregates (per cent of GDP)'!R5-'[9]Aggregates (per cent of GDP)'!R5</f>
        <v>0</v>
      </c>
      <c r="AX8" s="28">
        <f>'Aggregates (per cent of GDP)'!S5-'[9]Aggregates (per cent of GDP)'!S5</f>
        <v>0</v>
      </c>
      <c r="AY8" s="28">
        <f>'Aggregates (per cent of GDP)'!T5-'[9]Aggregates (per cent of GDP)'!T5</f>
        <v>0</v>
      </c>
      <c r="AZ8" s="28">
        <f>'Aggregates (per cent of GDP)'!U5-'[9]Aggregates (per cent of GDP)'!U5</f>
        <v>0</v>
      </c>
      <c r="BA8" s="28">
        <f>'Aggregates (per cent of GDP)'!V5-'[9]Aggregates (per cent of GDP)'!V5</f>
        <v>0</v>
      </c>
      <c r="BB8" s="28">
        <f>'Aggregates (per cent of GDP)'!W5-'[9]Aggregates (per cent of GDP)'!W5</f>
        <v>0</v>
      </c>
      <c r="BC8" s="28" t="str">
        <f>IFERROR('Aggregates (per cent of GDP)'!N5 - '[9]Aggregates (per cent of GDP)'!O5, "-")</f>
        <v>-</v>
      </c>
      <c r="BD8" s="28">
        <f>'Aggregates (per cent of GDP)'!AA5-'[9]Aggregates (per cent of GDP)'!Y5</f>
        <v>-3.7986870897155356</v>
      </c>
      <c r="BE8" s="28" t="str">
        <f>IFERROR('Aggregates (per cent of GDP)'!AB5 - '[9]Aggregates (per cent of GDP)'!Z5, "-")</f>
        <v>-</v>
      </c>
      <c r="BF8" s="28" t="str">
        <f>IFERROR('Aggregates (per cent of GDP)'!AC5 - '[9]Aggregates (per cent of GDP)'!AA5, "-")</f>
        <v>-</v>
      </c>
      <c r="BG8" s="28"/>
      <c r="BH8" s="28"/>
      <c r="BI8" s="28"/>
      <c r="BK8" s="27" t="s">
        <v>101</v>
      </c>
      <c r="BL8" s="28">
        <f>'Aggregates (2024-25 prices)'!C5-'[9]Aggregates (2024-25 prices)'!$C$5</f>
        <v>0</v>
      </c>
      <c r="BM8" s="28">
        <f>'Aggregates (2024-25 prices)'!D5-'[9]Aggregates (2024-25 prices)'!D5</f>
        <v>0</v>
      </c>
      <c r="BN8" s="28">
        <f>'Aggregates (2024-25 prices)'!E5-'[9]Aggregates (2024-25 prices)'!E5</f>
        <v>0</v>
      </c>
      <c r="BO8" s="28">
        <f>'Aggregates (2024-25 prices)'!F5-'[9]Aggregates (2024-25 prices)'!F5</f>
        <v>0</v>
      </c>
      <c r="BP8" s="28">
        <f>'Aggregates (2024-25 prices)'!G5-'[9]Aggregates (2024-25 prices)'!G5</f>
        <v>0</v>
      </c>
      <c r="BQ8" s="28">
        <f>'Aggregates (2024-25 prices)'!H5-'[9]Aggregates (2024-25 prices)'!H5</f>
        <v>0</v>
      </c>
      <c r="BR8" s="28">
        <f>'Aggregates (2024-25 prices)'!I5-'[9]Aggregates (2024-25 prices)'!I5</f>
        <v>0</v>
      </c>
      <c r="BS8" s="28"/>
      <c r="BT8" s="28" t="e">
        <f>'Aggregates (2024-25 prices)'!K5-#REF!</f>
        <v>#VALUE!</v>
      </c>
      <c r="BU8" s="28" t="e">
        <f>'Aggregates (2024-25 prices)'!#REF!-#REF!</f>
        <v>#REF!</v>
      </c>
      <c r="BV8" s="28" t="e">
        <f>'Aggregates (2024-25 prices)'!L5-#REF!</f>
        <v>#REF!</v>
      </c>
      <c r="BW8" s="28" t="e">
        <f>'Aggregates (2024-25 prices)'!M5-#REF!</f>
        <v>#VALUE!</v>
      </c>
      <c r="BX8" s="28" t="e">
        <f>'Aggregates (2024-25 prices)'!N5-#REF!</f>
        <v>#VALUE!</v>
      </c>
      <c r="BY8" s="28"/>
      <c r="BZ8" s="28" t="e">
        <f>'Aggregates (2024-25 prices)'!Q5-#REF!</f>
        <v>#REF!</v>
      </c>
      <c r="CA8" s="28" t="e">
        <f>'Aggregates (2024-25 prices)'!R5-#REF!</f>
        <v>#REF!</v>
      </c>
      <c r="CB8" s="28"/>
      <c r="CC8" s="28" t="e">
        <f>'Aggregates (2024-25 prices)'!T5-#REF!</f>
        <v>#REF!</v>
      </c>
      <c r="CD8" s="28" t="e">
        <f>'Aggregates (2024-25 prices)'!U5-#REF!</f>
        <v>#REF!</v>
      </c>
      <c r="CE8" s="28" t="e">
        <f>'Aggregates (2024-25 prices)'!V5-#REF!</f>
        <v>#REF!</v>
      </c>
      <c r="CF8" s="28"/>
      <c r="CG8" s="28" t="e">
        <f>'Aggregates (2024-25 prices)'!X5-#REF!</f>
        <v>#REF!</v>
      </c>
      <c r="CH8" s="28" t="e">
        <f>'Aggregates (2024-25 prices)'!AA5-#REF!</f>
        <v>#REF!</v>
      </c>
      <c r="CI8" s="28" t="e">
        <f>'Aggregates (2024-25 prices)'!AB5-#REF!</f>
        <v>#VALUE!</v>
      </c>
      <c r="CJ8" s="28" t="e">
        <f>'Aggregates (2024-25 prices)'!AC5-#REF!</f>
        <v>#VALUE!</v>
      </c>
      <c r="CK8" s="28"/>
      <c r="CL8" s="28" t="e">
        <f>'Aggregates (2024-25 prices)'!AE5-#REF!</f>
        <v>#REF!</v>
      </c>
    </row>
    <row r="9" spans="2:90" s="20" customFormat="1">
      <c r="B9" s="29" t="s">
        <v>93</v>
      </c>
      <c r="C9" s="28">
        <f>'Aggregates (£bn)'!C9-'[9]Aggregates (£bn)'!C9</f>
        <v>0</v>
      </c>
      <c r="D9" s="28">
        <f>'Aggregates (£bn)'!D9-'[9]Aggregates (£bn)'!D9</f>
        <v>0</v>
      </c>
      <c r="E9" s="28">
        <f>'Aggregates (£bn)'!E9-'[9]Aggregates (£bn)'!E9</f>
        <v>0</v>
      </c>
      <c r="F9" s="28">
        <f>'Aggregates (£bn)'!F9-'[9]Aggregates (£bn)'!F9</f>
        <v>0</v>
      </c>
      <c r="G9" s="28">
        <f>'Aggregates (£bn)'!G9-'[9]Aggregates (£bn)'!G9</f>
        <v>0</v>
      </c>
      <c r="H9" s="28">
        <f>'Aggregates (£bn)'!H9-'[9]Aggregates (£bn)'!H9</f>
        <v>0</v>
      </c>
      <c r="I9" s="28">
        <f>'Aggregates (£bn)'!I9-'[9]Aggregates (£bn)'!I9</f>
        <v>0</v>
      </c>
      <c r="J9" s="28">
        <f>'Aggregates (£bn)'!J9-'[9]Aggregates (£bn)'!J9</f>
        <v>0</v>
      </c>
      <c r="K9" s="127" t="str">
        <f>IFERROR('Aggregates (£bn)'!K9 - '[9]Aggregates (£bn)'!K9, "-")</f>
        <v>-</v>
      </c>
      <c r="L9" s="28">
        <f>'Aggregates (£bn)'!L9-'[9]Aggregates (£bn)'!L9</f>
        <v>0</v>
      </c>
      <c r="M9" s="28" t="str">
        <f>IFERROR('Aggregates (£bn)'!L9 - '[9]Aggregates (£bn)'!M9, "-")</f>
        <v>-</v>
      </c>
      <c r="N9" s="28" t="str">
        <f>IFERROR('Aggregates (£bn)'!M9 - '[9]Aggregates (£bn)'!N9, "-")</f>
        <v>-</v>
      </c>
      <c r="O9" s="28" t="str">
        <f>IFERROR('Aggregates (£bn)'!N9 - '[9]Aggregates (£bn)'!O9, "-")</f>
        <v>-</v>
      </c>
      <c r="P9" s="28">
        <f>'Aggregates (£bn)'!P9-'[9]Aggregates (£bn)'!P9</f>
        <v>0</v>
      </c>
      <c r="Q9" s="28">
        <f>'Aggregates (£bn)'!Q9-'[9]Aggregates (£bn)'!Q9</f>
        <v>0</v>
      </c>
      <c r="R9" s="28">
        <f>'Aggregates (£bn)'!R9-'[9]Aggregates (£bn)'!R9</f>
        <v>0</v>
      </c>
      <c r="S9" s="28">
        <f>'Aggregates (£bn)'!S9-'[9]Aggregates (£bn)'!S9</f>
        <v>0</v>
      </c>
      <c r="T9" s="28">
        <f>'Aggregates (£bn)'!T9-'[9]Aggregates (£bn)'!T9</f>
        <v>0</v>
      </c>
      <c r="U9" s="28">
        <f>'Aggregates (£bn)'!U9-'[9]Aggregates (£bn)'!U9</f>
        <v>0</v>
      </c>
      <c r="V9" s="28">
        <f>'Aggregates (£bn)'!V9-'[9]Aggregates (£bn)'!V9</f>
        <v>0</v>
      </c>
      <c r="W9" s="28">
        <f>'Aggregates (£bn)'!W9-'[9]Aggregates (£bn)'!W9</f>
        <v>0</v>
      </c>
      <c r="X9" s="28">
        <f>'Aggregates (£bn)'!X9-'[9]Aggregates (£bn)'!X9</f>
        <v>0</v>
      </c>
      <c r="Y9" s="28">
        <f>'Aggregates (£bn)'!AA9-'[9]Aggregates (£bn)'!Y9</f>
        <v>0.11899999999999999</v>
      </c>
      <c r="Z9" s="28" t="str">
        <f>IFERROR('Aggregates (£bn)'!AB9 - '[9]Aggregates (£bn)'!Z9, "-")</f>
        <v>-</v>
      </c>
      <c r="AA9" s="28" t="str">
        <f>IFERROR('Aggregates (£bn)'!AC9 - '[9]Aggregates (£bn)'!AA9, "-")</f>
        <v>-</v>
      </c>
      <c r="AB9" s="28" t="str">
        <f>IFERROR('Aggregates (£bn)'!AD9 - '[9]Aggregates (£bn)'!AB9, "-")</f>
        <v>-</v>
      </c>
      <c r="AC9" s="28" t="str">
        <f>IFERROR('Aggregates (£bn)'!AE9 - '[9]Aggregates (£bn)'!AC9, "-")</f>
        <v>-</v>
      </c>
      <c r="AD9" s="28" t="str">
        <f>IFERROR('Aggregates (£bn)'!AF9 - '[9]Aggregates (£bn)'!AD9, "-")</f>
        <v>-</v>
      </c>
      <c r="AE9" s="28" t="str">
        <f>IFERROR('Aggregates (£bn)'!AG9 - '[9]Aggregates (£bn)'!AE9, "-")</f>
        <v>-</v>
      </c>
      <c r="AF9" s="28"/>
      <c r="AG9" s="44" t="s">
        <v>121</v>
      </c>
      <c r="AH9" s="28">
        <f>'Aggregates (per cent of GDP)'!C6-'[9]Aggregates (per cent of GDP)'!C6</f>
        <v>0</v>
      </c>
      <c r="AI9" s="28">
        <f>'Aggregates (per cent of GDP)'!D6-'[9]Aggregates (per cent of GDP)'!D6</f>
        <v>0</v>
      </c>
      <c r="AJ9" s="28">
        <f>'Aggregates (per cent of GDP)'!E6-'[9]Aggregates (per cent of GDP)'!E6</f>
        <v>0</v>
      </c>
      <c r="AK9" s="28">
        <f>'Aggregates (per cent of GDP)'!F6-'[9]Aggregates (per cent of GDP)'!F6</f>
        <v>0</v>
      </c>
      <c r="AL9" s="28">
        <f>'Aggregates (per cent of GDP)'!G6-'[9]Aggregates (per cent of GDP)'!G6</f>
        <v>0</v>
      </c>
      <c r="AM9" s="28">
        <f>'Aggregates (per cent of GDP)'!H6-'[9]Aggregates (per cent of GDP)'!H6</f>
        <v>0</v>
      </c>
      <c r="AN9" s="28">
        <f>'Aggregates (per cent of GDP)'!I6-'[9]Aggregates (per cent of GDP)'!I6</f>
        <v>0</v>
      </c>
      <c r="AO9" s="28">
        <f>'Aggregates (per cent of GDP)'!J6-'[9]Aggregates (per cent of GDP)'!J6</f>
        <v>0</v>
      </c>
      <c r="AP9" s="28" t="str">
        <f>IFERROR('Aggregates (per cent of GDP)'!K6 - '[9]Aggregates (per cent of GDP)'!K6, "-")</f>
        <v>-</v>
      </c>
      <c r="AQ9" s="28">
        <f>'Aggregates (per cent of GDP)'!L6-'[9]Aggregates (per cent of GDP)'!L6</f>
        <v>0</v>
      </c>
      <c r="AR9" s="28" t="str">
        <f>IFERROR('Aggregates (per cent of GDP)'!M6 - '[9]Aggregates (per cent of GDP)'!M6, "-")</f>
        <v>-</v>
      </c>
      <c r="AS9" s="28" t="str">
        <f>IFERROR('Aggregates (per cent of GDP)'!L6 - '[9]Aggregates (per cent of GDP)'!N6, "-")</f>
        <v>-</v>
      </c>
      <c r="AT9" s="28" t="str">
        <f>IFERROR('Aggregates (per cent of GDP)'!N6 - '[9]Aggregates (per cent of GDP)'!O6, "-")</f>
        <v>-</v>
      </c>
      <c r="AU9" s="28">
        <f>'Aggregates (per cent of GDP)'!P6-'[9]Aggregates (per cent of GDP)'!P6</f>
        <v>0</v>
      </c>
      <c r="AV9" s="28">
        <f>'Aggregates (per cent of GDP)'!R6-'[9]Aggregates (per cent of GDP)'!Q6</f>
        <v>7.8149396006245375</v>
      </c>
      <c r="AW9" s="28">
        <f>'Aggregates (per cent of GDP)'!R6-'[9]Aggregates (per cent of GDP)'!R6</f>
        <v>0</v>
      </c>
      <c r="AX9" s="28">
        <f>'Aggregates (per cent of GDP)'!S6-'[9]Aggregates (per cent of GDP)'!S6</f>
        <v>0</v>
      </c>
      <c r="AY9" s="28">
        <f>'Aggregates (per cent of GDP)'!T6-'[9]Aggregates (per cent of GDP)'!T6</f>
        <v>0</v>
      </c>
      <c r="AZ9" s="28">
        <f>'Aggregates (per cent of GDP)'!U6-'[9]Aggregates (per cent of GDP)'!U6</f>
        <v>0</v>
      </c>
      <c r="BA9" s="28">
        <f>'Aggregates (per cent of GDP)'!V6-'[9]Aggregates (per cent of GDP)'!V6</f>
        <v>0</v>
      </c>
      <c r="BB9" s="28">
        <f>'Aggregates (per cent of GDP)'!W6-'[9]Aggregates (per cent of GDP)'!W6</f>
        <v>0</v>
      </c>
      <c r="BC9" s="28" t="str">
        <f>IFERROR('Aggregates (per cent of GDP)'!N6 - '[9]Aggregates (per cent of GDP)'!O6, "-")</f>
        <v>-</v>
      </c>
      <c r="BD9" s="28">
        <f>'Aggregates (per cent of GDP)'!AA6-'[9]Aggregates (per cent of GDP)'!Y6</f>
        <v>-4.2320650834086617</v>
      </c>
      <c r="BE9" s="28" t="str">
        <f>IFERROR('Aggregates (per cent of GDP)'!AB6 - '[9]Aggregates (per cent of GDP)'!Z6, "-")</f>
        <v>-</v>
      </c>
      <c r="BF9" s="28" t="str">
        <f>IFERROR('Aggregates (per cent of GDP)'!AC6 - '[9]Aggregates (per cent of GDP)'!AA6, "-")</f>
        <v>-</v>
      </c>
      <c r="BG9" s="28"/>
      <c r="BH9" s="28"/>
      <c r="BI9" s="28"/>
      <c r="BK9" s="29" t="s">
        <v>102</v>
      </c>
      <c r="BL9" s="28">
        <f>'Aggregates (2024-25 prices)'!C6-'[9]Aggregates (2024-25 prices)'!$C$6</f>
        <v>0</v>
      </c>
      <c r="BM9" s="28">
        <f>'Aggregates (2024-25 prices)'!D6-'[9]Aggregates (2024-25 prices)'!D6</f>
        <v>0</v>
      </c>
      <c r="BN9" s="28">
        <f>'Aggregates (2024-25 prices)'!E6-'[9]Aggregates (2024-25 prices)'!E6</f>
        <v>0</v>
      </c>
      <c r="BO9" s="28">
        <f>'Aggregates (2024-25 prices)'!F6-'[9]Aggregates (2024-25 prices)'!F6</f>
        <v>0</v>
      </c>
      <c r="BP9" s="28">
        <f>'Aggregates (2024-25 prices)'!G6-'[9]Aggregates (2024-25 prices)'!G6</f>
        <v>0</v>
      </c>
      <c r="BQ9" s="28">
        <f>'Aggregates (2024-25 prices)'!H6-'[9]Aggregates (2024-25 prices)'!H6</f>
        <v>0</v>
      </c>
      <c r="BR9" s="28">
        <f>'Aggregates (2024-25 prices)'!I6-'[9]Aggregates (2024-25 prices)'!I6</f>
        <v>0</v>
      </c>
      <c r="BS9" s="28"/>
      <c r="BT9" s="28" t="e">
        <f>'Aggregates (2024-25 prices)'!K6-#REF!</f>
        <v>#VALUE!</v>
      </c>
      <c r="BU9" s="28" t="e">
        <f>'Aggregates (2024-25 prices)'!#REF!-#REF!</f>
        <v>#REF!</v>
      </c>
      <c r="BV9" s="28" t="e">
        <f>'Aggregates (2024-25 prices)'!L6-#REF!</f>
        <v>#REF!</v>
      </c>
      <c r="BW9" s="28" t="e">
        <f>'Aggregates (2024-25 prices)'!M6-#REF!</f>
        <v>#VALUE!</v>
      </c>
      <c r="BX9" s="28" t="e">
        <f>'Aggregates (2024-25 prices)'!N6-#REF!</f>
        <v>#VALUE!</v>
      </c>
      <c r="BY9" s="28"/>
      <c r="BZ9" s="28" t="e">
        <f>'Aggregates (2024-25 prices)'!Q6-#REF!</f>
        <v>#REF!</v>
      </c>
      <c r="CA9" s="28" t="e">
        <f>'Aggregates (2024-25 prices)'!R6-#REF!</f>
        <v>#REF!</v>
      </c>
      <c r="CB9" s="28"/>
      <c r="CC9" s="28" t="e">
        <f>'Aggregates (2024-25 prices)'!T6-#REF!</f>
        <v>#REF!</v>
      </c>
      <c r="CD9" s="28" t="e">
        <f>'Aggregates (2024-25 prices)'!U6-#REF!</f>
        <v>#REF!</v>
      </c>
      <c r="CE9" s="28" t="e">
        <f>'Aggregates (2024-25 prices)'!V6-#REF!</f>
        <v>#REF!</v>
      </c>
      <c r="CF9" s="28"/>
      <c r="CG9" s="28" t="e">
        <f>'Aggregates (2024-25 prices)'!X6-#REF!</f>
        <v>#REF!</v>
      </c>
      <c r="CH9" s="28" t="e">
        <f>'Aggregates (2024-25 prices)'!AA6-#REF!</f>
        <v>#REF!</v>
      </c>
      <c r="CI9" s="28" t="e">
        <f>'Aggregates (2024-25 prices)'!AB6-#REF!</f>
        <v>#VALUE!</v>
      </c>
      <c r="CJ9" s="28" t="e">
        <f>'Aggregates (2024-25 prices)'!AC6-#REF!</f>
        <v>#VALUE!</v>
      </c>
      <c r="CK9" s="28"/>
      <c r="CL9" s="28" t="e">
        <f>'Aggregates (2024-25 prices)'!AE6-#REF!</f>
        <v>#REF!</v>
      </c>
    </row>
    <row r="10" spans="2:90" s="20" customFormat="1">
      <c r="B10" s="29" t="s">
        <v>94</v>
      </c>
      <c r="C10" s="28">
        <f>'Aggregates (£bn)'!C10-'[9]Aggregates (£bn)'!C10</f>
        <v>0</v>
      </c>
      <c r="D10" s="28">
        <f>'Aggregates (£bn)'!D10-'[9]Aggregates (£bn)'!D10</f>
        <v>0</v>
      </c>
      <c r="E10" s="28">
        <f>'Aggregates (£bn)'!E10-'[9]Aggregates (£bn)'!E10</f>
        <v>0</v>
      </c>
      <c r="F10" s="28">
        <f>'Aggregates (£bn)'!F10-'[9]Aggregates (£bn)'!F10</f>
        <v>0</v>
      </c>
      <c r="G10" s="28">
        <f>'Aggregates (£bn)'!G10-'[9]Aggregates (£bn)'!G10</f>
        <v>0</v>
      </c>
      <c r="H10" s="28">
        <f>'Aggregates (£bn)'!H10-'[9]Aggregates (£bn)'!H10</f>
        <v>0</v>
      </c>
      <c r="I10" s="28">
        <f>'Aggregates (£bn)'!I10-'[9]Aggregates (£bn)'!I10</f>
        <v>0</v>
      </c>
      <c r="J10" s="28">
        <f>'Aggregates (£bn)'!J10-'[9]Aggregates (£bn)'!J10</f>
        <v>0</v>
      </c>
      <c r="K10" s="127" t="str">
        <f>IFERROR('Aggregates (£bn)'!K10 - '[9]Aggregates (£bn)'!K10, "-")</f>
        <v>-</v>
      </c>
      <c r="L10" s="28">
        <f>'Aggregates (£bn)'!L10-'[9]Aggregates (£bn)'!L10</f>
        <v>0</v>
      </c>
      <c r="M10" s="28" t="str">
        <f>IFERROR('Aggregates (£bn)'!L10 - '[9]Aggregates (£bn)'!M10, "-")</f>
        <v>-</v>
      </c>
      <c r="N10" s="28" t="str">
        <f>IFERROR('Aggregates (£bn)'!M10 - '[9]Aggregates (£bn)'!N10, "-")</f>
        <v>-</v>
      </c>
      <c r="O10" s="28" t="str">
        <f>IFERROR('Aggregates (£bn)'!N10 - '[9]Aggregates (£bn)'!O10, "-")</f>
        <v>-</v>
      </c>
      <c r="P10" s="28">
        <f>'Aggregates (£bn)'!P10-'[9]Aggregates (£bn)'!P10</f>
        <v>0</v>
      </c>
      <c r="Q10" s="28">
        <f>'Aggregates (£bn)'!Q10-'[9]Aggregates (£bn)'!Q10</f>
        <v>0</v>
      </c>
      <c r="R10" s="28">
        <f>'Aggregates (£bn)'!R10-'[9]Aggregates (£bn)'!R10</f>
        <v>0</v>
      </c>
      <c r="S10" s="28">
        <f>'Aggregates (£bn)'!S10-'[9]Aggregates (£bn)'!S10</f>
        <v>0</v>
      </c>
      <c r="T10" s="28">
        <f>'Aggregates (£bn)'!T10-'[9]Aggregates (£bn)'!T10</f>
        <v>0</v>
      </c>
      <c r="U10" s="28">
        <f>'Aggregates (£bn)'!U10-'[9]Aggregates (£bn)'!U10</f>
        <v>0</v>
      </c>
      <c r="V10" s="28">
        <f>'Aggregates (£bn)'!V10-'[9]Aggregates (£bn)'!V10</f>
        <v>0</v>
      </c>
      <c r="W10" s="28">
        <f>'Aggregates (£bn)'!W10-'[9]Aggregates (£bn)'!W10</f>
        <v>0</v>
      </c>
      <c r="X10" s="28">
        <f>'Aggregates (£bn)'!X10-'[9]Aggregates (£bn)'!X10</f>
        <v>0</v>
      </c>
      <c r="Y10" s="28">
        <f>'Aggregates (£bn)'!AA10-'[9]Aggregates (£bn)'!Y10</f>
        <v>-0.434</v>
      </c>
      <c r="Z10" s="28" t="str">
        <f>IFERROR('Aggregates (£bn)'!AB10 - '[9]Aggregates (£bn)'!Z10, "-")</f>
        <v>-</v>
      </c>
      <c r="AA10" s="28" t="str">
        <f>IFERROR('Aggregates (£bn)'!AC10 - '[9]Aggregates (£bn)'!AA10, "-")</f>
        <v>-</v>
      </c>
      <c r="AB10" s="28" t="str">
        <f>IFERROR('Aggregates (£bn)'!AD10 - '[9]Aggregates (£bn)'!AB10, "-")</f>
        <v>-</v>
      </c>
      <c r="AC10" s="28" t="str">
        <f>IFERROR('Aggregates (£bn)'!AE10 - '[9]Aggregates (£bn)'!AC10, "-")</f>
        <v>-</v>
      </c>
      <c r="AD10" s="28" t="str">
        <f>IFERROR('Aggregates (£bn)'!AF10 - '[9]Aggregates (£bn)'!AD10, "-")</f>
        <v>-</v>
      </c>
      <c r="AE10" s="28" t="str">
        <f>IFERROR('Aggregates (£bn)'!AG10 - '[9]Aggregates (£bn)'!AE10, "-")</f>
        <v>-</v>
      </c>
      <c r="AF10" s="28"/>
      <c r="AG10" s="44" t="s">
        <v>122</v>
      </c>
      <c r="AH10" s="28">
        <f>'Aggregates (per cent of GDP)'!C7-'[9]Aggregates (per cent of GDP)'!C7</f>
        <v>0</v>
      </c>
      <c r="AI10" s="28">
        <f>'Aggregates (per cent of GDP)'!D7-'[9]Aggregates (per cent of GDP)'!D7</f>
        <v>0</v>
      </c>
      <c r="AJ10" s="28">
        <f>'Aggregates (per cent of GDP)'!E7-'[9]Aggregates (per cent of GDP)'!E7</f>
        <v>0</v>
      </c>
      <c r="AK10" s="28">
        <f>'Aggregates (per cent of GDP)'!F7-'[9]Aggregates (per cent of GDP)'!F7</f>
        <v>0</v>
      </c>
      <c r="AL10" s="28">
        <f>'Aggregates (per cent of GDP)'!G7-'[9]Aggregates (per cent of GDP)'!G7</f>
        <v>0</v>
      </c>
      <c r="AM10" s="28">
        <f>'Aggregates (per cent of GDP)'!H7-'[9]Aggregates (per cent of GDP)'!H7</f>
        <v>0</v>
      </c>
      <c r="AN10" s="28">
        <f>'Aggregates (per cent of GDP)'!I7-'[9]Aggregates (per cent of GDP)'!I7</f>
        <v>0</v>
      </c>
      <c r="AO10" s="28">
        <f>'Aggregates (per cent of GDP)'!J7-'[9]Aggregates (per cent of GDP)'!J7</f>
        <v>0</v>
      </c>
      <c r="AP10" s="28" t="str">
        <f>IFERROR('Aggregates (per cent of GDP)'!K7 - '[9]Aggregates (per cent of GDP)'!K7, "-")</f>
        <v>-</v>
      </c>
      <c r="AQ10" s="28">
        <f>'Aggregates (per cent of GDP)'!L7-'[9]Aggregates (per cent of GDP)'!L7</f>
        <v>0</v>
      </c>
      <c r="AR10" s="28" t="str">
        <f>IFERROR('Aggregates (per cent of GDP)'!M7 - '[9]Aggregates (per cent of GDP)'!M7, "-")</f>
        <v>-</v>
      </c>
      <c r="AS10" s="28" t="str">
        <f>IFERROR('Aggregates (per cent of GDP)'!L7 - '[9]Aggregates (per cent of GDP)'!N7, "-")</f>
        <v>-</v>
      </c>
      <c r="AT10" s="28" t="str">
        <f>IFERROR('Aggregates (per cent of GDP)'!N7 - '[9]Aggregates (per cent of GDP)'!O7, "-")</f>
        <v>-</v>
      </c>
      <c r="AU10" s="28">
        <f>'Aggregates (per cent of GDP)'!P7-'[9]Aggregates (per cent of GDP)'!P7</f>
        <v>0</v>
      </c>
      <c r="AV10" s="28">
        <f>'Aggregates (per cent of GDP)'!R7-'[9]Aggregates (per cent of GDP)'!Q7</f>
        <v>7.4175824175824179</v>
      </c>
      <c r="AW10" s="28">
        <f>'Aggregates (per cent of GDP)'!R7-'[9]Aggregates (per cent of GDP)'!R7</f>
        <v>0</v>
      </c>
      <c r="AX10" s="28">
        <f>'Aggregates (per cent of GDP)'!S7-'[9]Aggregates (per cent of GDP)'!S7</f>
        <v>0</v>
      </c>
      <c r="AY10" s="28">
        <f>'Aggregates (per cent of GDP)'!T7-'[9]Aggregates (per cent of GDP)'!T7</f>
        <v>0</v>
      </c>
      <c r="AZ10" s="28">
        <f>'Aggregates (per cent of GDP)'!U7-'[9]Aggregates (per cent of GDP)'!U7</f>
        <v>0</v>
      </c>
      <c r="BA10" s="28">
        <f>'Aggregates (per cent of GDP)'!V7-'[9]Aggregates (per cent of GDP)'!V7</f>
        <v>0</v>
      </c>
      <c r="BB10" s="28">
        <f>'Aggregates (per cent of GDP)'!W7-'[9]Aggregates (per cent of GDP)'!W7</f>
        <v>0</v>
      </c>
      <c r="BC10" s="28" t="str">
        <f>IFERROR('Aggregates (per cent of GDP)'!N7 - '[9]Aggregates (per cent of GDP)'!O7, "-")</f>
        <v>-</v>
      </c>
      <c r="BD10" s="28">
        <f>'Aggregates (per cent of GDP)'!AA7-'[9]Aggregates (per cent of GDP)'!Y7</f>
        <v>-3.2731554160125591</v>
      </c>
      <c r="BE10" s="28" t="str">
        <f>IFERROR('Aggregates (per cent of GDP)'!AB7 - '[9]Aggregates (per cent of GDP)'!Z7, "-")</f>
        <v>-</v>
      </c>
      <c r="BF10" s="28" t="str">
        <f>IFERROR('Aggregates (per cent of GDP)'!AC7 - '[9]Aggregates (per cent of GDP)'!AA7, "-")</f>
        <v>-</v>
      </c>
      <c r="BG10" s="28"/>
      <c r="BH10" s="28"/>
      <c r="BI10" s="28"/>
      <c r="BK10" s="29" t="s">
        <v>103</v>
      </c>
      <c r="BL10" s="28">
        <f>'Aggregates (2024-25 prices)'!C7-'[9]Aggregates (2024-25 prices)'!$C$7</f>
        <v>0</v>
      </c>
      <c r="BM10" s="28">
        <f>'Aggregates (2024-25 prices)'!D7-'[9]Aggregates (2024-25 prices)'!D7</f>
        <v>0</v>
      </c>
      <c r="BN10" s="28">
        <f>'Aggregates (2024-25 prices)'!E7-'[9]Aggregates (2024-25 prices)'!E7</f>
        <v>0</v>
      </c>
      <c r="BO10" s="28">
        <f>'Aggregates (2024-25 prices)'!F7-'[9]Aggregates (2024-25 prices)'!F7</f>
        <v>0</v>
      </c>
      <c r="BP10" s="28">
        <f>'Aggregates (2024-25 prices)'!G7-'[9]Aggregates (2024-25 prices)'!G7</f>
        <v>0</v>
      </c>
      <c r="BQ10" s="28">
        <f>'Aggregates (2024-25 prices)'!H7-'[9]Aggregates (2024-25 prices)'!H7</f>
        <v>0</v>
      </c>
      <c r="BR10" s="28">
        <f>'Aggregates (2024-25 prices)'!I7-'[9]Aggregates (2024-25 prices)'!I7</f>
        <v>0</v>
      </c>
      <c r="BS10" s="28"/>
      <c r="BT10" s="28" t="e">
        <f>'Aggregates (2024-25 prices)'!K7-#REF!</f>
        <v>#VALUE!</v>
      </c>
      <c r="BU10" s="28" t="e">
        <f>'Aggregates (2024-25 prices)'!#REF!-#REF!</f>
        <v>#REF!</v>
      </c>
      <c r="BV10" s="28" t="e">
        <f>'Aggregates (2024-25 prices)'!L7-#REF!</f>
        <v>#REF!</v>
      </c>
      <c r="BW10" s="28" t="e">
        <f>'Aggregates (2024-25 prices)'!M7-#REF!</f>
        <v>#VALUE!</v>
      </c>
      <c r="BX10" s="28" t="e">
        <f>'Aggregates (2024-25 prices)'!N7-#REF!</f>
        <v>#VALUE!</v>
      </c>
      <c r="BY10" s="28"/>
      <c r="BZ10" s="28" t="e">
        <f>'Aggregates (2024-25 prices)'!Q7-#REF!</f>
        <v>#REF!</v>
      </c>
      <c r="CA10" s="28" t="e">
        <f>'Aggregates (2024-25 prices)'!R7-#REF!</f>
        <v>#REF!</v>
      </c>
      <c r="CB10" s="28"/>
      <c r="CC10" s="28" t="e">
        <f>'Aggregates (2024-25 prices)'!T7-#REF!</f>
        <v>#REF!</v>
      </c>
      <c r="CD10" s="28" t="e">
        <f>'Aggregates (2024-25 prices)'!U7-#REF!</f>
        <v>#REF!</v>
      </c>
      <c r="CE10" s="28" t="e">
        <f>'Aggregates (2024-25 prices)'!V7-#REF!</f>
        <v>#REF!</v>
      </c>
      <c r="CF10" s="28"/>
      <c r="CG10" s="28" t="e">
        <f>'Aggregates (2024-25 prices)'!X7-#REF!</f>
        <v>#REF!</v>
      </c>
      <c r="CH10" s="28" t="e">
        <f>'Aggregates (2024-25 prices)'!AA7-#REF!</f>
        <v>#REF!</v>
      </c>
      <c r="CI10" s="28" t="e">
        <f>'Aggregates (2024-25 prices)'!AB7-#REF!</f>
        <v>#VALUE!</v>
      </c>
      <c r="CJ10" s="28" t="e">
        <f>'Aggregates (2024-25 prices)'!AC7-#REF!</f>
        <v>#VALUE!</v>
      </c>
      <c r="CK10" s="28"/>
      <c r="CL10" s="28" t="e">
        <f>'Aggregates (2024-25 prices)'!AE7-#REF!</f>
        <v>#REF!</v>
      </c>
    </row>
    <row r="11" spans="2:90" s="20" customFormat="1">
      <c r="B11" s="29" t="s">
        <v>95</v>
      </c>
      <c r="C11" s="28">
        <f>'Aggregates (£bn)'!C11-'[9]Aggregates (£bn)'!C11</f>
        <v>0</v>
      </c>
      <c r="D11" s="28">
        <f>'Aggregates (£bn)'!D11-'[9]Aggregates (£bn)'!D11</f>
        <v>0</v>
      </c>
      <c r="E11" s="28">
        <f>'Aggregates (£bn)'!E11-'[9]Aggregates (£bn)'!E11</f>
        <v>0</v>
      </c>
      <c r="F11" s="28">
        <f>'Aggregates (£bn)'!F11-'[9]Aggregates (£bn)'!F11</f>
        <v>0</v>
      </c>
      <c r="G11" s="28">
        <f>'Aggregates (£bn)'!G11-'[9]Aggregates (£bn)'!G11</f>
        <v>0</v>
      </c>
      <c r="H11" s="28">
        <f>'Aggregates (£bn)'!H11-'[9]Aggregates (£bn)'!H11</f>
        <v>0</v>
      </c>
      <c r="I11" s="28">
        <f>'Aggregates (£bn)'!I11-'[9]Aggregates (£bn)'!I11</f>
        <v>0</v>
      </c>
      <c r="J11" s="28">
        <f>'Aggregates (£bn)'!J11-'[9]Aggregates (£bn)'!J11</f>
        <v>0</v>
      </c>
      <c r="K11" s="127" t="str">
        <f>IFERROR('Aggregates (£bn)'!K11 - '[9]Aggregates (£bn)'!K11, "-")</f>
        <v>-</v>
      </c>
      <c r="L11" s="28">
        <f>'Aggregates (£bn)'!L11-'[9]Aggregates (£bn)'!L11</f>
        <v>0</v>
      </c>
      <c r="M11" s="28" t="str">
        <f>IFERROR('Aggregates (£bn)'!L11 - '[9]Aggregates (£bn)'!M11, "-")</f>
        <v>-</v>
      </c>
      <c r="N11" s="28" t="str">
        <f>IFERROR('Aggregates (£bn)'!M11 - '[9]Aggregates (£bn)'!N11, "-")</f>
        <v>-</v>
      </c>
      <c r="O11" s="28" t="str">
        <f>IFERROR('Aggregates (£bn)'!N11 - '[9]Aggregates (£bn)'!O11, "-")</f>
        <v>-</v>
      </c>
      <c r="P11" s="28">
        <f>'Aggregates (£bn)'!P11-'[9]Aggregates (£bn)'!P11</f>
        <v>0</v>
      </c>
      <c r="Q11" s="28">
        <f>'Aggregates (£bn)'!Q11-'[9]Aggregates (£bn)'!Q11</f>
        <v>0</v>
      </c>
      <c r="R11" s="28">
        <f>'Aggregates (£bn)'!R11-'[9]Aggregates (£bn)'!R11</f>
        <v>0</v>
      </c>
      <c r="S11" s="28">
        <f>'Aggregates (£bn)'!S11-'[9]Aggregates (£bn)'!S11</f>
        <v>0</v>
      </c>
      <c r="T11" s="28">
        <f>'Aggregates (£bn)'!T11-'[9]Aggregates (£bn)'!T11</f>
        <v>0</v>
      </c>
      <c r="U11" s="28">
        <f>'Aggregates (£bn)'!U11-'[9]Aggregates (£bn)'!U11</f>
        <v>0</v>
      </c>
      <c r="V11" s="28">
        <f>'Aggregates (£bn)'!V11-'[9]Aggregates (£bn)'!V11</f>
        <v>0</v>
      </c>
      <c r="W11" s="28">
        <f>'Aggregates (£bn)'!W11-'[9]Aggregates (£bn)'!W11</f>
        <v>0</v>
      </c>
      <c r="X11" s="28">
        <f>'Aggregates (£bn)'!X11-'[9]Aggregates (£bn)'!X11</f>
        <v>0</v>
      </c>
      <c r="Y11" s="28">
        <f>'Aggregates (£bn)'!AA11-'[9]Aggregates (£bn)'!Y11</f>
        <v>-0.51500000000000001</v>
      </c>
      <c r="Z11" s="28" t="str">
        <f>IFERROR('Aggregates (£bn)'!AB11 - '[9]Aggregates (£bn)'!Z11, "-")</f>
        <v>-</v>
      </c>
      <c r="AA11" s="28" t="str">
        <f>IFERROR('Aggregates (£bn)'!AC11 - '[9]Aggregates (£bn)'!AA11, "-")</f>
        <v>-</v>
      </c>
      <c r="AB11" s="28" t="str">
        <f>IFERROR('Aggregates (£bn)'!AD11 - '[9]Aggregates (£bn)'!AB11, "-")</f>
        <v>-</v>
      </c>
      <c r="AC11" s="28" t="str">
        <f>IFERROR('Aggregates (£bn)'!AE11 - '[9]Aggregates (£bn)'!AC11, "-")</f>
        <v>-</v>
      </c>
      <c r="AD11" s="28" t="str">
        <f>IFERROR('Aggregates (£bn)'!AF11 - '[9]Aggregates (£bn)'!AD11, "-")</f>
        <v>-</v>
      </c>
      <c r="AE11" s="28" t="str">
        <f>IFERROR('Aggregates (£bn)'!AG11 - '[9]Aggregates (£bn)'!AE11, "-")</f>
        <v>-</v>
      </c>
      <c r="AF11" s="28"/>
      <c r="AG11" s="44" t="s">
        <v>123</v>
      </c>
      <c r="AH11" s="28">
        <f>'Aggregates (per cent of GDP)'!C8-'[9]Aggregates (per cent of GDP)'!C8</f>
        <v>0</v>
      </c>
      <c r="AI11" s="28">
        <f>'Aggregates (per cent of GDP)'!D8-'[9]Aggregates (per cent of GDP)'!D8</f>
        <v>0</v>
      </c>
      <c r="AJ11" s="28">
        <f>'Aggregates (per cent of GDP)'!E8-'[9]Aggregates (per cent of GDP)'!E8</f>
        <v>0</v>
      </c>
      <c r="AK11" s="28">
        <f>'Aggregates (per cent of GDP)'!F8-'[9]Aggregates (per cent of GDP)'!F8</f>
        <v>0</v>
      </c>
      <c r="AL11" s="28">
        <f>'Aggregates (per cent of GDP)'!G8-'[9]Aggregates (per cent of GDP)'!G8</f>
        <v>0</v>
      </c>
      <c r="AM11" s="28">
        <f>'Aggregates (per cent of GDP)'!H8-'[9]Aggregates (per cent of GDP)'!H8</f>
        <v>0</v>
      </c>
      <c r="AN11" s="28">
        <f>'Aggregates (per cent of GDP)'!I8-'[9]Aggregates (per cent of GDP)'!I8</f>
        <v>0</v>
      </c>
      <c r="AO11" s="28">
        <f>'Aggregates (per cent of GDP)'!J8-'[9]Aggregates (per cent of GDP)'!J8</f>
        <v>0</v>
      </c>
      <c r="AP11" s="28" t="str">
        <f>IFERROR('Aggregates (per cent of GDP)'!K8 - '[9]Aggregates (per cent of GDP)'!K8, "-")</f>
        <v>-</v>
      </c>
      <c r="AQ11" s="28">
        <f>'Aggregates (per cent of GDP)'!L8-'[9]Aggregates (per cent of GDP)'!L8</f>
        <v>0</v>
      </c>
      <c r="AR11" s="28" t="str">
        <f>IFERROR('Aggregates (per cent of GDP)'!M8 - '[9]Aggregates (per cent of GDP)'!M8, "-")</f>
        <v>-</v>
      </c>
      <c r="AS11" s="28" t="str">
        <f>IFERROR('Aggregates (per cent of GDP)'!L8 - '[9]Aggregates (per cent of GDP)'!N8, "-")</f>
        <v>-</v>
      </c>
      <c r="AT11" s="28" t="str">
        <f>IFERROR('Aggregates (per cent of GDP)'!N8 - '[9]Aggregates (per cent of GDP)'!O8, "-")</f>
        <v>-</v>
      </c>
      <c r="AU11" s="28">
        <f>'Aggregates (per cent of GDP)'!P8-'[9]Aggregates (per cent of GDP)'!P8</f>
        <v>0</v>
      </c>
      <c r="AV11" s="28">
        <f>'Aggregates (per cent of GDP)'!R8-'[9]Aggregates (per cent of GDP)'!Q8</f>
        <v>5.9218345801580083</v>
      </c>
      <c r="AW11" s="28">
        <f>'Aggregates (per cent of GDP)'!R8-'[9]Aggregates (per cent of GDP)'!R8</f>
        <v>0</v>
      </c>
      <c r="AX11" s="28">
        <f>'Aggregates (per cent of GDP)'!S8-'[9]Aggregates (per cent of GDP)'!S8</f>
        <v>0</v>
      </c>
      <c r="AY11" s="28">
        <f>'Aggregates (per cent of GDP)'!T8-'[9]Aggregates (per cent of GDP)'!T8</f>
        <v>0</v>
      </c>
      <c r="AZ11" s="28">
        <f>'Aggregates (per cent of GDP)'!U8-'[9]Aggregates (per cent of GDP)'!U8</f>
        <v>0</v>
      </c>
      <c r="BA11" s="28">
        <f>'Aggregates (per cent of GDP)'!V8-'[9]Aggregates (per cent of GDP)'!V8</f>
        <v>0</v>
      </c>
      <c r="BB11" s="28">
        <f>'Aggregates (per cent of GDP)'!W8-'[9]Aggregates (per cent of GDP)'!W8</f>
        <v>0</v>
      </c>
      <c r="BC11" s="28" t="str">
        <f>IFERROR('Aggregates (per cent of GDP)'!N8 - '[9]Aggregates (per cent of GDP)'!O8, "-")</f>
        <v>-</v>
      </c>
      <c r="BD11" s="28">
        <f>'Aggregates (per cent of GDP)'!AA8-'[9]Aggregates (per cent of GDP)'!Y8</f>
        <v>-6.9915402363140595E-3</v>
      </c>
      <c r="BE11" s="28" t="str">
        <f>IFERROR('Aggregates (per cent of GDP)'!AB8 - '[9]Aggregates (per cent of GDP)'!Z8, "-")</f>
        <v>-</v>
      </c>
      <c r="BF11" s="28" t="str">
        <f>IFERROR('Aggregates (per cent of GDP)'!AC8 - '[9]Aggregates (per cent of GDP)'!AA8, "-")</f>
        <v>-</v>
      </c>
      <c r="BG11" s="28"/>
      <c r="BH11" s="28"/>
      <c r="BI11" s="28"/>
      <c r="BK11" s="29" t="s">
        <v>104</v>
      </c>
      <c r="BL11" s="28">
        <f>'Aggregates (2024-25 prices)'!C8-'[9]Aggregates (2024-25 prices)'!$C$8</f>
        <v>0</v>
      </c>
      <c r="BM11" s="28">
        <f>'Aggregates (2024-25 prices)'!D8-'[9]Aggregates (2024-25 prices)'!D8</f>
        <v>0</v>
      </c>
      <c r="BN11" s="28">
        <f>'Aggregates (2024-25 prices)'!E8-'[9]Aggregates (2024-25 prices)'!E8</f>
        <v>0</v>
      </c>
      <c r="BO11" s="28">
        <f>'Aggregates (2024-25 prices)'!F8-'[9]Aggregates (2024-25 prices)'!F8</f>
        <v>0</v>
      </c>
      <c r="BP11" s="28">
        <f>'Aggregates (2024-25 prices)'!G8-'[9]Aggregates (2024-25 prices)'!G8</f>
        <v>0</v>
      </c>
      <c r="BQ11" s="28">
        <f>'Aggregates (2024-25 prices)'!H8-'[9]Aggregates (2024-25 prices)'!H8</f>
        <v>0</v>
      </c>
      <c r="BR11" s="28">
        <f>'Aggregates (2024-25 prices)'!I8-'[9]Aggregates (2024-25 prices)'!I8</f>
        <v>0</v>
      </c>
      <c r="BS11" s="28"/>
      <c r="BT11" s="28" t="e">
        <f>'Aggregates (2024-25 prices)'!K8-#REF!</f>
        <v>#VALUE!</v>
      </c>
      <c r="BU11" s="28" t="e">
        <f>'Aggregates (2024-25 prices)'!#REF!-#REF!</f>
        <v>#REF!</v>
      </c>
      <c r="BV11" s="28" t="e">
        <f>'Aggregates (2024-25 prices)'!L8-#REF!</f>
        <v>#REF!</v>
      </c>
      <c r="BW11" s="28" t="e">
        <f>'Aggregates (2024-25 prices)'!M8-#REF!</f>
        <v>#VALUE!</v>
      </c>
      <c r="BX11" s="28" t="e">
        <f>'Aggregates (2024-25 prices)'!N8-#REF!</f>
        <v>#VALUE!</v>
      </c>
      <c r="BY11" s="28"/>
      <c r="BZ11" s="28" t="e">
        <f>'Aggregates (2024-25 prices)'!Q8-#REF!</f>
        <v>#REF!</v>
      </c>
      <c r="CA11" s="28" t="e">
        <f>'Aggregates (2024-25 prices)'!R8-#REF!</f>
        <v>#REF!</v>
      </c>
      <c r="CB11" s="28"/>
      <c r="CC11" s="28" t="e">
        <f>'Aggregates (2024-25 prices)'!T8-#REF!</f>
        <v>#REF!</v>
      </c>
      <c r="CD11" s="28" t="e">
        <f>'Aggregates (2024-25 prices)'!U8-#REF!</f>
        <v>#REF!</v>
      </c>
      <c r="CE11" s="28" t="e">
        <f>'Aggregates (2024-25 prices)'!V8-#REF!</f>
        <v>#REF!</v>
      </c>
      <c r="CF11" s="28"/>
      <c r="CG11" s="28" t="e">
        <f>'Aggregates (2024-25 prices)'!X8-#REF!</f>
        <v>#REF!</v>
      </c>
      <c r="CH11" s="28" t="e">
        <f>'Aggregates (2024-25 prices)'!AA8-#REF!</f>
        <v>#REF!</v>
      </c>
      <c r="CI11" s="28" t="e">
        <f>'Aggregates (2024-25 prices)'!AB8-#REF!</f>
        <v>#VALUE!</v>
      </c>
      <c r="CJ11" s="28" t="e">
        <f>'Aggregates (2024-25 prices)'!AC8-#REF!</f>
        <v>#VALUE!</v>
      </c>
      <c r="CK11" s="28"/>
      <c r="CL11" s="28" t="e">
        <f>'Aggregates (2024-25 prices)'!AE8-#REF!</f>
        <v>#REF!</v>
      </c>
    </row>
    <row r="12" spans="2:90" s="20" customFormat="1">
      <c r="B12" s="29" t="s">
        <v>96</v>
      </c>
      <c r="C12" s="28">
        <f>'Aggregates (£bn)'!C12-'[9]Aggregates (£bn)'!C12</f>
        <v>0</v>
      </c>
      <c r="D12" s="28">
        <f>'Aggregates (£bn)'!D12-'[9]Aggregates (£bn)'!D12</f>
        <v>0</v>
      </c>
      <c r="E12" s="28">
        <f>'Aggregates (£bn)'!E12-'[9]Aggregates (£bn)'!E12</f>
        <v>0</v>
      </c>
      <c r="F12" s="28">
        <f>'Aggregates (£bn)'!F12-'[9]Aggregates (£bn)'!F12</f>
        <v>0</v>
      </c>
      <c r="G12" s="28">
        <f>'Aggregates (£bn)'!G12-'[9]Aggregates (£bn)'!G12</f>
        <v>0</v>
      </c>
      <c r="H12" s="28">
        <f>'Aggregates (£bn)'!H12-'[9]Aggregates (£bn)'!H12</f>
        <v>0</v>
      </c>
      <c r="I12" s="28">
        <f>'Aggregates (£bn)'!I12-'[9]Aggregates (£bn)'!I12</f>
        <v>0</v>
      </c>
      <c r="J12" s="28">
        <f>'Aggregates (£bn)'!J12-'[9]Aggregates (£bn)'!J12</f>
        <v>0</v>
      </c>
      <c r="K12" s="127" t="str">
        <f>IFERROR('Aggregates (£bn)'!K12 - '[9]Aggregates (£bn)'!K12, "-")</f>
        <v>-</v>
      </c>
      <c r="L12" s="28">
        <f>'Aggregates (£bn)'!L12-'[9]Aggregates (£bn)'!L12</f>
        <v>0</v>
      </c>
      <c r="M12" s="28" t="str">
        <f>IFERROR('Aggregates (£bn)'!L12 - '[9]Aggregates (£bn)'!M12, "-")</f>
        <v>-</v>
      </c>
      <c r="N12" s="28" t="str">
        <f>IFERROR('Aggregates (£bn)'!M12 - '[9]Aggregates (£bn)'!N12, "-")</f>
        <v>-</v>
      </c>
      <c r="O12" s="28" t="str">
        <f>IFERROR('Aggregates (£bn)'!N12 - '[9]Aggregates (£bn)'!O12, "-")</f>
        <v>-</v>
      </c>
      <c r="P12" s="28">
        <f>'Aggregates (£bn)'!P12-'[9]Aggregates (£bn)'!P12</f>
        <v>0</v>
      </c>
      <c r="Q12" s="28">
        <f>'Aggregates (£bn)'!Q12-'[9]Aggregates (£bn)'!Q12</f>
        <v>0</v>
      </c>
      <c r="R12" s="28">
        <f>'Aggregates (£bn)'!R12-'[9]Aggregates (£bn)'!R12</f>
        <v>0</v>
      </c>
      <c r="S12" s="28">
        <f>'Aggregates (£bn)'!S12-'[9]Aggregates (£bn)'!S12</f>
        <v>0</v>
      </c>
      <c r="T12" s="28">
        <f>'Aggregates (£bn)'!T12-'[9]Aggregates (£bn)'!T12</f>
        <v>0</v>
      </c>
      <c r="U12" s="28">
        <f>'Aggregates (£bn)'!U12-'[9]Aggregates (£bn)'!U12</f>
        <v>0</v>
      </c>
      <c r="V12" s="28">
        <f>'Aggregates (£bn)'!V12-'[9]Aggregates (£bn)'!V12</f>
        <v>0</v>
      </c>
      <c r="W12" s="28">
        <f>'Aggregates (£bn)'!W12-'[9]Aggregates (£bn)'!W12</f>
        <v>0</v>
      </c>
      <c r="X12" s="28">
        <f>'Aggregates (£bn)'!X12-'[9]Aggregates (£bn)'!X12</f>
        <v>0</v>
      </c>
      <c r="Y12" s="28">
        <f>'Aggregates (£bn)'!AA12-'[9]Aggregates (£bn)'!Y12</f>
        <v>-0.41699999999999998</v>
      </c>
      <c r="Z12" s="28" t="str">
        <f>IFERROR('Aggregates (£bn)'!AB12 - '[9]Aggregates (£bn)'!Z12, "-")</f>
        <v>-</v>
      </c>
      <c r="AA12" s="28" t="str">
        <f>IFERROR('Aggregates (£bn)'!AC12 - '[9]Aggregates (£bn)'!AA12, "-")</f>
        <v>-</v>
      </c>
      <c r="AB12" s="28" t="str">
        <f>IFERROR('Aggregates (£bn)'!AD12 - '[9]Aggregates (£bn)'!AB12, "-")</f>
        <v>-</v>
      </c>
      <c r="AC12" s="28" t="str">
        <f>IFERROR('Aggregates (£bn)'!AE12 - '[9]Aggregates (£bn)'!AC12, "-")</f>
        <v>-</v>
      </c>
      <c r="AD12" s="28" t="str">
        <f>IFERROR('Aggregates (£bn)'!AF12 - '[9]Aggregates (£bn)'!AD12, "-")</f>
        <v>-</v>
      </c>
      <c r="AE12" s="28" t="str">
        <f>IFERROR('Aggregates (£bn)'!AG12 - '[9]Aggregates (£bn)'!AE12, "-")</f>
        <v>-</v>
      </c>
      <c r="AF12" s="28"/>
      <c r="AG12" s="44" t="s">
        <v>124</v>
      </c>
      <c r="AH12" s="28">
        <f>'Aggregates (per cent of GDP)'!C9-'[9]Aggregates (per cent of GDP)'!C9</f>
        <v>0</v>
      </c>
      <c r="AI12" s="28">
        <f>'Aggregates (per cent of GDP)'!D9-'[9]Aggregates (per cent of GDP)'!D9</f>
        <v>0</v>
      </c>
      <c r="AJ12" s="28">
        <f>'Aggregates (per cent of GDP)'!E9-'[9]Aggregates (per cent of GDP)'!E9</f>
        <v>0</v>
      </c>
      <c r="AK12" s="28">
        <f>'Aggregates (per cent of GDP)'!F9-'[9]Aggregates (per cent of GDP)'!F9</f>
        <v>0</v>
      </c>
      <c r="AL12" s="28">
        <f>'Aggregates (per cent of GDP)'!G9-'[9]Aggregates (per cent of GDP)'!G9</f>
        <v>0</v>
      </c>
      <c r="AM12" s="28">
        <f>'Aggregates (per cent of GDP)'!H9-'[9]Aggregates (per cent of GDP)'!H9</f>
        <v>0</v>
      </c>
      <c r="AN12" s="28">
        <f>'Aggregates (per cent of GDP)'!I9-'[9]Aggregates (per cent of GDP)'!I9</f>
        <v>0</v>
      </c>
      <c r="AO12" s="28">
        <f>'Aggregates (per cent of GDP)'!J9-'[9]Aggregates (per cent of GDP)'!J9</f>
        <v>0</v>
      </c>
      <c r="AP12" s="28" t="str">
        <f>IFERROR('Aggregates (per cent of GDP)'!K9 - '[9]Aggregates (per cent of GDP)'!K9, "-")</f>
        <v>-</v>
      </c>
      <c r="AQ12" s="28">
        <f>'Aggregates (per cent of GDP)'!L9-'[9]Aggregates (per cent of GDP)'!L9</f>
        <v>0</v>
      </c>
      <c r="AR12" s="28" t="str">
        <f>IFERROR('Aggregates (per cent of GDP)'!M9 - '[9]Aggregates (per cent of GDP)'!M9, "-")</f>
        <v>-</v>
      </c>
      <c r="AS12" s="28" t="str">
        <f>IFERROR('Aggregates (per cent of GDP)'!L9 - '[9]Aggregates (per cent of GDP)'!N9, "-")</f>
        <v>-</v>
      </c>
      <c r="AT12" s="28" t="str">
        <f>IFERROR('Aggregates (per cent of GDP)'!N9 - '[9]Aggregates (per cent of GDP)'!O9, "-")</f>
        <v>-</v>
      </c>
      <c r="AU12" s="28">
        <f>'Aggregates (per cent of GDP)'!P9-'[9]Aggregates (per cent of GDP)'!P9</f>
        <v>0</v>
      </c>
      <c r="AV12" s="28">
        <f>'Aggregates (per cent of GDP)'!R9-'[9]Aggregates (per cent of GDP)'!Q9</f>
        <v>4.4284243048403704</v>
      </c>
      <c r="AW12" s="28">
        <f>'Aggregates (per cent of GDP)'!R9-'[9]Aggregates (per cent of GDP)'!R9</f>
        <v>0</v>
      </c>
      <c r="AX12" s="28">
        <f>'Aggregates (per cent of GDP)'!S9-'[9]Aggregates (per cent of GDP)'!S9</f>
        <v>0</v>
      </c>
      <c r="AY12" s="28">
        <f>'Aggregates (per cent of GDP)'!T9-'[9]Aggregates (per cent of GDP)'!T9</f>
        <v>0</v>
      </c>
      <c r="AZ12" s="28">
        <f>'Aggregates (per cent of GDP)'!U9-'[9]Aggregates (per cent of GDP)'!U9</f>
        <v>0</v>
      </c>
      <c r="BA12" s="28">
        <f>'Aggregates (per cent of GDP)'!V9-'[9]Aggregates (per cent of GDP)'!V9</f>
        <v>0</v>
      </c>
      <c r="BB12" s="28">
        <f>'Aggregates (per cent of GDP)'!W9-'[9]Aggregates (per cent of GDP)'!W9</f>
        <v>0</v>
      </c>
      <c r="BC12" s="28" t="str">
        <f>IFERROR('Aggregates (per cent of GDP)'!N9 - '[9]Aggregates (per cent of GDP)'!O9, "-")</f>
        <v>-</v>
      </c>
      <c r="BD12" s="28">
        <f>'Aggregates (per cent of GDP)'!AA9-'[9]Aggregates (per cent of GDP)'!Y9</f>
        <v>0.99124613800205974</v>
      </c>
      <c r="BE12" s="28" t="str">
        <f>IFERROR('Aggregates (per cent of GDP)'!AB9 - '[9]Aggregates (per cent of GDP)'!Z9, "-")</f>
        <v>-</v>
      </c>
      <c r="BF12" s="28" t="str">
        <f>IFERROR('Aggregates (per cent of GDP)'!AC9 - '[9]Aggregates (per cent of GDP)'!AA9, "-")</f>
        <v>-</v>
      </c>
      <c r="BG12" s="28"/>
      <c r="BH12" s="28"/>
      <c r="BI12" s="28"/>
      <c r="BK12" s="29" t="s">
        <v>105</v>
      </c>
      <c r="BL12" s="28">
        <f>'Aggregates (2024-25 prices)'!C9-'[9]Aggregates (2024-25 prices)'!$C$9</f>
        <v>0</v>
      </c>
      <c r="BM12" s="28">
        <f>'Aggregates (2024-25 prices)'!D9-'[9]Aggregates (2024-25 prices)'!D9</f>
        <v>0</v>
      </c>
      <c r="BN12" s="28">
        <f>'Aggregates (2024-25 prices)'!E9-'[9]Aggregates (2024-25 prices)'!E9</f>
        <v>0</v>
      </c>
      <c r="BO12" s="28">
        <f>'Aggregates (2024-25 prices)'!F9-'[9]Aggregates (2024-25 prices)'!F9</f>
        <v>0</v>
      </c>
      <c r="BP12" s="28">
        <f>'Aggregates (2024-25 prices)'!G9-'[9]Aggregates (2024-25 prices)'!G9</f>
        <v>0</v>
      </c>
      <c r="BQ12" s="28">
        <f>'Aggregates (2024-25 prices)'!H9-'[9]Aggregates (2024-25 prices)'!H9</f>
        <v>0</v>
      </c>
      <c r="BR12" s="28">
        <f>'Aggregates (2024-25 prices)'!I9-'[9]Aggregates (2024-25 prices)'!I9</f>
        <v>0</v>
      </c>
      <c r="BS12" s="28"/>
      <c r="BT12" s="28" t="e">
        <f>'Aggregates (2024-25 prices)'!K9-#REF!</f>
        <v>#VALUE!</v>
      </c>
      <c r="BU12" s="28" t="e">
        <f>'Aggregates (2024-25 prices)'!#REF!-#REF!</f>
        <v>#REF!</v>
      </c>
      <c r="BV12" s="28" t="e">
        <f>'Aggregates (2024-25 prices)'!L9-#REF!</f>
        <v>#REF!</v>
      </c>
      <c r="BW12" s="28" t="e">
        <f>'Aggregates (2024-25 prices)'!M9-#REF!</f>
        <v>#VALUE!</v>
      </c>
      <c r="BX12" s="28" t="e">
        <f>'Aggregates (2024-25 prices)'!N9-#REF!</f>
        <v>#VALUE!</v>
      </c>
      <c r="BY12" s="28"/>
      <c r="BZ12" s="28" t="e">
        <f>'Aggregates (2024-25 prices)'!Q9-#REF!</f>
        <v>#REF!</v>
      </c>
      <c r="CA12" s="28" t="e">
        <f>'Aggregates (2024-25 prices)'!R9-#REF!</f>
        <v>#REF!</v>
      </c>
      <c r="CB12" s="28"/>
      <c r="CC12" s="28" t="e">
        <f>'Aggregates (2024-25 prices)'!T9-#REF!</f>
        <v>#REF!</v>
      </c>
      <c r="CD12" s="28" t="e">
        <f>'Aggregates (2024-25 prices)'!U9-#REF!</f>
        <v>#REF!</v>
      </c>
      <c r="CE12" s="28" t="e">
        <f>'Aggregates (2024-25 prices)'!V9-#REF!</f>
        <v>#REF!</v>
      </c>
      <c r="CF12" s="28"/>
      <c r="CG12" s="28" t="e">
        <f>'Aggregates (2024-25 prices)'!X9-#REF!</f>
        <v>#REF!</v>
      </c>
      <c r="CH12" s="28" t="e">
        <f>'Aggregates (2024-25 prices)'!AA9-#REF!</f>
        <v>#REF!</v>
      </c>
      <c r="CI12" s="28" t="e">
        <f>'Aggregates (2024-25 prices)'!AB9-#REF!</f>
        <v>#VALUE!</v>
      </c>
      <c r="CJ12" s="28" t="e">
        <f>'Aggregates (2024-25 prices)'!AC9-#REF!</f>
        <v>#VALUE!</v>
      </c>
      <c r="CK12" s="28"/>
      <c r="CL12" s="28" t="e">
        <f>'Aggregates (2024-25 prices)'!AE9-#REF!</f>
        <v>#REF!</v>
      </c>
    </row>
    <row r="13" spans="2:90" s="20" customFormat="1">
      <c r="B13" s="29" t="s">
        <v>97</v>
      </c>
      <c r="C13" s="28">
        <f>'Aggregates (£bn)'!C13-'[9]Aggregates (£bn)'!C13</f>
        <v>0</v>
      </c>
      <c r="D13" s="28">
        <f>'Aggregates (£bn)'!D13-'[9]Aggregates (£bn)'!D13</f>
        <v>0</v>
      </c>
      <c r="E13" s="28">
        <f>'Aggregates (£bn)'!E13-'[9]Aggregates (£bn)'!E13</f>
        <v>0</v>
      </c>
      <c r="F13" s="28">
        <f>'Aggregates (£bn)'!F13-'[9]Aggregates (£bn)'!F13</f>
        <v>0</v>
      </c>
      <c r="G13" s="28">
        <f>'Aggregates (£bn)'!G13-'[9]Aggregates (£bn)'!G13</f>
        <v>0</v>
      </c>
      <c r="H13" s="28">
        <f>'Aggregates (£bn)'!H13-'[9]Aggregates (£bn)'!H13</f>
        <v>0</v>
      </c>
      <c r="I13" s="28">
        <f>'Aggregates (£bn)'!I13-'[9]Aggregates (£bn)'!I13</f>
        <v>0</v>
      </c>
      <c r="J13" s="28">
        <f>'Aggregates (£bn)'!J13-'[9]Aggregates (£bn)'!J13</f>
        <v>0</v>
      </c>
      <c r="K13" s="127" t="str">
        <f>IFERROR('Aggregates (£bn)'!K13 - '[9]Aggregates (£bn)'!K13, "-")</f>
        <v>-</v>
      </c>
      <c r="L13" s="28">
        <f>'Aggregates (£bn)'!L13-'[9]Aggregates (£bn)'!L13</f>
        <v>0</v>
      </c>
      <c r="M13" s="28" t="str">
        <f>IFERROR('Aggregates (£bn)'!L13 - '[9]Aggregates (£bn)'!M13, "-")</f>
        <v>-</v>
      </c>
      <c r="N13" s="28" t="str">
        <f>IFERROR('Aggregates (£bn)'!M13 - '[9]Aggregates (£bn)'!N13, "-")</f>
        <v>-</v>
      </c>
      <c r="O13" s="28" t="str">
        <f>IFERROR('Aggregates (£bn)'!N13 - '[9]Aggregates (£bn)'!O13, "-")</f>
        <v>-</v>
      </c>
      <c r="P13" s="28">
        <f>'Aggregates (£bn)'!P13-'[9]Aggregates (£bn)'!P13</f>
        <v>0</v>
      </c>
      <c r="Q13" s="28">
        <f>'Aggregates (£bn)'!Q13-'[9]Aggregates (£bn)'!Q13</f>
        <v>0</v>
      </c>
      <c r="R13" s="28">
        <f>'Aggregates (£bn)'!R13-'[9]Aggregates (£bn)'!R13</f>
        <v>0</v>
      </c>
      <c r="S13" s="28">
        <f>'Aggregates (£bn)'!S13-'[9]Aggregates (£bn)'!S13</f>
        <v>0</v>
      </c>
      <c r="T13" s="28">
        <f>'Aggregates (£bn)'!T13-'[9]Aggregates (£bn)'!T13</f>
        <v>0</v>
      </c>
      <c r="U13" s="28">
        <f>'Aggregates (£bn)'!U13-'[9]Aggregates (£bn)'!U13</f>
        <v>0</v>
      </c>
      <c r="V13" s="28">
        <f>'Aggregates (£bn)'!V13-'[9]Aggregates (£bn)'!V13</f>
        <v>0</v>
      </c>
      <c r="W13" s="28">
        <f>'Aggregates (£bn)'!W13-'[9]Aggregates (£bn)'!W13</f>
        <v>0</v>
      </c>
      <c r="X13" s="28">
        <f>'Aggregates (£bn)'!X13-'[9]Aggregates (£bn)'!X13</f>
        <v>0</v>
      </c>
      <c r="Y13" s="28">
        <f>'Aggregates (£bn)'!AA13-'[9]Aggregates (£bn)'!Y13</f>
        <v>-1E-3</v>
      </c>
      <c r="Z13" s="28" t="str">
        <f>IFERROR('Aggregates (£bn)'!AB13 - '[9]Aggregates (£bn)'!Z13, "-")</f>
        <v>-</v>
      </c>
      <c r="AA13" s="28" t="str">
        <f>IFERROR('Aggregates (£bn)'!AC13 - '[9]Aggregates (£bn)'!AA13, "-")</f>
        <v>-</v>
      </c>
      <c r="AB13" s="28" t="str">
        <f>IFERROR('Aggregates (£bn)'!AD13 - '[9]Aggregates (£bn)'!AB13, "-")</f>
        <v>-</v>
      </c>
      <c r="AC13" s="28" t="str">
        <f>IFERROR('Aggregates (£bn)'!AE13 - '[9]Aggregates (£bn)'!AC13, "-")</f>
        <v>-</v>
      </c>
      <c r="AD13" s="28" t="str">
        <f>IFERROR('Aggregates (£bn)'!AF13 - '[9]Aggregates (£bn)'!AD13, "-")</f>
        <v>-</v>
      </c>
      <c r="AE13" s="28" t="str">
        <f>IFERROR('Aggregates (£bn)'!AG13 - '[9]Aggregates (£bn)'!AE13, "-")</f>
        <v>-</v>
      </c>
      <c r="AF13" s="28"/>
      <c r="AG13" s="44" t="s">
        <v>125</v>
      </c>
      <c r="AH13" s="28">
        <f>'Aggregates (per cent of GDP)'!C10-'[9]Aggregates (per cent of GDP)'!C10</f>
        <v>0</v>
      </c>
      <c r="AI13" s="28">
        <f>'Aggregates (per cent of GDP)'!D10-'[9]Aggregates (per cent of GDP)'!D10</f>
        <v>0</v>
      </c>
      <c r="AJ13" s="28">
        <f>'Aggregates (per cent of GDP)'!E10-'[9]Aggregates (per cent of GDP)'!E10</f>
        <v>0</v>
      </c>
      <c r="AK13" s="28">
        <f>'Aggregates (per cent of GDP)'!F10-'[9]Aggregates (per cent of GDP)'!F10</f>
        <v>0</v>
      </c>
      <c r="AL13" s="28">
        <f>'Aggregates (per cent of GDP)'!G10-'[9]Aggregates (per cent of GDP)'!G10</f>
        <v>0</v>
      </c>
      <c r="AM13" s="28">
        <f>'Aggregates (per cent of GDP)'!H10-'[9]Aggregates (per cent of GDP)'!H10</f>
        <v>0</v>
      </c>
      <c r="AN13" s="28">
        <f>'Aggregates (per cent of GDP)'!I10-'[9]Aggregates (per cent of GDP)'!I10</f>
        <v>0</v>
      </c>
      <c r="AO13" s="28">
        <f>'Aggregates (per cent of GDP)'!J10-'[9]Aggregates (per cent of GDP)'!J10</f>
        <v>0</v>
      </c>
      <c r="AP13" s="28" t="str">
        <f>IFERROR('Aggregates (per cent of GDP)'!K10 - '[9]Aggregates (per cent of GDP)'!K10, "-")</f>
        <v>-</v>
      </c>
      <c r="AQ13" s="28">
        <f>'Aggregates (per cent of GDP)'!L10-'[9]Aggregates (per cent of GDP)'!L10</f>
        <v>0</v>
      </c>
      <c r="AR13" s="28" t="str">
        <f>IFERROR('Aggregates (per cent of GDP)'!M10 - '[9]Aggregates (per cent of GDP)'!M10, "-")</f>
        <v>-</v>
      </c>
      <c r="AS13" s="28" t="str">
        <f>IFERROR('Aggregates (per cent of GDP)'!L10 - '[9]Aggregates (per cent of GDP)'!N10, "-")</f>
        <v>-</v>
      </c>
      <c r="AT13" s="28" t="str">
        <f>IFERROR('Aggregates (per cent of GDP)'!N10 - '[9]Aggregates (per cent of GDP)'!O10, "-")</f>
        <v>-</v>
      </c>
      <c r="AU13" s="28">
        <f>'Aggregates (per cent of GDP)'!P10-'[9]Aggregates (per cent of GDP)'!P10</f>
        <v>0</v>
      </c>
      <c r="AV13" s="28">
        <f>'Aggregates (per cent of GDP)'!R10-'[9]Aggregates (per cent of GDP)'!Q10</f>
        <v>3.5540905004495054</v>
      </c>
      <c r="AW13" s="28">
        <f>'Aggregates (per cent of GDP)'!R10-'[9]Aggregates (per cent of GDP)'!R10</f>
        <v>0</v>
      </c>
      <c r="AX13" s="28">
        <f>'Aggregates (per cent of GDP)'!S10-'[9]Aggregates (per cent of GDP)'!S10</f>
        <v>0</v>
      </c>
      <c r="AY13" s="28">
        <f>'Aggregates (per cent of GDP)'!T10-'[9]Aggregates (per cent of GDP)'!T10</f>
        <v>0</v>
      </c>
      <c r="AZ13" s="28">
        <f>'Aggregates (per cent of GDP)'!U10-'[9]Aggregates (per cent of GDP)'!U10</f>
        <v>0</v>
      </c>
      <c r="BA13" s="28">
        <f>'Aggregates (per cent of GDP)'!V10-'[9]Aggregates (per cent of GDP)'!V10</f>
        <v>0</v>
      </c>
      <c r="BB13" s="28">
        <f>'Aggregates (per cent of GDP)'!W10-'[9]Aggregates (per cent of GDP)'!W10</f>
        <v>0</v>
      </c>
      <c r="BC13" s="28" t="str">
        <f>IFERROR('Aggregates (per cent of GDP)'!N10 - '[9]Aggregates (per cent of GDP)'!O10, "-")</f>
        <v>-</v>
      </c>
      <c r="BD13" s="28">
        <f>'Aggregates (per cent of GDP)'!AA10-'[9]Aggregates (per cent of GDP)'!Y10</f>
        <v>1.7620617320946959</v>
      </c>
      <c r="BE13" s="28" t="str">
        <f>IFERROR('Aggregates (per cent of GDP)'!AB10 - '[9]Aggregates (per cent of GDP)'!Z10, "-")</f>
        <v>-</v>
      </c>
      <c r="BF13" s="28" t="str">
        <f>IFERROR('Aggregates (per cent of GDP)'!AC10 - '[9]Aggregates (per cent of GDP)'!AA10, "-")</f>
        <v>-</v>
      </c>
      <c r="BG13" s="28"/>
      <c r="BH13" s="28"/>
      <c r="BI13" s="28"/>
      <c r="BK13" s="29" t="s">
        <v>106</v>
      </c>
      <c r="BL13" s="28">
        <f>'Aggregates (2024-25 prices)'!C10-'[9]Aggregates (2024-25 prices)'!$C$10</f>
        <v>0</v>
      </c>
      <c r="BM13" s="28">
        <f>'Aggregates (2024-25 prices)'!D10-'[9]Aggregates (2024-25 prices)'!D10</f>
        <v>0</v>
      </c>
      <c r="BN13" s="28">
        <f>'Aggregates (2024-25 prices)'!E10-'[9]Aggregates (2024-25 prices)'!E10</f>
        <v>0</v>
      </c>
      <c r="BO13" s="28">
        <f>'Aggregates (2024-25 prices)'!F10-'[9]Aggregates (2024-25 prices)'!F10</f>
        <v>0</v>
      </c>
      <c r="BP13" s="28">
        <f>'Aggregates (2024-25 prices)'!G10-'[9]Aggregates (2024-25 prices)'!G10</f>
        <v>0</v>
      </c>
      <c r="BQ13" s="28">
        <f>'Aggregates (2024-25 prices)'!H10-'[9]Aggregates (2024-25 prices)'!H10</f>
        <v>0</v>
      </c>
      <c r="BR13" s="28">
        <f>'Aggregates (2024-25 prices)'!I10-'[9]Aggregates (2024-25 prices)'!I10</f>
        <v>0</v>
      </c>
      <c r="BS13" s="28"/>
      <c r="BT13" s="28" t="e">
        <f>'Aggregates (2024-25 prices)'!K10-#REF!</f>
        <v>#VALUE!</v>
      </c>
      <c r="BU13" s="28" t="e">
        <f>'Aggregates (2024-25 prices)'!#REF!-#REF!</f>
        <v>#REF!</v>
      </c>
      <c r="BV13" s="28" t="e">
        <f>'Aggregates (2024-25 prices)'!L10-#REF!</f>
        <v>#REF!</v>
      </c>
      <c r="BW13" s="28" t="e">
        <f>'Aggregates (2024-25 prices)'!M10-#REF!</f>
        <v>#VALUE!</v>
      </c>
      <c r="BX13" s="28" t="e">
        <f>'Aggregates (2024-25 prices)'!N10-#REF!</f>
        <v>#VALUE!</v>
      </c>
      <c r="BY13" s="28"/>
      <c r="BZ13" s="28" t="e">
        <f>'Aggregates (2024-25 prices)'!Q10-#REF!</f>
        <v>#REF!</v>
      </c>
      <c r="CA13" s="28" t="e">
        <f>'Aggregates (2024-25 prices)'!R10-#REF!</f>
        <v>#REF!</v>
      </c>
      <c r="CB13" s="28"/>
      <c r="CC13" s="28" t="e">
        <f>'Aggregates (2024-25 prices)'!T10-#REF!</f>
        <v>#REF!</v>
      </c>
      <c r="CD13" s="28" t="e">
        <f>'Aggregates (2024-25 prices)'!U10-#REF!</f>
        <v>#REF!</v>
      </c>
      <c r="CE13" s="28" t="e">
        <f>'Aggregates (2024-25 prices)'!V10-#REF!</f>
        <v>#REF!</v>
      </c>
      <c r="CF13" s="28"/>
      <c r="CG13" s="28" t="e">
        <f>'Aggregates (2024-25 prices)'!X10-#REF!</f>
        <v>#REF!</v>
      </c>
      <c r="CH13" s="28" t="e">
        <f>'Aggregates (2024-25 prices)'!AA10-#REF!</f>
        <v>#REF!</v>
      </c>
      <c r="CI13" s="28" t="e">
        <f>'Aggregates (2024-25 prices)'!AB10-#REF!</f>
        <v>#VALUE!</v>
      </c>
      <c r="CJ13" s="28" t="e">
        <f>'Aggregates (2024-25 prices)'!AC10-#REF!</f>
        <v>#VALUE!</v>
      </c>
      <c r="CK13" s="28"/>
      <c r="CL13" s="28" t="e">
        <f>'Aggregates (2024-25 prices)'!AE10-#REF!</f>
        <v>#REF!</v>
      </c>
    </row>
    <row r="14" spans="2:90" s="20" customFormat="1">
      <c r="B14" s="29" t="s">
        <v>98</v>
      </c>
      <c r="C14" s="28">
        <f>'Aggregates (£bn)'!C14-'[9]Aggregates (£bn)'!C14</f>
        <v>0</v>
      </c>
      <c r="D14" s="28">
        <f>'Aggregates (£bn)'!D14-'[9]Aggregates (£bn)'!D14</f>
        <v>0</v>
      </c>
      <c r="E14" s="28">
        <f>'Aggregates (£bn)'!E14-'[9]Aggregates (£bn)'!E14</f>
        <v>0</v>
      </c>
      <c r="F14" s="28">
        <f>'Aggregates (£bn)'!F14-'[9]Aggregates (£bn)'!F14</f>
        <v>0</v>
      </c>
      <c r="G14" s="28">
        <f>'Aggregates (£bn)'!G14-'[9]Aggregates (£bn)'!G14</f>
        <v>0</v>
      </c>
      <c r="H14" s="28">
        <f>'Aggregates (£bn)'!H14-'[9]Aggregates (£bn)'!H14</f>
        <v>0</v>
      </c>
      <c r="I14" s="28">
        <f>'Aggregates (£bn)'!I14-'[9]Aggregates (£bn)'!I14</f>
        <v>0</v>
      </c>
      <c r="J14" s="28">
        <f>'Aggregates (£bn)'!J14-'[9]Aggregates (£bn)'!J14</f>
        <v>0</v>
      </c>
      <c r="K14" s="127" t="str">
        <f>IFERROR('Aggregates (£bn)'!K14 - '[9]Aggregates (£bn)'!K14, "-")</f>
        <v>-</v>
      </c>
      <c r="L14" s="28">
        <f>'Aggregates (£bn)'!L14-'[9]Aggregates (£bn)'!L14</f>
        <v>0</v>
      </c>
      <c r="M14" s="28" t="str">
        <f>IFERROR('Aggregates (£bn)'!L14 - '[9]Aggregates (£bn)'!M14, "-")</f>
        <v>-</v>
      </c>
      <c r="N14" s="28" t="str">
        <f>IFERROR('Aggregates (£bn)'!M14 - '[9]Aggregates (£bn)'!N14, "-")</f>
        <v>-</v>
      </c>
      <c r="O14" s="28" t="str">
        <f>IFERROR('Aggregates (£bn)'!N14 - '[9]Aggregates (£bn)'!O14, "-")</f>
        <v>-</v>
      </c>
      <c r="P14" s="28">
        <f>'Aggregates (£bn)'!P14-'[9]Aggregates (£bn)'!P14</f>
        <v>0</v>
      </c>
      <c r="Q14" s="28">
        <f>'Aggregates (£bn)'!Q14-'[9]Aggregates (£bn)'!Q14</f>
        <v>0</v>
      </c>
      <c r="R14" s="28">
        <f>'Aggregates (£bn)'!R14-'[9]Aggregates (£bn)'!R14</f>
        <v>0</v>
      </c>
      <c r="S14" s="28">
        <f>'Aggregates (£bn)'!S14-'[9]Aggregates (£bn)'!S14</f>
        <v>0</v>
      </c>
      <c r="T14" s="28">
        <f>'Aggregates (£bn)'!T14-'[9]Aggregates (£bn)'!T14</f>
        <v>0</v>
      </c>
      <c r="U14" s="28">
        <f>'Aggregates (£bn)'!U14-'[9]Aggregates (£bn)'!U14</f>
        <v>0</v>
      </c>
      <c r="V14" s="28">
        <f>'Aggregates (£bn)'!V14-'[9]Aggregates (£bn)'!V14</f>
        <v>0</v>
      </c>
      <c r="W14" s="28">
        <f>'Aggregates (£bn)'!W14-'[9]Aggregates (£bn)'!W14</f>
        <v>0</v>
      </c>
      <c r="X14" s="28">
        <f>'Aggregates (£bn)'!X14-'[9]Aggregates (£bn)'!X14</f>
        <v>0</v>
      </c>
      <c r="Y14" s="28">
        <f>'Aggregates (£bn)'!AA14-'[9]Aggregates (£bn)'!Y14</f>
        <v>0.154</v>
      </c>
      <c r="Z14" s="28" t="str">
        <f>IFERROR('Aggregates (£bn)'!AB14 - '[9]Aggregates (£bn)'!Z14, "-")</f>
        <v>-</v>
      </c>
      <c r="AA14" s="28" t="str">
        <f>IFERROR('Aggregates (£bn)'!AC14 - '[9]Aggregates (£bn)'!AA14, "-")</f>
        <v>-</v>
      </c>
      <c r="AB14" s="28" t="str">
        <f>IFERROR('Aggregates (£bn)'!AD14 - '[9]Aggregates (£bn)'!AB14, "-")</f>
        <v>-</v>
      </c>
      <c r="AC14" s="28" t="str">
        <f>IFERROR('Aggregates (£bn)'!AE14 - '[9]Aggregates (£bn)'!AC14, "-")</f>
        <v>-</v>
      </c>
      <c r="AD14" s="28" t="str">
        <f>IFERROR('Aggregates (£bn)'!AF14 - '[9]Aggregates (£bn)'!AD14, "-")</f>
        <v>-</v>
      </c>
      <c r="AE14" s="28" t="str">
        <f>IFERROR('Aggregates (£bn)'!AG14 - '[9]Aggregates (£bn)'!AE14, "-")</f>
        <v>-</v>
      </c>
      <c r="AF14" s="28"/>
      <c r="AG14" s="44" t="s">
        <v>126</v>
      </c>
      <c r="AH14" s="28">
        <f>'Aggregates (per cent of GDP)'!C11-'[9]Aggregates (per cent of GDP)'!C11</f>
        <v>0</v>
      </c>
      <c r="AI14" s="28">
        <f>'Aggregates (per cent of GDP)'!D11-'[9]Aggregates (per cent of GDP)'!D11</f>
        <v>0</v>
      </c>
      <c r="AJ14" s="28">
        <f>'Aggregates (per cent of GDP)'!E11-'[9]Aggregates (per cent of GDP)'!E11</f>
        <v>0</v>
      </c>
      <c r="AK14" s="28">
        <f>'Aggregates (per cent of GDP)'!F11-'[9]Aggregates (per cent of GDP)'!F11</f>
        <v>0</v>
      </c>
      <c r="AL14" s="28">
        <f>'Aggregates (per cent of GDP)'!G11-'[9]Aggregates (per cent of GDP)'!G11</f>
        <v>0</v>
      </c>
      <c r="AM14" s="28">
        <f>'Aggregates (per cent of GDP)'!H11-'[9]Aggregates (per cent of GDP)'!H11</f>
        <v>0</v>
      </c>
      <c r="AN14" s="28">
        <f>'Aggregates (per cent of GDP)'!I11-'[9]Aggregates (per cent of GDP)'!I11</f>
        <v>0</v>
      </c>
      <c r="AO14" s="28">
        <f>'Aggregates (per cent of GDP)'!J11-'[9]Aggregates (per cent of GDP)'!J11</f>
        <v>0</v>
      </c>
      <c r="AP14" s="28" t="str">
        <f>IFERROR('Aggregates (per cent of GDP)'!K11 - '[9]Aggregates (per cent of GDP)'!K11, "-")</f>
        <v>-</v>
      </c>
      <c r="AQ14" s="28">
        <f>'Aggregates (per cent of GDP)'!L11-'[9]Aggregates (per cent of GDP)'!L11</f>
        <v>0</v>
      </c>
      <c r="AR14" s="28" t="str">
        <f>IFERROR('Aggregates (per cent of GDP)'!M11 - '[9]Aggregates (per cent of GDP)'!M11, "-")</f>
        <v>-</v>
      </c>
      <c r="AS14" s="28" t="str">
        <f>IFERROR('Aggregates (per cent of GDP)'!L11 - '[9]Aggregates (per cent of GDP)'!N11, "-")</f>
        <v>-</v>
      </c>
      <c r="AT14" s="28" t="str">
        <f>IFERROR('Aggregates (per cent of GDP)'!N11 - '[9]Aggregates (per cent of GDP)'!O11, "-")</f>
        <v>-</v>
      </c>
      <c r="AU14" s="28">
        <f>'Aggregates (per cent of GDP)'!P11-'[9]Aggregates (per cent of GDP)'!P11</f>
        <v>0</v>
      </c>
      <c r="AV14" s="28">
        <f>'Aggregates (per cent of GDP)'!R11-'[9]Aggregates (per cent of GDP)'!Q11</f>
        <v>3.5054826430316459</v>
      </c>
      <c r="AW14" s="28">
        <f>'Aggregates (per cent of GDP)'!R11-'[9]Aggregates (per cent of GDP)'!R11</f>
        <v>0</v>
      </c>
      <c r="AX14" s="28">
        <f>'Aggregates (per cent of GDP)'!S11-'[9]Aggregates (per cent of GDP)'!S11</f>
        <v>0</v>
      </c>
      <c r="AY14" s="28">
        <f>'Aggregates (per cent of GDP)'!T11-'[9]Aggregates (per cent of GDP)'!T11</f>
        <v>0</v>
      </c>
      <c r="AZ14" s="28">
        <f>'Aggregates (per cent of GDP)'!U11-'[9]Aggregates (per cent of GDP)'!U11</f>
        <v>0</v>
      </c>
      <c r="BA14" s="28">
        <f>'Aggregates (per cent of GDP)'!V11-'[9]Aggregates (per cent of GDP)'!V11</f>
        <v>0</v>
      </c>
      <c r="BB14" s="28">
        <f>'Aggregates (per cent of GDP)'!W11-'[9]Aggregates (per cent of GDP)'!W11</f>
        <v>0</v>
      </c>
      <c r="BC14" s="28" t="str">
        <f>IFERROR('Aggregates (per cent of GDP)'!N11 - '[9]Aggregates (per cent of GDP)'!O11, "-")</f>
        <v>-</v>
      </c>
      <c r="BD14" s="28">
        <f>'Aggregates (per cent of GDP)'!AA11-'[9]Aggregates (per cent of GDP)'!Y11</f>
        <v>0.64200897676268398</v>
      </c>
      <c r="BE14" s="28" t="str">
        <f>IFERROR('Aggregates (per cent of GDP)'!AB11 - '[9]Aggregates (per cent of GDP)'!Z11, "-")</f>
        <v>-</v>
      </c>
      <c r="BF14" s="28" t="str">
        <f>IFERROR('Aggregates (per cent of GDP)'!AC11 - '[9]Aggregates (per cent of GDP)'!AA11, "-")</f>
        <v>-</v>
      </c>
      <c r="BG14" s="28"/>
      <c r="BH14" s="28"/>
      <c r="BI14" s="28"/>
      <c r="BK14" s="29" t="s">
        <v>107</v>
      </c>
      <c r="BL14" s="28">
        <f>'Aggregates (2024-25 prices)'!C11-'[9]Aggregates (2024-25 prices)'!$C$11</f>
        <v>0</v>
      </c>
      <c r="BM14" s="28">
        <f>'Aggregates (2024-25 prices)'!D11-'[9]Aggregates (2024-25 prices)'!D11</f>
        <v>0</v>
      </c>
      <c r="BN14" s="28">
        <f>'Aggregates (2024-25 prices)'!E11-'[9]Aggregates (2024-25 prices)'!E11</f>
        <v>0</v>
      </c>
      <c r="BO14" s="28">
        <f>'Aggregates (2024-25 prices)'!F11-'[9]Aggregates (2024-25 prices)'!F11</f>
        <v>0</v>
      </c>
      <c r="BP14" s="28">
        <f>'Aggregates (2024-25 prices)'!G11-'[9]Aggregates (2024-25 prices)'!G11</f>
        <v>0</v>
      </c>
      <c r="BQ14" s="28">
        <f>'Aggregates (2024-25 prices)'!H11-'[9]Aggregates (2024-25 prices)'!H11</f>
        <v>0</v>
      </c>
      <c r="BR14" s="28">
        <f>'Aggregates (2024-25 prices)'!I11-'[9]Aggregates (2024-25 prices)'!I11</f>
        <v>0</v>
      </c>
      <c r="BS14" s="28"/>
      <c r="BT14" s="28" t="e">
        <f>'Aggregates (2024-25 prices)'!K11-#REF!</f>
        <v>#VALUE!</v>
      </c>
      <c r="BU14" s="28" t="e">
        <f>'Aggregates (2024-25 prices)'!#REF!-#REF!</f>
        <v>#REF!</v>
      </c>
      <c r="BV14" s="28" t="e">
        <f>'Aggregates (2024-25 prices)'!L11-#REF!</f>
        <v>#REF!</v>
      </c>
      <c r="BW14" s="28" t="e">
        <f>'Aggregates (2024-25 prices)'!M11-#REF!</f>
        <v>#VALUE!</v>
      </c>
      <c r="BX14" s="28" t="e">
        <f>'Aggregates (2024-25 prices)'!N11-#REF!</f>
        <v>#VALUE!</v>
      </c>
      <c r="BY14" s="28"/>
      <c r="BZ14" s="28" t="e">
        <f>'Aggregates (2024-25 prices)'!Q11-#REF!</f>
        <v>#REF!</v>
      </c>
      <c r="CA14" s="28" t="e">
        <f>'Aggregates (2024-25 prices)'!R11-#REF!</f>
        <v>#REF!</v>
      </c>
      <c r="CB14" s="28"/>
      <c r="CC14" s="28" t="e">
        <f>'Aggregates (2024-25 prices)'!T11-#REF!</f>
        <v>#REF!</v>
      </c>
      <c r="CD14" s="28" t="e">
        <f>'Aggregates (2024-25 prices)'!U11-#REF!</f>
        <v>#REF!</v>
      </c>
      <c r="CE14" s="28" t="e">
        <f>'Aggregates (2024-25 prices)'!V11-#REF!</f>
        <v>#REF!</v>
      </c>
      <c r="CF14" s="28"/>
      <c r="CG14" s="28" t="e">
        <f>'Aggregates (2024-25 prices)'!X11-#REF!</f>
        <v>#REF!</v>
      </c>
      <c r="CH14" s="28" t="e">
        <f>'Aggregates (2024-25 prices)'!AA11-#REF!</f>
        <v>#REF!</v>
      </c>
      <c r="CI14" s="28" t="e">
        <f>'Aggregates (2024-25 prices)'!AB11-#REF!</f>
        <v>#VALUE!</v>
      </c>
      <c r="CJ14" s="28" t="e">
        <f>'Aggregates (2024-25 prices)'!AC11-#REF!</f>
        <v>#VALUE!</v>
      </c>
      <c r="CK14" s="28"/>
      <c r="CL14" s="28" t="e">
        <f>'Aggregates (2024-25 prices)'!AE11-#REF!</f>
        <v>#REF!</v>
      </c>
    </row>
    <row r="15" spans="2:90" s="20" customFormat="1">
      <c r="B15" s="29" t="s">
        <v>99</v>
      </c>
      <c r="C15" s="28">
        <f>'Aggregates (£bn)'!C15-'[9]Aggregates (£bn)'!C15</f>
        <v>0</v>
      </c>
      <c r="D15" s="28">
        <f>'Aggregates (£bn)'!D15-'[9]Aggregates (£bn)'!D15</f>
        <v>0</v>
      </c>
      <c r="E15" s="28">
        <f>'Aggregates (£bn)'!E15-'[9]Aggregates (£bn)'!E15</f>
        <v>0</v>
      </c>
      <c r="F15" s="28">
        <f>'Aggregates (£bn)'!F15-'[9]Aggregates (£bn)'!F15</f>
        <v>0</v>
      </c>
      <c r="G15" s="28">
        <f>'Aggregates (£bn)'!G15-'[9]Aggregates (£bn)'!G15</f>
        <v>0</v>
      </c>
      <c r="H15" s="28">
        <f>'Aggregates (£bn)'!H15-'[9]Aggregates (£bn)'!H15</f>
        <v>0</v>
      </c>
      <c r="I15" s="28">
        <f>'Aggregates (£bn)'!I15-'[9]Aggregates (£bn)'!I15</f>
        <v>0</v>
      </c>
      <c r="J15" s="28">
        <f>'Aggregates (£bn)'!J15-'[9]Aggregates (£bn)'!J15</f>
        <v>0</v>
      </c>
      <c r="K15" s="127" t="str">
        <f>IFERROR('Aggregates (£bn)'!K15 - '[9]Aggregates (£bn)'!K15, "-")</f>
        <v>-</v>
      </c>
      <c r="L15" s="28">
        <f>'Aggregates (£bn)'!L15-'[9]Aggregates (£bn)'!L15</f>
        <v>0</v>
      </c>
      <c r="M15" s="28" t="str">
        <f>IFERROR('Aggregates (£bn)'!L15 - '[9]Aggregates (£bn)'!M15, "-")</f>
        <v>-</v>
      </c>
      <c r="N15" s="28" t="str">
        <f>IFERROR('Aggregates (£bn)'!M15 - '[9]Aggregates (£bn)'!N15, "-")</f>
        <v>-</v>
      </c>
      <c r="O15" s="28" t="str">
        <f>IFERROR('Aggregates (£bn)'!N15 - '[9]Aggregates (£bn)'!O15, "-")</f>
        <v>-</v>
      </c>
      <c r="P15" s="28">
        <f>'Aggregates (£bn)'!P15-'[9]Aggregates (£bn)'!P15</f>
        <v>0</v>
      </c>
      <c r="Q15" s="28">
        <f>'Aggregates (£bn)'!Q15-'[9]Aggregates (£bn)'!Q15</f>
        <v>0</v>
      </c>
      <c r="R15" s="28">
        <f>'Aggregates (£bn)'!R15-'[9]Aggregates (£bn)'!R15</f>
        <v>0</v>
      </c>
      <c r="S15" s="28">
        <f>'Aggregates (£bn)'!S15-'[9]Aggregates (£bn)'!S15</f>
        <v>0</v>
      </c>
      <c r="T15" s="28">
        <f>'Aggregates (£bn)'!T15-'[9]Aggregates (£bn)'!T15</f>
        <v>0</v>
      </c>
      <c r="U15" s="28">
        <f>'Aggregates (£bn)'!U15-'[9]Aggregates (£bn)'!U15</f>
        <v>0</v>
      </c>
      <c r="V15" s="28">
        <f>'Aggregates (£bn)'!V15-'[9]Aggregates (£bn)'!V15</f>
        <v>0</v>
      </c>
      <c r="W15" s="28">
        <f>'Aggregates (£bn)'!W15-'[9]Aggregates (£bn)'!W15</f>
        <v>0</v>
      </c>
      <c r="X15" s="28">
        <f>'Aggregates (£bn)'!X15-'[9]Aggregates (£bn)'!X15</f>
        <v>0</v>
      </c>
      <c r="Y15" s="28">
        <f>'Aggregates (£bn)'!AA15-'[9]Aggregates (£bn)'!Y15</f>
        <v>0.29399999999999998</v>
      </c>
      <c r="Z15" s="28" t="str">
        <f>IFERROR('Aggregates (£bn)'!AB15 - '[9]Aggregates (£bn)'!Z15, "-")</f>
        <v>-</v>
      </c>
      <c r="AA15" s="28" t="str">
        <f>IFERROR('Aggregates (£bn)'!AC15 - '[9]Aggregates (£bn)'!AA15, "-")</f>
        <v>-</v>
      </c>
      <c r="AB15" s="28" t="str">
        <f>IFERROR('Aggregates (£bn)'!AD15 - '[9]Aggregates (£bn)'!AB15, "-")</f>
        <v>-</v>
      </c>
      <c r="AC15" s="28" t="str">
        <f>IFERROR('Aggregates (£bn)'!AE15 - '[9]Aggregates (£bn)'!AC15, "-")</f>
        <v>-</v>
      </c>
      <c r="AD15" s="28" t="str">
        <f>IFERROR('Aggregates (£bn)'!AF15 - '[9]Aggregates (£bn)'!AD15, "-")</f>
        <v>-</v>
      </c>
      <c r="AE15" s="28" t="str">
        <f>IFERROR('Aggregates (£bn)'!AG15 - '[9]Aggregates (£bn)'!AE15, "-")</f>
        <v>-</v>
      </c>
      <c r="AF15" s="28"/>
      <c r="AG15" s="29" t="s">
        <v>101</v>
      </c>
      <c r="AH15" s="28">
        <f>'Aggregates (per cent of GDP)'!C12-'[9]Aggregates (per cent of GDP)'!C12</f>
        <v>1.6544579455512576E-2</v>
      </c>
      <c r="AI15" s="28">
        <f>'Aggregates (per cent of GDP)'!D12-'[9]Aggregates (per cent of GDP)'!D12</f>
        <v>1.6455276327768331E-2</v>
      </c>
      <c r="AJ15" s="28">
        <f>'Aggregates (per cent of GDP)'!E12-'[9]Aggregates (per cent of GDP)'!E12</f>
        <v>1.3186311835916342E-2</v>
      </c>
      <c r="AK15" s="28">
        <f>'Aggregates (per cent of GDP)'!F12-'[9]Aggregates (per cent of GDP)'!F12</f>
        <v>1.9834694688150023E-3</v>
      </c>
      <c r="AL15" s="28">
        <f>'Aggregates (per cent of GDP)'!G12-'[9]Aggregates (per cent of GDP)'!G12</f>
        <v>1.2854950230347661E-3</v>
      </c>
      <c r="AM15" s="28">
        <f>'Aggregates (per cent of GDP)'!H12-'[9]Aggregates (per cent of GDP)'!H12</f>
        <v>3.2689644918484362E-3</v>
      </c>
      <c r="AN15" s="28">
        <f>'Aggregates (per cent of GDP)'!I12-'[9]Aggregates (per cent of GDP)'!I12</f>
        <v>1.3637527639254188E-2</v>
      </c>
      <c r="AO15" s="28">
        <f>'Aggregates (per cent of GDP)'!J12-'[9]Aggregates (per cent of GDP)'!J12</f>
        <v>0</v>
      </c>
      <c r="AP15" s="28" t="str">
        <f>IFERROR('Aggregates (per cent of GDP)'!K12 - '[9]Aggregates (per cent of GDP)'!K12, "-")</f>
        <v>-</v>
      </c>
      <c r="AQ15" s="28">
        <f>'Aggregates (per cent of GDP)'!L12-'[9]Aggregates (per cent of GDP)'!L12</f>
        <v>1.266694364562948E-3</v>
      </c>
      <c r="AR15" s="28" t="str">
        <f>IFERROR('Aggregates (per cent of GDP)'!M12 - '[9]Aggregates (per cent of GDP)'!M12, "-")</f>
        <v>-</v>
      </c>
      <c r="AS15" s="28" t="str">
        <f>IFERROR('Aggregates (per cent of GDP)'!L12 - '[9]Aggregates (per cent of GDP)'!N12, "-")</f>
        <v>-</v>
      </c>
      <c r="AT15" s="28" t="str">
        <f>IFERROR('Aggregates (per cent of GDP)'!N12 - '[9]Aggregates (per cent of GDP)'!O12, "-")</f>
        <v>-</v>
      </c>
      <c r="AU15" s="28">
        <f>'Aggregates (per cent of GDP)'!P12-'[9]Aggregates (per cent of GDP)'!P12</f>
        <v>0</v>
      </c>
      <c r="AV15" s="28">
        <f>'Aggregates (per cent of GDP)'!R12-'[9]Aggregates (per cent of GDP)'!Q12</f>
        <v>4.505977316848881</v>
      </c>
      <c r="AW15" s="28">
        <f>'Aggregates (per cent of GDP)'!R12-'[9]Aggregates (per cent of GDP)'!R12</f>
        <v>0</v>
      </c>
      <c r="AX15" s="28">
        <f>'Aggregates (per cent of GDP)'!S12-'[9]Aggregates (per cent of GDP)'!S12</f>
        <v>0</v>
      </c>
      <c r="AY15" s="28">
        <f>'Aggregates (per cent of GDP)'!T12-'[9]Aggregates (per cent of GDP)'!T12</f>
        <v>-1.3066457638157836E-3</v>
      </c>
      <c r="AZ15" s="28">
        <f>'Aggregates (per cent of GDP)'!U12-'[9]Aggregates (per cent of GDP)'!U12</f>
        <v>-8.9303127742829114E-5</v>
      </c>
      <c r="BA15" s="28">
        <f>'Aggregates (per cent of GDP)'!V12-'[9]Aggregates (per cent of GDP)'!V12</f>
        <v>1.7437610732944364E-3</v>
      </c>
      <c r="BB15" s="28">
        <f>'Aggregates (per cent of GDP)'!W12-'[9]Aggregates (per cent of GDP)'!W12</f>
        <v>0</v>
      </c>
      <c r="BC15" s="28" t="str">
        <f>IFERROR('Aggregates (per cent of GDP)'!N12 - '[9]Aggregates (per cent of GDP)'!O12, "-")</f>
        <v>-</v>
      </c>
      <c r="BD15" s="28">
        <f>'Aggregates (per cent of GDP)'!AA12-'[9]Aggregates (per cent of GDP)'!Y12</f>
        <v>-0.55200613340148219</v>
      </c>
      <c r="BE15" s="28" t="str">
        <f>IFERROR('Aggregates (per cent of GDP)'!AB12 - '[9]Aggregates (per cent of GDP)'!Z12, "-")</f>
        <v>-</v>
      </c>
      <c r="BF15" s="28" t="str">
        <f>IFERROR('Aggregates (per cent of GDP)'!AC12 - '[9]Aggregates (per cent of GDP)'!AA12, "-")</f>
        <v>-</v>
      </c>
      <c r="BG15" s="28"/>
      <c r="BH15" s="28"/>
      <c r="BI15" s="28"/>
      <c r="BK15" s="29" t="s">
        <v>108</v>
      </c>
      <c r="BL15" s="28">
        <f>'Aggregates (2024-25 prices)'!C12-'[9]Aggregates (2024-25 prices)'!$C$12</f>
        <v>0</v>
      </c>
      <c r="BM15" s="28">
        <f>'Aggregates (2024-25 prices)'!D12-'[9]Aggregates (2024-25 prices)'!D12</f>
        <v>0</v>
      </c>
      <c r="BN15" s="28">
        <f>'Aggregates (2024-25 prices)'!E12-'[9]Aggregates (2024-25 prices)'!E12</f>
        <v>0</v>
      </c>
      <c r="BO15" s="28">
        <f>'Aggregates (2024-25 prices)'!F12-'[9]Aggregates (2024-25 prices)'!F12</f>
        <v>0</v>
      </c>
      <c r="BP15" s="28">
        <f>'Aggregates (2024-25 prices)'!G12-'[9]Aggregates (2024-25 prices)'!G12</f>
        <v>0</v>
      </c>
      <c r="BQ15" s="28">
        <f>'Aggregates (2024-25 prices)'!H12-'[9]Aggregates (2024-25 prices)'!H12</f>
        <v>0</v>
      </c>
      <c r="BR15" s="28">
        <f>'Aggregates (2024-25 prices)'!I12-'[9]Aggregates (2024-25 prices)'!I12</f>
        <v>0</v>
      </c>
      <c r="BS15" s="28"/>
      <c r="BT15" s="28" t="e">
        <f>'Aggregates (2024-25 prices)'!K12-#REF!</f>
        <v>#VALUE!</v>
      </c>
      <c r="BU15" s="28" t="e">
        <f>'Aggregates (2024-25 prices)'!#REF!-#REF!</f>
        <v>#REF!</v>
      </c>
      <c r="BV15" s="28" t="e">
        <f>'Aggregates (2024-25 prices)'!L12-#REF!</f>
        <v>#REF!</v>
      </c>
      <c r="BW15" s="28" t="e">
        <f>'Aggregates (2024-25 prices)'!M12-#REF!</f>
        <v>#VALUE!</v>
      </c>
      <c r="BX15" s="28" t="e">
        <f>'Aggregates (2024-25 prices)'!N12-#REF!</f>
        <v>#VALUE!</v>
      </c>
      <c r="BY15" s="28"/>
      <c r="BZ15" s="28" t="e">
        <f>'Aggregates (2024-25 prices)'!Q12-#REF!</f>
        <v>#REF!</v>
      </c>
      <c r="CA15" s="28" t="e">
        <f>'Aggregates (2024-25 prices)'!R12-#REF!</f>
        <v>#REF!</v>
      </c>
      <c r="CB15" s="28"/>
      <c r="CC15" s="28" t="e">
        <f>'Aggregates (2024-25 prices)'!T12-#REF!</f>
        <v>#REF!</v>
      </c>
      <c r="CD15" s="28" t="e">
        <f>'Aggregates (2024-25 prices)'!U12-#REF!</f>
        <v>#REF!</v>
      </c>
      <c r="CE15" s="28" t="e">
        <f>'Aggregates (2024-25 prices)'!V12-#REF!</f>
        <v>#REF!</v>
      </c>
      <c r="CF15" s="28"/>
      <c r="CG15" s="28" t="e">
        <f>'Aggregates (2024-25 prices)'!X12-#REF!</f>
        <v>#REF!</v>
      </c>
      <c r="CH15" s="28" t="e">
        <f>'Aggregates (2024-25 prices)'!AA12-#REF!</f>
        <v>#REF!</v>
      </c>
      <c r="CI15" s="28" t="e">
        <f>'Aggregates (2024-25 prices)'!AB12-#REF!</f>
        <v>#VALUE!</v>
      </c>
      <c r="CJ15" s="28" t="e">
        <f>'Aggregates (2024-25 prices)'!AC12-#REF!</f>
        <v>#VALUE!</v>
      </c>
      <c r="CK15" s="28"/>
      <c r="CL15" s="28" t="e">
        <f>'Aggregates (2024-25 prices)'!AE12-#REF!</f>
        <v>#REF!</v>
      </c>
    </row>
    <row r="16" spans="2:90" s="20" customFormat="1">
      <c r="B16" s="29" t="s">
        <v>100</v>
      </c>
      <c r="C16" s="28">
        <f>'Aggregates (£bn)'!C16-'[9]Aggregates (£bn)'!C16</f>
        <v>0</v>
      </c>
      <c r="D16" s="28">
        <f>'Aggregates (£bn)'!D16-'[9]Aggregates (£bn)'!D16</f>
        <v>0</v>
      </c>
      <c r="E16" s="28">
        <f>'Aggregates (£bn)'!E16-'[9]Aggregates (£bn)'!E16</f>
        <v>0</v>
      </c>
      <c r="F16" s="28">
        <f>'Aggregates (£bn)'!F16-'[9]Aggregates (£bn)'!F16</f>
        <v>0</v>
      </c>
      <c r="G16" s="28">
        <f>'Aggregates (£bn)'!G16-'[9]Aggregates (£bn)'!G16</f>
        <v>0</v>
      </c>
      <c r="H16" s="28">
        <f>'Aggregates (£bn)'!H16-'[9]Aggregates (£bn)'!H16</f>
        <v>0</v>
      </c>
      <c r="I16" s="28">
        <f>'Aggregates (£bn)'!I16-'[9]Aggregates (£bn)'!I16</f>
        <v>0</v>
      </c>
      <c r="J16" s="28">
        <f>'Aggregates (£bn)'!J16-'[9]Aggregates (£bn)'!J16</f>
        <v>0</v>
      </c>
      <c r="K16" s="127" t="str">
        <f>IFERROR('Aggregates (£bn)'!K16 - '[9]Aggregates (£bn)'!K16, "-")</f>
        <v>-</v>
      </c>
      <c r="L16" s="28">
        <f>'Aggregates (£bn)'!L16-'[9]Aggregates (£bn)'!L16</f>
        <v>0</v>
      </c>
      <c r="M16" s="28" t="str">
        <f>IFERROR('Aggregates (£bn)'!L16 - '[9]Aggregates (£bn)'!M16, "-")</f>
        <v>-</v>
      </c>
      <c r="N16" s="28" t="str">
        <f>IFERROR('Aggregates (£bn)'!M16 - '[9]Aggregates (£bn)'!N16, "-")</f>
        <v>-</v>
      </c>
      <c r="O16" s="28" t="str">
        <f>IFERROR('Aggregates (£bn)'!N16 - '[9]Aggregates (£bn)'!O16, "-")</f>
        <v>-</v>
      </c>
      <c r="P16" s="28">
        <f>'Aggregates (£bn)'!P16-'[9]Aggregates (£bn)'!P16</f>
        <v>0</v>
      </c>
      <c r="Q16" s="28">
        <f>'Aggregates (£bn)'!Q16-'[9]Aggregates (£bn)'!Q16</f>
        <v>0</v>
      </c>
      <c r="R16" s="28">
        <f>'Aggregates (£bn)'!R16-'[9]Aggregates (£bn)'!R16</f>
        <v>0</v>
      </c>
      <c r="S16" s="28">
        <f>'Aggregates (£bn)'!S16-'[9]Aggregates (£bn)'!S16</f>
        <v>0</v>
      </c>
      <c r="T16" s="28">
        <f>'Aggregates (£bn)'!T16-'[9]Aggregates (£bn)'!T16</f>
        <v>0</v>
      </c>
      <c r="U16" s="28">
        <f>'Aggregates (£bn)'!U16-'[9]Aggregates (£bn)'!U16</f>
        <v>0</v>
      </c>
      <c r="V16" s="28">
        <f>'Aggregates (£bn)'!V16-'[9]Aggregates (£bn)'!V16</f>
        <v>0</v>
      </c>
      <c r="W16" s="28">
        <f>'Aggregates (£bn)'!W16-'[9]Aggregates (£bn)'!W16</f>
        <v>0</v>
      </c>
      <c r="X16" s="28">
        <f>'Aggregates (£bn)'!X16-'[9]Aggregates (£bn)'!X16</f>
        <v>0</v>
      </c>
      <c r="Y16" s="28">
        <f>'Aggregates (£bn)'!AA16-'[9]Aggregates (£bn)'!Y16</f>
        <v>0.113</v>
      </c>
      <c r="Z16" s="28" t="str">
        <f>IFERROR('Aggregates (£bn)'!AB16 - '[9]Aggregates (£bn)'!Z16, "-")</f>
        <v>-</v>
      </c>
      <c r="AA16" s="28" t="str">
        <f>IFERROR('Aggregates (£bn)'!AC16 - '[9]Aggregates (£bn)'!AA16, "-")</f>
        <v>-</v>
      </c>
      <c r="AB16" s="28" t="str">
        <f>IFERROR('Aggregates (£bn)'!AD16 - '[9]Aggregates (£bn)'!AB16, "-")</f>
        <v>-</v>
      </c>
      <c r="AC16" s="28" t="str">
        <f>IFERROR('Aggregates (£bn)'!AE16 - '[9]Aggregates (£bn)'!AC16, "-")</f>
        <v>-</v>
      </c>
      <c r="AD16" s="28" t="str">
        <f>IFERROR('Aggregates (£bn)'!AF16 - '[9]Aggregates (£bn)'!AD16, "-")</f>
        <v>-</v>
      </c>
      <c r="AE16" s="28" t="str">
        <f>IFERROR('Aggregates (£bn)'!AG16 - '[9]Aggregates (£bn)'!AE16, "-")</f>
        <v>-</v>
      </c>
      <c r="AF16" s="28"/>
      <c r="AG16" s="29" t="s">
        <v>102</v>
      </c>
      <c r="AH16" s="28">
        <f>'Aggregates (per cent of GDP)'!C13-'[9]Aggregates (per cent of GDP)'!C13</f>
        <v>2.1866356051077673E-2</v>
      </c>
      <c r="AI16" s="28">
        <f>'Aggregates (per cent of GDP)'!D13-'[9]Aggregates (per cent of GDP)'!D13</f>
        <v>2.2104538994256018E-2</v>
      </c>
      <c r="AJ16" s="28">
        <f>'Aggregates (per cent of GDP)'!E13-'[9]Aggregates (per cent of GDP)'!E13</f>
        <v>1.7756247946365988E-2</v>
      </c>
      <c r="AK16" s="28">
        <f>'Aggregates (per cent of GDP)'!F13-'[9]Aggregates (per cent of GDP)'!F13</f>
        <v>2.6112983647612609E-3</v>
      </c>
      <c r="AL16" s="28">
        <f>'Aggregates (per cent of GDP)'!G13-'[9]Aggregates (per cent of GDP)'!G13</f>
        <v>1.7369926831225513E-3</v>
      </c>
      <c r="AM16" s="28">
        <f>'Aggregates (per cent of GDP)'!H13-'[9]Aggregates (per cent of GDP)'!H13</f>
        <v>4.348291047882924E-3</v>
      </c>
      <c r="AN16" s="28">
        <f>'Aggregates (per cent of GDP)'!I13-'[9]Aggregates (per cent of GDP)'!I13</f>
        <v>1.7979907539345419E-2</v>
      </c>
      <c r="AO16" s="28">
        <f>'Aggregates (per cent of GDP)'!J13-'[9]Aggregates (per cent of GDP)'!J13</f>
        <v>0</v>
      </c>
      <c r="AP16" s="28" t="str">
        <f>IFERROR('Aggregates (per cent of GDP)'!K13 - '[9]Aggregates (per cent of GDP)'!K13, "-")</f>
        <v>-</v>
      </c>
      <c r="AQ16" s="28">
        <f>'Aggregates (per cent of GDP)'!L13-'[9]Aggregates (per cent of GDP)'!L13</f>
        <v>1.1357259851185741E-3</v>
      </c>
      <c r="AR16" s="28" t="str">
        <f>IFERROR('Aggregates (per cent of GDP)'!M13 - '[9]Aggregates (per cent of GDP)'!M13, "-")</f>
        <v>-</v>
      </c>
      <c r="AS16" s="28" t="str">
        <f>IFERROR('Aggregates (per cent of GDP)'!L13 - '[9]Aggregates (per cent of GDP)'!N13, "-")</f>
        <v>-</v>
      </c>
      <c r="AT16" s="28" t="str">
        <f>IFERROR('Aggregates (per cent of GDP)'!N13 - '[9]Aggregates (per cent of GDP)'!O13, "-")</f>
        <v>-</v>
      </c>
      <c r="AU16" s="28">
        <f>'Aggregates (per cent of GDP)'!P13-'[9]Aggregates (per cent of GDP)'!P13</f>
        <v>0</v>
      </c>
      <c r="AV16" s="28">
        <f>'Aggregates (per cent of GDP)'!R13-'[9]Aggregates (per cent of GDP)'!Q13</f>
        <v>3.8606936962479916</v>
      </c>
      <c r="AW16" s="28">
        <f>'Aggregates (per cent of GDP)'!R13-'[9]Aggregates (per cent of GDP)'!R13</f>
        <v>0</v>
      </c>
      <c r="AX16" s="28">
        <f>'Aggregates (per cent of GDP)'!S13-'[9]Aggregates (per cent of GDP)'!S13</f>
        <v>0</v>
      </c>
      <c r="AY16" s="28">
        <f>'Aggregates (per cent of GDP)'!T13-'[9]Aggregates (per cent of GDP)'!T13</f>
        <v>-1.1037746146935756E-3</v>
      </c>
      <c r="AZ16" s="28">
        <f>'Aggregates (per cent of GDP)'!U13-'[9]Aggregates (per cent of GDP)'!U13</f>
        <v>2.3818294317068389E-4</v>
      </c>
      <c r="BA16" s="28">
        <f>'Aggregates (per cent of GDP)'!V13-'[9]Aggregates (per cent of GDP)'!V13</f>
        <v>2.1233137982648032E-3</v>
      </c>
      <c r="BB16" s="28">
        <f>'Aggregates (per cent of GDP)'!W13-'[9]Aggregates (per cent of GDP)'!W13</f>
        <v>0</v>
      </c>
      <c r="BC16" s="28" t="str">
        <f>IFERROR('Aggregates (per cent of GDP)'!N13 - '[9]Aggregates (per cent of GDP)'!O13, "-")</f>
        <v>-</v>
      </c>
      <c r="BD16" s="28">
        <f>'Aggregates (per cent of GDP)'!AA13-'[9]Aggregates (per cent of GDP)'!Y13</f>
        <v>0.15130739042035085</v>
      </c>
      <c r="BE16" s="28" t="str">
        <f>IFERROR('Aggregates (per cent of GDP)'!AB13 - '[9]Aggregates (per cent of GDP)'!Z13, "-")</f>
        <v>-</v>
      </c>
      <c r="BF16" s="28" t="str">
        <f>IFERROR('Aggregates (per cent of GDP)'!AC13 - '[9]Aggregates (per cent of GDP)'!AA13, "-")</f>
        <v>-</v>
      </c>
      <c r="BG16" s="28"/>
      <c r="BH16" s="28"/>
      <c r="BI16" s="28"/>
      <c r="BK16" s="29" t="s">
        <v>109</v>
      </c>
      <c r="BL16" s="28">
        <f>'Aggregates (2024-25 prices)'!C13-'[9]Aggregates (2024-25 prices)'!$C$13</f>
        <v>0</v>
      </c>
      <c r="BM16" s="28">
        <f>'Aggregates (2024-25 prices)'!D13-'[9]Aggregates (2024-25 prices)'!D13</f>
        <v>0</v>
      </c>
      <c r="BN16" s="28">
        <f>'Aggregates (2024-25 prices)'!E13-'[9]Aggregates (2024-25 prices)'!E13</f>
        <v>0</v>
      </c>
      <c r="BO16" s="28">
        <f>'Aggregates (2024-25 prices)'!F13-'[9]Aggregates (2024-25 prices)'!F13</f>
        <v>0</v>
      </c>
      <c r="BP16" s="28">
        <f>'Aggregates (2024-25 prices)'!G13-'[9]Aggregates (2024-25 prices)'!G13</f>
        <v>0</v>
      </c>
      <c r="BQ16" s="28">
        <f>'Aggregates (2024-25 prices)'!H13-'[9]Aggregates (2024-25 prices)'!H13</f>
        <v>0</v>
      </c>
      <c r="BR16" s="28">
        <f>'Aggregates (2024-25 prices)'!I13-'[9]Aggregates (2024-25 prices)'!I13</f>
        <v>0</v>
      </c>
      <c r="BS16" s="28"/>
      <c r="BT16" s="28" t="e">
        <f>'Aggregates (2024-25 prices)'!K13-#REF!</f>
        <v>#VALUE!</v>
      </c>
      <c r="BU16" s="28" t="e">
        <f>'Aggregates (2024-25 prices)'!#REF!-#REF!</f>
        <v>#REF!</v>
      </c>
      <c r="BV16" s="28" t="e">
        <f>'Aggregates (2024-25 prices)'!L13-#REF!</f>
        <v>#REF!</v>
      </c>
      <c r="BW16" s="28" t="e">
        <f>'Aggregates (2024-25 prices)'!M13-#REF!</f>
        <v>#VALUE!</v>
      </c>
      <c r="BX16" s="28" t="e">
        <f>'Aggregates (2024-25 prices)'!N13-#REF!</f>
        <v>#VALUE!</v>
      </c>
      <c r="BY16" s="28"/>
      <c r="BZ16" s="28" t="e">
        <f>'Aggregates (2024-25 prices)'!Q13-#REF!</f>
        <v>#REF!</v>
      </c>
      <c r="CA16" s="28" t="e">
        <f>'Aggregates (2024-25 prices)'!R13-#REF!</f>
        <v>#REF!</v>
      </c>
      <c r="CB16" s="28"/>
      <c r="CC16" s="28" t="e">
        <f>'Aggregates (2024-25 prices)'!T13-#REF!</f>
        <v>#REF!</v>
      </c>
      <c r="CD16" s="28" t="e">
        <f>'Aggregates (2024-25 prices)'!U13-#REF!</f>
        <v>#REF!</v>
      </c>
      <c r="CE16" s="28" t="e">
        <f>'Aggregates (2024-25 prices)'!V13-#REF!</f>
        <v>#REF!</v>
      </c>
      <c r="CF16" s="28"/>
      <c r="CG16" s="28" t="e">
        <f>'Aggregates (2024-25 prices)'!X13-#REF!</f>
        <v>#REF!</v>
      </c>
      <c r="CH16" s="28" t="e">
        <f>'Aggregates (2024-25 prices)'!AA13-#REF!</f>
        <v>#REF!</v>
      </c>
      <c r="CI16" s="28" t="e">
        <f>'Aggregates (2024-25 prices)'!AB13-#REF!</f>
        <v>#VALUE!</v>
      </c>
      <c r="CJ16" s="28" t="e">
        <f>'Aggregates (2024-25 prices)'!AC13-#REF!</f>
        <v>#VALUE!</v>
      </c>
      <c r="CK16" s="28"/>
      <c r="CL16" s="28" t="e">
        <f>'Aggregates (2024-25 prices)'!AE13-#REF!</f>
        <v>#REF!</v>
      </c>
    </row>
    <row r="17" spans="1:90" s="20" customFormat="1">
      <c r="B17" s="29" t="s">
        <v>101</v>
      </c>
      <c r="C17" s="28">
        <f>'Aggregates (£bn)'!C17-'[9]Aggregates (£bn)'!C17</f>
        <v>0</v>
      </c>
      <c r="D17" s="28">
        <f>'Aggregates (£bn)'!D17-'[9]Aggregates (£bn)'!D17</f>
        <v>0</v>
      </c>
      <c r="E17" s="28">
        <f>'Aggregates (£bn)'!E17-'[9]Aggregates (£bn)'!E17</f>
        <v>0</v>
      </c>
      <c r="F17" s="28">
        <f>'Aggregates (£bn)'!F17-'[9]Aggregates (£bn)'!F17</f>
        <v>0</v>
      </c>
      <c r="G17" s="28">
        <f>'Aggregates (£bn)'!G17-'[9]Aggregates (£bn)'!G17</f>
        <v>0</v>
      </c>
      <c r="H17" s="28">
        <f>'Aggregates (£bn)'!H17-'[9]Aggregates (£bn)'!H17</f>
        <v>0</v>
      </c>
      <c r="I17" s="28">
        <f>'Aggregates (£bn)'!I17-'[9]Aggregates (£bn)'!I17</f>
        <v>0</v>
      </c>
      <c r="J17" s="28">
        <f>'Aggregates (£bn)'!J17-'[9]Aggregates (£bn)'!J17</f>
        <v>0</v>
      </c>
      <c r="K17" s="127" t="str">
        <f>IFERROR('Aggregates (£bn)'!K17 - '[9]Aggregates (£bn)'!K17, "-")</f>
        <v>-</v>
      </c>
      <c r="L17" s="28">
        <f>'Aggregates (£bn)'!L17-'[9]Aggregates (£bn)'!L17</f>
        <v>0</v>
      </c>
      <c r="M17" s="28" t="str">
        <f>IFERROR('Aggregates (£bn)'!L17 - '[9]Aggregates (£bn)'!M17, "-")</f>
        <v>-</v>
      </c>
      <c r="N17" s="28" t="str">
        <f>IFERROR('Aggregates (£bn)'!M17 - '[9]Aggregates (£bn)'!N17, "-")</f>
        <v>-</v>
      </c>
      <c r="O17" s="28" t="str">
        <f>IFERROR('Aggregates (£bn)'!N17 - '[9]Aggregates (£bn)'!O17, "-")</f>
        <v>-</v>
      </c>
      <c r="P17" s="28">
        <f>'Aggregates (£bn)'!P17-'[9]Aggregates (£bn)'!P17</f>
        <v>0</v>
      </c>
      <c r="Q17" s="28">
        <f>'Aggregates (£bn)'!Q17-'[9]Aggregates (£bn)'!Q17</f>
        <v>0</v>
      </c>
      <c r="R17" s="28">
        <f>'Aggregates (£bn)'!R17-'[9]Aggregates (£bn)'!R17</f>
        <v>0</v>
      </c>
      <c r="S17" s="28">
        <f>'Aggregates (£bn)'!S17-'[9]Aggregates (£bn)'!S17</f>
        <v>0</v>
      </c>
      <c r="T17" s="28">
        <f>'Aggregates (£bn)'!T17-'[9]Aggregates (£bn)'!T17</f>
        <v>0</v>
      </c>
      <c r="U17" s="28">
        <f>'Aggregates (£bn)'!U17-'[9]Aggregates (£bn)'!U17</f>
        <v>0</v>
      </c>
      <c r="V17" s="28">
        <f>'Aggregates (£bn)'!V17-'[9]Aggregates (£bn)'!V17</f>
        <v>0</v>
      </c>
      <c r="W17" s="28">
        <f>'Aggregates (£bn)'!W17-'[9]Aggregates (£bn)'!W17</f>
        <v>0</v>
      </c>
      <c r="X17" s="28">
        <f>'Aggregates (£bn)'!X17-'[9]Aggregates (£bn)'!X17</f>
        <v>0</v>
      </c>
      <c r="Y17" s="28">
        <f>'Aggregates (£bn)'!AA17-'[9]Aggregates (£bn)'!Y17</f>
        <v>-0.108</v>
      </c>
      <c r="Z17" s="28" t="str">
        <f>IFERROR('Aggregates (£bn)'!AB17 - '[9]Aggregates (£bn)'!Z17, "-")</f>
        <v>-</v>
      </c>
      <c r="AA17" s="28" t="str">
        <f>IFERROR('Aggregates (£bn)'!AC17 - '[9]Aggregates (£bn)'!AA17, "-")</f>
        <v>-</v>
      </c>
      <c r="AB17" s="28" t="str">
        <f>IFERROR('Aggregates (£bn)'!AD17 - '[9]Aggregates (£bn)'!AB17, "-")</f>
        <v>-</v>
      </c>
      <c r="AC17" s="28" t="str">
        <f>IFERROR('Aggregates (£bn)'!AE17 - '[9]Aggregates (£bn)'!AC17, "-")</f>
        <v>-</v>
      </c>
      <c r="AD17" s="28" t="str">
        <f>IFERROR('Aggregates (£bn)'!AF17 - '[9]Aggregates (£bn)'!AD17, "-")</f>
        <v>-</v>
      </c>
      <c r="AE17" s="28" t="str">
        <f>IFERROR('Aggregates (£bn)'!AG17 - '[9]Aggregates (£bn)'!AE17, "-")</f>
        <v>-</v>
      </c>
      <c r="AF17" s="28"/>
      <c r="AG17" s="29" t="s">
        <v>103</v>
      </c>
      <c r="AH17" s="28">
        <f>'Aggregates (per cent of GDP)'!C14-'[9]Aggregates (per cent of GDP)'!C14</f>
        <v>1.5630985803923636E-2</v>
      </c>
      <c r="AI17" s="28">
        <f>'Aggregates (per cent of GDP)'!D14-'[9]Aggregates (per cent of GDP)'!D14</f>
        <v>1.5642833443493487E-2</v>
      </c>
      <c r="AJ17" s="28">
        <f>'Aggregates (per cent of GDP)'!E14-'[9]Aggregates (per cent of GDP)'!E14</f>
        <v>1.2613786927168746E-2</v>
      </c>
      <c r="AK17" s="28">
        <f>'Aggregates (per cent of GDP)'!F14-'[9]Aggregates (per cent of GDP)'!F14</f>
        <v>1.7613490825030276E-3</v>
      </c>
      <c r="AL17" s="28">
        <f>'Aggregates (per cent of GDP)'!G14-'[9]Aggregates (per cent of GDP)'!G14</f>
        <v>1.2676974338194924E-3</v>
      </c>
      <c r="AM17" s="28">
        <f>'Aggregates (per cent of GDP)'!H14-'[9]Aggregates (per cent of GDP)'!H14</f>
        <v>3.0290465163229641E-3</v>
      </c>
      <c r="AN17" s="28">
        <f>'Aggregates (per cent of GDP)'!I14-'[9]Aggregates (per cent of GDP)'!I14</f>
        <v>1.2852714325131132E-2</v>
      </c>
      <c r="AO17" s="28">
        <f>'Aggregates (per cent of GDP)'!J14-'[9]Aggregates (per cent of GDP)'!J14</f>
        <v>0</v>
      </c>
      <c r="AP17" s="28" t="str">
        <f>IFERROR('Aggregates (per cent of GDP)'!K14 - '[9]Aggregates (per cent of GDP)'!K14, "-")</f>
        <v>-</v>
      </c>
      <c r="AQ17" s="28">
        <f>'Aggregates (per cent of GDP)'!L14-'[9]Aggregates (per cent of GDP)'!L14</f>
        <v>9.8927790396219351E-4</v>
      </c>
      <c r="AR17" s="28" t="str">
        <f>IFERROR('Aggregates (per cent of GDP)'!M14 - '[9]Aggregates (per cent of GDP)'!M14, "-")</f>
        <v>-</v>
      </c>
      <c r="AS17" s="28" t="str">
        <f>IFERROR('Aggregates (per cent of GDP)'!L14 - '[9]Aggregates (per cent of GDP)'!N14, "-")</f>
        <v>-</v>
      </c>
      <c r="AT17" s="28" t="str">
        <f>IFERROR('Aggregates (per cent of GDP)'!N14 - '[9]Aggregates (per cent of GDP)'!O14, "-")</f>
        <v>-</v>
      </c>
      <c r="AU17" s="28">
        <f>'Aggregates (per cent of GDP)'!P14-'[9]Aggregates (per cent of GDP)'!P14</f>
        <v>0</v>
      </c>
      <c r="AV17" s="28">
        <f>'Aggregates (per cent of GDP)'!R14-'[9]Aggregates (per cent of GDP)'!Q14</f>
        <v>3.936203296459194</v>
      </c>
      <c r="AW17" s="28">
        <f>'Aggregates (per cent of GDP)'!R14-'[9]Aggregates (per cent of GDP)'!R14</f>
        <v>0</v>
      </c>
      <c r="AX17" s="28">
        <f>'Aggregates (per cent of GDP)'!S14-'[9]Aggregates (per cent of GDP)'!S14</f>
        <v>0</v>
      </c>
      <c r="AY17" s="28">
        <f>'Aggregates (per cent of GDP)'!T14-'[9]Aggregates (per cent of GDP)'!T14</f>
        <v>-9.2411588633600772E-4</v>
      </c>
      <c r="AZ17" s="28">
        <f>'Aggregates (per cent of GDP)'!U14-'[9]Aggregates (per cent of GDP)'!U14</f>
        <v>1.1847639568407509E-5</v>
      </c>
      <c r="BA17" s="28">
        <f>'Aggregates (per cent of GDP)'!V14-'[9]Aggregates (per cent of GDP)'!V14</f>
        <v>1.5184724713512843E-3</v>
      </c>
      <c r="BB17" s="28">
        <f>'Aggregates (per cent of GDP)'!W14-'[9]Aggregates (per cent of GDP)'!W14</f>
        <v>0</v>
      </c>
      <c r="BC17" s="28" t="str">
        <f>IFERROR('Aggregates (per cent of GDP)'!N14 - '[9]Aggregates (per cent of GDP)'!O14, "-")</f>
        <v>-</v>
      </c>
      <c r="BD17" s="28">
        <f>'Aggregates (per cent of GDP)'!AA14-'[9]Aggregates (per cent of GDP)'!Y14</f>
        <v>-0.43557491444064184</v>
      </c>
      <c r="BE17" s="28" t="str">
        <f>IFERROR('Aggregates (per cent of GDP)'!AB14 - '[9]Aggregates (per cent of GDP)'!Z14, "-")</f>
        <v>-</v>
      </c>
      <c r="BF17" s="28" t="str">
        <f>IFERROR('Aggregates (per cent of GDP)'!AC14 - '[9]Aggregates (per cent of GDP)'!AA14, "-")</f>
        <v>-</v>
      </c>
      <c r="BG17" s="28"/>
      <c r="BH17" s="28"/>
      <c r="BI17" s="28"/>
      <c r="BK17" s="29" t="s">
        <v>110</v>
      </c>
      <c r="BL17" s="28">
        <f>'Aggregates (2024-25 prices)'!C14-'[9]Aggregates (2024-25 prices)'!$C$14</f>
        <v>0</v>
      </c>
      <c r="BM17" s="28">
        <f>'Aggregates (2024-25 prices)'!D14-'[9]Aggregates (2024-25 prices)'!D14</f>
        <v>0</v>
      </c>
      <c r="BN17" s="28">
        <f>'Aggregates (2024-25 prices)'!E14-'[9]Aggregates (2024-25 prices)'!E14</f>
        <v>0</v>
      </c>
      <c r="BO17" s="28">
        <f>'Aggregates (2024-25 prices)'!F14-'[9]Aggregates (2024-25 prices)'!F14</f>
        <v>0</v>
      </c>
      <c r="BP17" s="28">
        <f>'Aggregates (2024-25 prices)'!G14-'[9]Aggregates (2024-25 prices)'!G14</f>
        <v>0</v>
      </c>
      <c r="BQ17" s="28">
        <f>'Aggregates (2024-25 prices)'!H14-'[9]Aggregates (2024-25 prices)'!H14</f>
        <v>0</v>
      </c>
      <c r="BR17" s="28">
        <f>'Aggregates (2024-25 prices)'!I14-'[9]Aggregates (2024-25 prices)'!I14</f>
        <v>0</v>
      </c>
      <c r="BS17" s="28"/>
      <c r="BT17" s="28" t="e">
        <f>'Aggregates (2024-25 prices)'!K14-#REF!</f>
        <v>#VALUE!</v>
      </c>
      <c r="BU17" s="28" t="e">
        <f>'Aggregates (2024-25 prices)'!#REF!-#REF!</f>
        <v>#REF!</v>
      </c>
      <c r="BV17" s="28" t="e">
        <f>'Aggregates (2024-25 prices)'!L14-#REF!</f>
        <v>#REF!</v>
      </c>
      <c r="BW17" s="28" t="e">
        <f>'Aggregates (2024-25 prices)'!M14-#REF!</f>
        <v>#VALUE!</v>
      </c>
      <c r="BX17" s="28" t="e">
        <f>'Aggregates (2024-25 prices)'!N14-#REF!</f>
        <v>#VALUE!</v>
      </c>
      <c r="BY17" s="28"/>
      <c r="BZ17" s="28" t="e">
        <f>'Aggregates (2024-25 prices)'!Q14-#REF!</f>
        <v>#REF!</v>
      </c>
      <c r="CA17" s="28" t="e">
        <f>'Aggregates (2024-25 prices)'!R14-#REF!</f>
        <v>#REF!</v>
      </c>
      <c r="CB17" s="28"/>
      <c r="CC17" s="28" t="e">
        <f>'Aggregates (2024-25 prices)'!T14-#REF!</f>
        <v>#REF!</v>
      </c>
      <c r="CD17" s="28" t="e">
        <f>'Aggregates (2024-25 prices)'!U14-#REF!</f>
        <v>#REF!</v>
      </c>
      <c r="CE17" s="28" t="e">
        <f>'Aggregates (2024-25 prices)'!V14-#REF!</f>
        <v>#REF!</v>
      </c>
      <c r="CF17" s="28"/>
      <c r="CG17" s="28" t="e">
        <f>'Aggregates (2024-25 prices)'!X14-#REF!</f>
        <v>#REF!</v>
      </c>
      <c r="CH17" s="28" t="e">
        <f>'Aggregates (2024-25 prices)'!AA14-#REF!</f>
        <v>#REF!</v>
      </c>
      <c r="CI17" s="28" t="e">
        <f>'Aggregates (2024-25 prices)'!AB14-#REF!</f>
        <v>#VALUE!</v>
      </c>
      <c r="CJ17" s="28" t="e">
        <f>'Aggregates (2024-25 prices)'!AC14-#REF!</f>
        <v>#VALUE!</v>
      </c>
      <c r="CK17" s="28"/>
      <c r="CL17" s="28" t="e">
        <f>'Aggregates (2024-25 prices)'!AE14-#REF!</f>
        <v>#REF!</v>
      </c>
    </row>
    <row r="18" spans="1:90" s="20" customFormat="1">
      <c r="B18" s="29" t="s">
        <v>102</v>
      </c>
      <c r="C18" s="28">
        <f>'Aggregates (£bn)'!C18-'[9]Aggregates (£bn)'!C18</f>
        <v>0</v>
      </c>
      <c r="D18" s="28">
        <f>'Aggregates (£bn)'!D18-'[9]Aggregates (£bn)'!D18</f>
        <v>0</v>
      </c>
      <c r="E18" s="28">
        <f>'Aggregates (£bn)'!E18-'[9]Aggregates (£bn)'!E18</f>
        <v>0</v>
      </c>
      <c r="F18" s="28">
        <f>'Aggregates (£bn)'!F18-'[9]Aggregates (£bn)'!F18</f>
        <v>0</v>
      </c>
      <c r="G18" s="28">
        <f>'Aggregates (£bn)'!G18-'[9]Aggregates (£bn)'!G18</f>
        <v>0</v>
      </c>
      <c r="H18" s="28">
        <f>'Aggregates (£bn)'!H18-'[9]Aggregates (£bn)'!H18</f>
        <v>0</v>
      </c>
      <c r="I18" s="28">
        <f>'Aggregates (£bn)'!I18-'[9]Aggregates (£bn)'!I18</f>
        <v>0</v>
      </c>
      <c r="J18" s="28">
        <f>'Aggregates (£bn)'!J18-'[9]Aggregates (£bn)'!J18</f>
        <v>0</v>
      </c>
      <c r="K18" s="127" t="str">
        <f>IFERROR('Aggregates (£bn)'!K18 - '[9]Aggregates (£bn)'!K18, "-")</f>
        <v>-</v>
      </c>
      <c r="L18" s="28">
        <f>'Aggregates (£bn)'!L18-'[9]Aggregates (£bn)'!L18</f>
        <v>0</v>
      </c>
      <c r="M18" s="28" t="str">
        <f>IFERROR('Aggregates (£bn)'!L18 - '[9]Aggregates (£bn)'!M18, "-")</f>
        <v>-</v>
      </c>
      <c r="N18" s="28" t="str">
        <f>IFERROR('Aggregates (£bn)'!M18 - '[9]Aggregates (£bn)'!N18, "-")</f>
        <v>-</v>
      </c>
      <c r="O18" s="28" t="str">
        <f>IFERROR('Aggregates (£bn)'!N18 - '[9]Aggregates (£bn)'!O18, "-")</f>
        <v>-</v>
      </c>
      <c r="P18" s="28">
        <f>'Aggregates (£bn)'!P18-'[9]Aggregates (£bn)'!P18</f>
        <v>0</v>
      </c>
      <c r="Q18" s="28">
        <f>'Aggregates (£bn)'!Q18-'[9]Aggregates (£bn)'!Q18</f>
        <v>0</v>
      </c>
      <c r="R18" s="28">
        <f>'Aggregates (£bn)'!R18-'[9]Aggregates (£bn)'!R18</f>
        <v>0</v>
      </c>
      <c r="S18" s="28">
        <f>'Aggregates (£bn)'!S18-'[9]Aggregates (£bn)'!S18</f>
        <v>0</v>
      </c>
      <c r="T18" s="28">
        <f>'Aggregates (£bn)'!T18-'[9]Aggregates (£bn)'!T18</f>
        <v>0</v>
      </c>
      <c r="U18" s="28">
        <f>'Aggregates (£bn)'!U18-'[9]Aggregates (£bn)'!U18</f>
        <v>0</v>
      </c>
      <c r="V18" s="28">
        <f>'Aggregates (£bn)'!V18-'[9]Aggregates (£bn)'!V18</f>
        <v>0</v>
      </c>
      <c r="W18" s="28">
        <f>'Aggregates (£bn)'!W18-'[9]Aggregates (£bn)'!W18</f>
        <v>0</v>
      </c>
      <c r="X18" s="28">
        <f>'Aggregates (£bn)'!X18-'[9]Aggregates (£bn)'!X18</f>
        <v>0</v>
      </c>
      <c r="Y18" s="28">
        <f>'Aggregates (£bn)'!AA18-'[9]Aggregates (£bn)'!Y18</f>
        <v>3.2000000000000001E-2</v>
      </c>
      <c r="Z18" s="28" t="str">
        <f>IFERROR('Aggregates (£bn)'!AB18 - '[9]Aggregates (£bn)'!Z18, "-")</f>
        <v>-</v>
      </c>
      <c r="AA18" s="28" t="str">
        <f>IFERROR('Aggregates (£bn)'!AC18 - '[9]Aggregates (£bn)'!AA18, "-")</f>
        <v>-</v>
      </c>
      <c r="AB18" s="28" t="str">
        <f>IFERROR('Aggregates (£bn)'!AD18 - '[9]Aggregates (£bn)'!AB18, "-")</f>
        <v>-</v>
      </c>
      <c r="AC18" s="28" t="str">
        <f>IFERROR('Aggregates (£bn)'!AE18 - '[9]Aggregates (£bn)'!AC18, "-")</f>
        <v>-</v>
      </c>
      <c r="AD18" s="28">
        <f>'Aggregates (£bn)'!AF18-'[9]Aggregates (£bn)'!AD18</f>
        <v>21.795999999999999</v>
      </c>
      <c r="AE18" s="28" t="str">
        <f>IFERROR('Aggregates (£bn)'!AG18 - '[9]Aggregates (£bn)'!AE18, "-")</f>
        <v>-</v>
      </c>
      <c r="AF18" s="28"/>
      <c r="AG18" s="29" t="s">
        <v>104</v>
      </c>
      <c r="AH18" s="28">
        <f>'Aggregates (per cent of GDP)'!C15-'[9]Aggregates (per cent of GDP)'!C15</f>
        <v>1.5284163212051283E-2</v>
      </c>
      <c r="AI18" s="28">
        <f>'Aggregates (per cent of GDP)'!D15-'[9]Aggregates (per cent of GDP)'!D15</f>
        <v>1.541460864876143E-2</v>
      </c>
      <c r="AJ18" s="28">
        <f>'Aggregates (per cent of GDP)'!E15-'[9]Aggregates (per cent of GDP)'!E15</f>
        <v>1.2430898941300228E-2</v>
      </c>
      <c r="AK18" s="28">
        <f>'Aggregates (per cent of GDP)'!F15-'[9]Aggregates (per cent of GDP)'!F15</f>
        <v>1.7472339481496846E-3</v>
      </c>
      <c r="AL18" s="28">
        <f>'Aggregates (per cent of GDP)'!G15-'[9]Aggregates (per cent of GDP)'!G15</f>
        <v>1.2364757593110731E-3</v>
      </c>
      <c r="AM18" s="28">
        <f>'Aggregates (per cent of GDP)'!H15-'[9]Aggregates (per cent of GDP)'!H15</f>
        <v>2.9837097074603136E-3</v>
      </c>
      <c r="AN18" s="28">
        <f>'Aggregates (per cent of GDP)'!I15-'[9]Aggregates (per cent of GDP)'!I15</f>
        <v>1.2662393659983451E-2</v>
      </c>
      <c r="AO18" s="28">
        <f>'Aggregates (per cent of GDP)'!J15-'[9]Aggregates (per cent of GDP)'!J15</f>
        <v>0</v>
      </c>
      <c r="AP18" s="28" t="str">
        <f>IFERROR('Aggregates (per cent of GDP)'!K15 - '[9]Aggregates (per cent of GDP)'!K15, "-")</f>
        <v>-</v>
      </c>
      <c r="AQ18" s="28">
        <f>'Aggregates (per cent of GDP)'!L15-'[9]Aggregates (per cent of GDP)'!L15</f>
        <v>1.0031437809563393E-3</v>
      </c>
      <c r="AR18" s="28" t="str">
        <f>IFERROR('Aggregates (per cent of GDP)'!M15 - '[9]Aggregates (per cent of GDP)'!M15, "-")</f>
        <v>-</v>
      </c>
      <c r="AS18" s="28" t="str">
        <f>IFERROR('Aggregates (per cent of GDP)'!L15 - '[9]Aggregates (per cent of GDP)'!N15, "-")</f>
        <v>-</v>
      </c>
      <c r="AT18" s="28" t="str">
        <f>IFERROR('Aggregates (per cent of GDP)'!N15 - '[9]Aggregates (per cent of GDP)'!O15, "-")</f>
        <v>-</v>
      </c>
      <c r="AU18" s="28">
        <f>'Aggregates (per cent of GDP)'!P15-'[9]Aggregates (per cent of GDP)'!P15</f>
        <v>0</v>
      </c>
      <c r="AV18" s="28">
        <f>'Aggregates (per cent of GDP)'!R15-'[9]Aggregates (per cent of GDP)'!Q15</f>
        <v>3.7711592029140775</v>
      </c>
      <c r="AW18" s="28">
        <f>'Aggregates (per cent of GDP)'!R15-'[9]Aggregates (per cent of GDP)'!R15</f>
        <v>0</v>
      </c>
      <c r="AX18" s="28">
        <f>'Aggregates (per cent of GDP)'!S15-'[9]Aggregates (per cent of GDP)'!S15</f>
        <v>0</v>
      </c>
      <c r="AY18" s="28">
        <f>'Aggregates (per cent of GDP)'!T15-'[9]Aggregates (per cent of GDP)'!T15</f>
        <v>-9.5537502948239705E-4</v>
      </c>
      <c r="AZ18" s="28">
        <f>'Aggregates (per cent of GDP)'!U15-'[9]Aggregates (per cent of GDP)'!U15</f>
        <v>1.3044543671780762E-4</v>
      </c>
      <c r="BA18" s="28">
        <f>'Aggregates (per cent of GDP)'!V15-'[9]Aggregates (per cent of GDP)'!V15</f>
        <v>1.4569469199607887E-3</v>
      </c>
      <c r="BB18" s="28">
        <f>'Aggregates (per cent of GDP)'!W15-'[9]Aggregates (per cent of GDP)'!W15</f>
        <v>0</v>
      </c>
      <c r="BC18" s="28" t="str">
        <f>IFERROR('Aggregates (per cent of GDP)'!N15 - '[9]Aggregates (per cent of GDP)'!O15, "-")</f>
        <v>-</v>
      </c>
      <c r="BD18" s="28">
        <f>'Aggregates (per cent of GDP)'!AA15-'[9]Aggregates (per cent of GDP)'!Y15</f>
        <v>-0.72883172561629161</v>
      </c>
      <c r="BE18" s="28" t="str">
        <f>IFERROR('Aggregates (per cent of GDP)'!AB15 - '[9]Aggregates (per cent of GDP)'!Z15, "-")</f>
        <v>-</v>
      </c>
      <c r="BF18" s="28" t="str">
        <f>IFERROR('Aggregates (per cent of GDP)'!AC15 - '[9]Aggregates (per cent of GDP)'!AA15, "-")</f>
        <v>-</v>
      </c>
      <c r="BG18" s="28"/>
      <c r="BH18" s="28"/>
      <c r="BI18" s="28"/>
      <c r="BK18" s="31" t="s">
        <v>9</v>
      </c>
      <c r="BL18" s="28">
        <f>'Aggregates (2024-25 prices)'!C15-'[9]Aggregates (2024-25 prices)'!$C$15</f>
        <v>0</v>
      </c>
      <c r="BM18" s="28">
        <f>'Aggregates (2024-25 prices)'!D15-'[9]Aggregates (2024-25 prices)'!D15</f>
        <v>0</v>
      </c>
      <c r="BN18" s="28">
        <f>'Aggregates (2024-25 prices)'!E15-'[9]Aggregates (2024-25 prices)'!E15</f>
        <v>0</v>
      </c>
      <c r="BO18" s="28">
        <f>'Aggregates (2024-25 prices)'!F15-'[9]Aggregates (2024-25 prices)'!F15</f>
        <v>0</v>
      </c>
      <c r="BP18" s="28">
        <f>'Aggregates (2024-25 prices)'!G15-'[9]Aggregates (2024-25 prices)'!G15</f>
        <v>0</v>
      </c>
      <c r="BQ18" s="28">
        <f>'Aggregates (2024-25 prices)'!H15-'[9]Aggregates (2024-25 prices)'!H15</f>
        <v>0</v>
      </c>
      <c r="BR18" s="28">
        <f>'Aggregates (2024-25 prices)'!I15-'[9]Aggregates (2024-25 prices)'!I15</f>
        <v>0</v>
      </c>
      <c r="BS18" s="28"/>
      <c r="BT18" s="28" t="e">
        <f>'Aggregates (2024-25 prices)'!K15-#REF!</f>
        <v>#VALUE!</v>
      </c>
      <c r="BU18" s="28" t="e">
        <f>'Aggregates (2024-25 prices)'!#REF!-#REF!</f>
        <v>#REF!</v>
      </c>
      <c r="BV18" s="28" t="e">
        <f>'Aggregates (2024-25 prices)'!L15-#REF!</f>
        <v>#REF!</v>
      </c>
      <c r="BW18" s="28" t="e">
        <f>'Aggregates (2024-25 prices)'!M15-#REF!</f>
        <v>#VALUE!</v>
      </c>
      <c r="BX18" s="28" t="e">
        <f>'Aggregates (2024-25 prices)'!N15-#REF!</f>
        <v>#VALUE!</v>
      </c>
      <c r="BY18" s="28"/>
      <c r="BZ18" s="28" t="e">
        <f>'Aggregates (2024-25 prices)'!Q15-#REF!</f>
        <v>#REF!</v>
      </c>
      <c r="CA18" s="28" t="e">
        <f>'Aggregates (2024-25 prices)'!R15-#REF!</f>
        <v>#REF!</v>
      </c>
      <c r="CB18" s="28"/>
      <c r="CC18" s="28" t="e">
        <f>'Aggregates (2024-25 prices)'!T15-#REF!</f>
        <v>#REF!</v>
      </c>
      <c r="CD18" s="28" t="e">
        <f>'Aggregates (2024-25 prices)'!U15-#REF!</f>
        <v>#REF!</v>
      </c>
      <c r="CE18" s="28" t="e">
        <f>'Aggregates (2024-25 prices)'!V15-#REF!</f>
        <v>#REF!</v>
      </c>
      <c r="CF18" s="28"/>
      <c r="CG18" s="28" t="e">
        <f>'Aggregates (2024-25 prices)'!X15-#REF!</f>
        <v>#REF!</v>
      </c>
      <c r="CH18" s="28" t="e">
        <f>'Aggregates (2024-25 prices)'!AA15-#REF!</f>
        <v>#REF!</v>
      </c>
      <c r="CI18" s="28" t="e">
        <f>'Aggregates (2024-25 prices)'!AB15-#REF!</f>
        <v>#VALUE!</v>
      </c>
      <c r="CJ18" s="28" t="e">
        <f>'Aggregates (2024-25 prices)'!AC15-#REF!</f>
        <v>#VALUE!</v>
      </c>
      <c r="CK18" s="28"/>
      <c r="CL18" s="28" t="e">
        <f>'Aggregates (2024-25 prices)'!AE15-#REF!</f>
        <v>#REF!</v>
      </c>
    </row>
    <row r="19" spans="1:90" s="20" customFormat="1">
      <c r="B19" s="29" t="s">
        <v>103</v>
      </c>
      <c r="C19" s="28">
        <f>'Aggregates (£bn)'!C19-'[9]Aggregates (£bn)'!C19</f>
        <v>0</v>
      </c>
      <c r="D19" s="28">
        <f>'Aggregates (£bn)'!D19-'[9]Aggregates (£bn)'!D19</f>
        <v>0</v>
      </c>
      <c r="E19" s="28">
        <f>'Aggregates (£bn)'!E19-'[9]Aggregates (£bn)'!E19</f>
        <v>0</v>
      </c>
      <c r="F19" s="28">
        <f>'Aggregates (£bn)'!F19-'[9]Aggregates (£bn)'!F19</f>
        <v>0</v>
      </c>
      <c r="G19" s="28">
        <f>'Aggregates (£bn)'!G19-'[9]Aggregates (£bn)'!G19</f>
        <v>0</v>
      </c>
      <c r="H19" s="28">
        <f>'Aggregates (£bn)'!H19-'[9]Aggregates (£bn)'!H19</f>
        <v>0</v>
      </c>
      <c r="I19" s="28">
        <f>'Aggregates (£bn)'!I19-'[9]Aggregates (£bn)'!I19</f>
        <v>0</v>
      </c>
      <c r="J19" s="28">
        <f>'Aggregates (£bn)'!J19-'[9]Aggregates (£bn)'!J19</f>
        <v>0</v>
      </c>
      <c r="K19" s="127" t="str">
        <f>IFERROR('Aggregates (£bn)'!K19 - '[9]Aggregates (£bn)'!K19, "-")</f>
        <v>-</v>
      </c>
      <c r="L19" s="28">
        <f>'Aggregates (£bn)'!L19-'[9]Aggregates (£bn)'!L19</f>
        <v>0</v>
      </c>
      <c r="M19" s="28" t="str">
        <f>IFERROR('Aggregates (£bn)'!L19 - '[9]Aggregates (£bn)'!M19, "-")</f>
        <v>-</v>
      </c>
      <c r="N19" s="28" t="str">
        <f>IFERROR('Aggregates (£bn)'!M19 - '[9]Aggregates (£bn)'!N19, "-")</f>
        <v>-</v>
      </c>
      <c r="O19" s="28" t="str">
        <f>IFERROR('Aggregates (£bn)'!N19 - '[9]Aggregates (£bn)'!O19, "-")</f>
        <v>-</v>
      </c>
      <c r="P19" s="28">
        <f>'Aggregates (£bn)'!P19-'[9]Aggregates (£bn)'!P19</f>
        <v>0</v>
      </c>
      <c r="Q19" s="28">
        <f>'Aggregates (£bn)'!Q19-'[9]Aggregates (£bn)'!Q19</f>
        <v>0</v>
      </c>
      <c r="R19" s="28">
        <f>'Aggregates (£bn)'!R19-'[9]Aggregates (£bn)'!R19</f>
        <v>0</v>
      </c>
      <c r="S19" s="28">
        <f>'Aggregates (£bn)'!S19-'[9]Aggregates (£bn)'!S19</f>
        <v>0</v>
      </c>
      <c r="T19" s="28">
        <f>'Aggregates (£bn)'!T19-'[9]Aggregates (£bn)'!T19</f>
        <v>0</v>
      </c>
      <c r="U19" s="28">
        <f>'Aggregates (£bn)'!U19-'[9]Aggregates (£bn)'!U19</f>
        <v>0</v>
      </c>
      <c r="V19" s="28">
        <f>'Aggregates (£bn)'!V19-'[9]Aggregates (£bn)'!V19</f>
        <v>0</v>
      </c>
      <c r="W19" s="28">
        <f>'Aggregates (£bn)'!W19-'[9]Aggregates (£bn)'!W19</f>
        <v>0</v>
      </c>
      <c r="X19" s="28">
        <f>'Aggregates (£bn)'!X19-'[9]Aggregates (£bn)'!X19</f>
        <v>0</v>
      </c>
      <c r="Y19" s="28">
        <f>'Aggregates (£bn)'!AA19-'[9]Aggregates (£bn)'!Y19</f>
        <v>-9.8000000000000004E-2</v>
      </c>
      <c r="Z19" s="28" t="str">
        <f>IFERROR('Aggregates (£bn)'!AB19 - '[9]Aggregates (£bn)'!Z19, "-")</f>
        <v>-</v>
      </c>
      <c r="AA19" s="28" t="str">
        <f>IFERROR('Aggregates (£bn)'!AC19 - '[9]Aggregates (£bn)'!AA19, "-")</f>
        <v>-</v>
      </c>
      <c r="AB19" s="28" t="str">
        <f>IFERROR('Aggregates (£bn)'!AD19 - '[9]Aggregates (£bn)'!AB19, "-")</f>
        <v>-</v>
      </c>
      <c r="AC19" s="28" t="str">
        <f>IFERROR('Aggregates (£bn)'!AE19 - '[9]Aggregates (£bn)'!AC19, "-")</f>
        <v>-</v>
      </c>
      <c r="AD19" s="28">
        <f>'Aggregates (£bn)'!AF19-'[9]Aggregates (£bn)'!AD19</f>
        <v>22.995999999999999</v>
      </c>
      <c r="AE19" s="28" t="str">
        <f>IFERROR('Aggregates (£bn)'!AG19 - '[9]Aggregates (£bn)'!AE19, "-")</f>
        <v>-</v>
      </c>
      <c r="AF19" s="28"/>
      <c r="AG19" s="29" t="s">
        <v>105</v>
      </c>
      <c r="AH19" s="28">
        <f>'Aggregates (per cent of GDP)'!C16-'[9]Aggregates (per cent of GDP)'!C16</f>
        <v>1.4892159288486084E-2</v>
      </c>
      <c r="AI19" s="28">
        <f>'Aggregates (per cent of GDP)'!D16-'[9]Aggregates (per cent of GDP)'!D16</f>
        <v>1.5904299593685778E-2</v>
      </c>
      <c r="AJ19" s="28">
        <f>'Aggregates (per cent of GDP)'!E16-'[9]Aggregates (per cent of GDP)'!E16</f>
        <v>1.2864321067173279E-2</v>
      </c>
      <c r="AK19" s="28">
        <f>'Aggregates (per cent of GDP)'!F16-'[9]Aggregates (per cent of GDP)'!F16</f>
        <v>1.8214967882714816E-3</v>
      </c>
      <c r="AL19" s="28">
        <f>'Aggregates (per cent of GDP)'!G16-'[9]Aggregates (per cent of GDP)'!G16</f>
        <v>1.2184817382481228E-3</v>
      </c>
      <c r="AM19" s="28">
        <f>'Aggregates (per cent of GDP)'!H16-'[9]Aggregates (per cent of GDP)'!H16</f>
        <v>3.0399785265196044E-3</v>
      </c>
      <c r="AN19" s="28">
        <f>'Aggregates (per cent of GDP)'!I16-'[9]Aggregates (per cent of GDP)'!I16</f>
        <v>1.2579712194000336E-2</v>
      </c>
      <c r="AO19" s="28">
        <f>'Aggregates (per cent of GDP)'!J16-'[9]Aggregates (per cent of GDP)'!J16</f>
        <v>0</v>
      </c>
      <c r="AP19" s="28" t="str">
        <f>IFERROR('Aggregates (per cent of GDP)'!K16 - '[9]Aggregates (per cent of GDP)'!K16, "-")</f>
        <v>-</v>
      </c>
      <c r="AQ19" s="28">
        <f>'Aggregates (per cent of GDP)'!L16-'[9]Aggregates (per cent of GDP)'!L16</f>
        <v>6.4570638099881172E-4</v>
      </c>
      <c r="AR19" s="28" t="str">
        <f>IFERROR('Aggregates (per cent of GDP)'!M16 - '[9]Aggregates (per cent of GDP)'!M16, "-")</f>
        <v>-</v>
      </c>
      <c r="AS19" s="28" t="str">
        <f>IFERROR('Aggregates (per cent of GDP)'!L16 - '[9]Aggregates (per cent of GDP)'!N16, "-")</f>
        <v>-</v>
      </c>
      <c r="AT19" s="28" t="str">
        <f>IFERROR('Aggregates (per cent of GDP)'!N16 - '[9]Aggregates (per cent of GDP)'!O16, "-")</f>
        <v>-</v>
      </c>
      <c r="AU19" s="28">
        <f>'Aggregates (per cent of GDP)'!P16-'[9]Aggregates (per cent of GDP)'!P16</f>
        <v>0</v>
      </c>
      <c r="AV19" s="28">
        <f>'Aggregates (per cent of GDP)'!R16-'[9]Aggregates (per cent of GDP)'!Q16</f>
        <v>1.8292928074619064</v>
      </c>
      <c r="AW19" s="28">
        <f>'Aggregates (per cent of GDP)'!R16-'[9]Aggregates (per cent of GDP)'!R16</f>
        <v>0</v>
      </c>
      <c r="AX19" s="28">
        <f>'Aggregates (per cent of GDP)'!S16-'[9]Aggregates (per cent of GDP)'!S16</f>
        <v>0</v>
      </c>
      <c r="AY19" s="28">
        <f>'Aggregates (per cent of GDP)'!T16-'[9]Aggregates (per cent of GDP)'!T16</f>
        <v>-5.0162313895762978E-4</v>
      </c>
      <c r="AZ19" s="28">
        <f>'Aggregates (per cent of GDP)'!U16-'[9]Aggregates (per cent of GDP)'!U16</f>
        <v>1.012140305201914E-3</v>
      </c>
      <c r="BA19" s="28">
        <f>'Aggregates (per cent of GDP)'!V16-'[9]Aggregates (per cent of GDP)'!V16</f>
        <v>1.4568416695257547E-3</v>
      </c>
      <c r="BB19" s="28">
        <f>'Aggregates (per cent of GDP)'!W16-'[9]Aggregates (per cent of GDP)'!W16</f>
        <v>0</v>
      </c>
      <c r="BC19" s="28" t="str">
        <f>IFERROR('Aggregates (per cent of GDP)'!N16 - '[9]Aggregates (per cent of GDP)'!O16, "-")</f>
        <v>-</v>
      </c>
      <c r="BD19" s="28">
        <f>'Aggregates (per cent of GDP)'!AA16-'[9]Aggregates (per cent of GDP)'!Y16</f>
        <v>0.22926554581288713</v>
      </c>
      <c r="BE19" s="28" t="str">
        <f>IFERROR('Aggregates (per cent of GDP)'!AB16 - '[9]Aggregates (per cent of GDP)'!Z16, "-")</f>
        <v>-</v>
      </c>
      <c r="BF19" s="28" t="str">
        <f>IFERROR('Aggregates (per cent of GDP)'!AC16 - '[9]Aggregates (per cent of GDP)'!AA16, "-")</f>
        <v>-</v>
      </c>
      <c r="BG19" s="28"/>
      <c r="BH19" s="28"/>
      <c r="BI19" s="28"/>
      <c r="BK19" s="31" t="s">
        <v>10</v>
      </c>
      <c r="BL19" s="28">
        <f>'Aggregates (2024-25 prices)'!C16-'[9]Aggregates (2024-25 prices)'!$C$16</f>
        <v>0</v>
      </c>
      <c r="BM19" s="28">
        <f>'Aggregates (2024-25 prices)'!D16-'[9]Aggregates (2024-25 prices)'!D16</f>
        <v>0</v>
      </c>
      <c r="BN19" s="28">
        <f>'Aggregates (2024-25 prices)'!E16-'[9]Aggregates (2024-25 prices)'!E16</f>
        <v>0</v>
      </c>
      <c r="BO19" s="28">
        <f>'Aggregates (2024-25 prices)'!F16-'[9]Aggregates (2024-25 prices)'!F16</f>
        <v>0</v>
      </c>
      <c r="BP19" s="28">
        <f>'Aggregates (2024-25 prices)'!G16-'[9]Aggregates (2024-25 prices)'!G16</f>
        <v>0</v>
      </c>
      <c r="BQ19" s="28">
        <f>'Aggregates (2024-25 prices)'!H16-'[9]Aggregates (2024-25 prices)'!H16</f>
        <v>0</v>
      </c>
      <c r="BR19" s="28">
        <f>'Aggregates (2024-25 prices)'!I16-'[9]Aggregates (2024-25 prices)'!I16</f>
        <v>0</v>
      </c>
      <c r="BS19" s="28"/>
      <c r="BT19" s="28" t="e">
        <f>'Aggregates (2024-25 prices)'!K16-#REF!</f>
        <v>#VALUE!</v>
      </c>
      <c r="BU19" s="28" t="e">
        <f>'Aggregates (2024-25 prices)'!#REF!-#REF!</f>
        <v>#REF!</v>
      </c>
      <c r="BV19" s="28" t="e">
        <f>'Aggregates (2024-25 prices)'!L16-#REF!</f>
        <v>#REF!</v>
      </c>
      <c r="BW19" s="28" t="e">
        <f>'Aggregates (2024-25 prices)'!M16-#REF!</f>
        <v>#VALUE!</v>
      </c>
      <c r="BX19" s="28" t="e">
        <f>'Aggregates (2024-25 prices)'!N16-#REF!</f>
        <v>#VALUE!</v>
      </c>
      <c r="BY19" s="28"/>
      <c r="BZ19" s="28" t="e">
        <f>'Aggregates (2024-25 prices)'!Q16-#REF!</f>
        <v>#REF!</v>
      </c>
      <c r="CA19" s="28" t="e">
        <f>'Aggregates (2024-25 prices)'!R16-#REF!</f>
        <v>#REF!</v>
      </c>
      <c r="CB19" s="28"/>
      <c r="CC19" s="28" t="e">
        <f>'Aggregates (2024-25 prices)'!T16-#REF!</f>
        <v>#REF!</v>
      </c>
      <c r="CD19" s="28" t="e">
        <f>'Aggregates (2024-25 prices)'!U16-#REF!</f>
        <v>#REF!</v>
      </c>
      <c r="CE19" s="28" t="e">
        <f>'Aggregates (2024-25 prices)'!V16-#REF!</f>
        <v>#REF!</v>
      </c>
      <c r="CF19" s="28"/>
      <c r="CG19" s="28" t="e">
        <f>'Aggregates (2024-25 prices)'!X16-#REF!</f>
        <v>#REF!</v>
      </c>
      <c r="CH19" s="28" t="e">
        <f>'Aggregates (2024-25 prices)'!AA16-#REF!</f>
        <v>#REF!</v>
      </c>
      <c r="CI19" s="28" t="e">
        <f>'Aggregates (2024-25 prices)'!AB16-#REF!</f>
        <v>#VALUE!</v>
      </c>
      <c r="CJ19" s="28" t="e">
        <f>'Aggregates (2024-25 prices)'!AC16-#REF!</f>
        <v>#VALUE!</v>
      </c>
      <c r="CK19" s="28"/>
      <c r="CL19" s="28" t="e">
        <f>'Aggregates (2024-25 prices)'!AE16-#REF!</f>
        <v>#REF!</v>
      </c>
    </row>
    <row r="20" spans="1:90" s="20" customFormat="1">
      <c r="B20" s="29" t="s">
        <v>104</v>
      </c>
      <c r="C20" s="28">
        <f>'Aggregates (£bn)'!C20-'[9]Aggregates (£bn)'!C20</f>
        <v>0</v>
      </c>
      <c r="D20" s="28">
        <f>'Aggregates (£bn)'!D20-'[9]Aggregates (£bn)'!D20</f>
        <v>0</v>
      </c>
      <c r="E20" s="28">
        <f>'Aggregates (£bn)'!E20-'[9]Aggregates (£bn)'!E20</f>
        <v>0</v>
      </c>
      <c r="F20" s="28">
        <f>'Aggregates (£bn)'!F20-'[9]Aggregates (£bn)'!F20</f>
        <v>0</v>
      </c>
      <c r="G20" s="28">
        <f>'Aggregates (£bn)'!G20-'[9]Aggregates (£bn)'!G20</f>
        <v>0</v>
      </c>
      <c r="H20" s="28">
        <f>'Aggregates (£bn)'!H20-'[9]Aggregates (£bn)'!H20</f>
        <v>0</v>
      </c>
      <c r="I20" s="28">
        <f>'Aggregates (£bn)'!I20-'[9]Aggregates (£bn)'!I20</f>
        <v>0</v>
      </c>
      <c r="J20" s="28">
        <f>'Aggregates (£bn)'!J20-'[9]Aggregates (£bn)'!J20</f>
        <v>0</v>
      </c>
      <c r="K20" s="127" t="str">
        <f>IFERROR('Aggregates (£bn)'!K20 - '[9]Aggregates (£bn)'!K20, "-")</f>
        <v>-</v>
      </c>
      <c r="L20" s="28">
        <f>'Aggregates (£bn)'!L20-'[9]Aggregates (£bn)'!L20</f>
        <v>0</v>
      </c>
      <c r="M20" s="28" t="str">
        <f>IFERROR('Aggregates (£bn)'!L20 - '[9]Aggregates (£bn)'!M20, "-")</f>
        <v>-</v>
      </c>
      <c r="N20" s="28" t="str">
        <f>IFERROR('Aggregates (£bn)'!M20 - '[9]Aggregates (£bn)'!N20, "-")</f>
        <v>-</v>
      </c>
      <c r="O20" s="28" t="str">
        <f>IFERROR('Aggregates (£bn)'!N20 - '[9]Aggregates (£bn)'!O20, "-")</f>
        <v>-</v>
      </c>
      <c r="P20" s="28">
        <f>'Aggregates (£bn)'!P20-'[9]Aggregates (£bn)'!P20</f>
        <v>0</v>
      </c>
      <c r="Q20" s="28">
        <f>'Aggregates (£bn)'!Q20-'[9]Aggregates (£bn)'!Q20</f>
        <v>0</v>
      </c>
      <c r="R20" s="28">
        <f>'Aggregates (£bn)'!R20-'[9]Aggregates (£bn)'!R20</f>
        <v>0</v>
      </c>
      <c r="S20" s="28">
        <f>'Aggregates (£bn)'!S20-'[9]Aggregates (£bn)'!S20</f>
        <v>0</v>
      </c>
      <c r="T20" s="28">
        <f>'Aggregates (£bn)'!T20-'[9]Aggregates (£bn)'!T20</f>
        <v>0</v>
      </c>
      <c r="U20" s="28">
        <f>'Aggregates (£bn)'!U20-'[9]Aggregates (£bn)'!U20</f>
        <v>0</v>
      </c>
      <c r="V20" s="28">
        <f>'Aggregates (£bn)'!V20-'[9]Aggregates (£bn)'!V20</f>
        <v>0</v>
      </c>
      <c r="W20" s="28">
        <f>'Aggregates (£bn)'!W20-'[9]Aggregates (£bn)'!W20</f>
        <v>0</v>
      </c>
      <c r="X20" s="28">
        <f>'Aggregates (£bn)'!X20-'[9]Aggregates (£bn)'!X20</f>
        <v>0</v>
      </c>
      <c r="Y20" s="28">
        <f>'Aggregates (£bn)'!AA20-'[9]Aggregates (£bn)'!Y20</f>
        <v>-0.17</v>
      </c>
      <c r="Z20" s="28" t="str">
        <f>IFERROR('Aggregates (£bn)'!AB20 - '[9]Aggregates (£bn)'!Z20, "-")</f>
        <v>-</v>
      </c>
      <c r="AA20" s="28" t="str">
        <f>IFERROR('Aggregates (£bn)'!AC20 - '[9]Aggregates (£bn)'!AA20, "-")</f>
        <v>-</v>
      </c>
      <c r="AB20" s="28" t="str">
        <f>IFERROR('Aggregates (£bn)'!AD20 - '[9]Aggregates (£bn)'!AB20, "-")</f>
        <v>-</v>
      </c>
      <c r="AC20" s="28" t="str">
        <f>IFERROR('Aggregates (£bn)'!AE20 - '[9]Aggregates (£bn)'!AC20, "-")</f>
        <v>-</v>
      </c>
      <c r="AD20" s="28">
        <f>'Aggregates (£bn)'!AF20-'[9]Aggregates (£bn)'!AD20</f>
        <v>23.946999999999999</v>
      </c>
      <c r="AE20" s="28" t="str">
        <f>IFERROR('Aggregates (£bn)'!AG20 - '[9]Aggregates (£bn)'!AE20, "-")</f>
        <v>-</v>
      </c>
      <c r="AF20" s="28"/>
      <c r="AG20" s="29" t="s">
        <v>106</v>
      </c>
      <c r="AH20" s="28">
        <f>'Aggregates (per cent of GDP)'!C17-'[9]Aggregates (per cent of GDP)'!C17</f>
        <v>1.3821657454961667E-2</v>
      </c>
      <c r="AI20" s="28">
        <f>'Aggregates (per cent of GDP)'!D17-'[9]Aggregates (per cent of GDP)'!D17</f>
        <v>1.4848240786633937E-2</v>
      </c>
      <c r="AJ20" s="28">
        <f>'Aggregates (per cent of GDP)'!E17-'[9]Aggregates (per cent of GDP)'!E17</f>
        <v>1.2044520750890797E-2</v>
      </c>
      <c r="AK20" s="28">
        <f>'Aggregates (per cent of GDP)'!F17-'[9]Aggregates (per cent of GDP)'!F17</f>
        <v>1.6530782954102818E-3</v>
      </c>
      <c r="AL20" s="28">
        <f>'Aggregates (per cent of GDP)'!G17-'[9]Aggregates (per cent of GDP)'!G17</f>
        <v>1.1506417403324143E-3</v>
      </c>
      <c r="AM20" s="28">
        <f>'Aggregates (per cent of GDP)'!H17-'[9]Aggregates (per cent of GDP)'!H17</f>
        <v>2.803720035742252E-3</v>
      </c>
      <c r="AN20" s="28">
        <f>'Aggregates (per cent of GDP)'!I17-'[9]Aggregates (per cent of GDP)'!I17</f>
        <v>1.1520373974299503E-2</v>
      </c>
      <c r="AO20" s="28">
        <f>'Aggregates (per cent of GDP)'!J17-'[9]Aggregates (per cent of GDP)'!J17</f>
        <v>0</v>
      </c>
      <c r="AP20" s="28" t="str">
        <f>IFERROR('Aggregates (per cent of GDP)'!K17 - '[9]Aggregates (per cent of GDP)'!K17, "-")</f>
        <v>-</v>
      </c>
      <c r="AQ20" s="28">
        <f>'Aggregates (per cent of GDP)'!L17-'[9]Aggregates (per cent of GDP)'!L17</f>
        <v>5.6911794973313334E-4</v>
      </c>
      <c r="AR20" s="28" t="str">
        <f>IFERROR('Aggregates (per cent of GDP)'!M17 - '[9]Aggregates (per cent of GDP)'!M17, "-")</f>
        <v>-</v>
      </c>
      <c r="AS20" s="28" t="str">
        <f>IFERROR('Aggregates (per cent of GDP)'!L17 - '[9]Aggregates (per cent of GDP)'!N17, "-")</f>
        <v>-</v>
      </c>
      <c r="AT20" s="28" t="str">
        <f>IFERROR('Aggregates (per cent of GDP)'!N17 - '[9]Aggregates (per cent of GDP)'!O17, "-")</f>
        <v>-</v>
      </c>
      <c r="AU20" s="28">
        <f>'Aggregates (per cent of GDP)'!P17-'[9]Aggregates (per cent of GDP)'!P17</f>
        <v>0</v>
      </c>
      <c r="AV20" s="28">
        <f>'Aggregates (per cent of GDP)'!R17-'[9]Aggregates (per cent of GDP)'!Q17</f>
        <v>1.5165734449491348</v>
      </c>
      <c r="AW20" s="28">
        <f>'Aggregates (per cent of GDP)'!R17-'[9]Aggregates (per cent of GDP)'!R17</f>
        <v>0</v>
      </c>
      <c r="AX20" s="28">
        <f>'Aggregates (per cent of GDP)'!S17-'[9]Aggregates (per cent of GDP)'!S17</f>
        <v>0</v>
      </c>
      <c r="AY20" s="28">
        <f>'Aggregates (per cent of GDP)'!T17-'[9]Aggregates (per cent of GDP)'!T17</f>
        <v>-3.2720405284392129E-4</v>
      </c>
      <c r="AZ20" s="28">
        <f>'Aggregates (per cent of GDP)'!U17-'[9]Aggregates (per cent of GDP)'!U17</f>
        <v>1.0265833316713824E-3</v>
      </c>
      <c r="BA20" s="28">
        <f>'Aggregates (per cent of GDP)'!V17-'[9]Aggregates (per cent of GDP)'!V17</f>
        <v>1.3754976060305069E-3</v>
      </c>
      <c r="BB20" s="28">
        <f>'Aggregates (per cent of GDP)'!W17-'[9]Aggregates (per cent of GDP)'!W17</f>
        <v>0</v>
      </c>
      <c r="BC20" s="28" t="str">
        <f>IFERROR('Aggregates (per cent of GDP)'!N17 - '[9]Aggregates (per cent of GDP)'!O17, "-")</f>
        <v>-</v>
      </c>
      <c r="BD20" s="28">
        <f>'Aggregates (per cent of GDP)'!AA17-'[9]Aggregates (per cent of GDP)'!Y17</f>
        <v>0.63091482649842279</v>
      </c>
      <c r="BE20" s="28" t="str">
        <f>IFERROR('Aggregates (per cent of GDP)'!AB17 - '[9]Aggregates (per cent of GDP)'!Z17, "-")</f>
        <v>-</v>
      </c>
      <c r="BF20" s="28" t="str">
        <f>IFERROR('Aggregates (per cent of GDP)'!AC17 - '[9]Aggregates (per cent of GDP)'!AA17, "-")</f>
        <v>-</v>
      </c>
      <c r="BG20" s="28"/>
      <c r="BH20" s="28"/>
      <c r="BI20" s="28"/>
      <c r="BK20" s="31" t="s">
        <v>11</v>
      </c>
      <c r="BL20" s="28">
        <f>'Aggregates (2024-25 prices)'!C17-'[9]Aggregates (2024-25 prices)'!$C$17</f>
        <v>0</v>
      </c>
      <c r="BM20" s="28">
        <f>'Aggregates (2024-25 prices)'!D17-'[9]Aggregates (2024-25 prices)'!D17</f>
        <v>0</v>
      </c>
      <c r="BN20" s="28">
        <f>'Aggregates (2024-25 prices)'!E17-'[9]Aggregates (2024-25 prices)'!E17</f>
        <v>0</v>
      </c>
      <c r="BO20" s="28">
        <f>'Aggregates (2024-25 prices)'!F17-'[9]Aggregates (2024-25 prices)'!F17</f>
        <v>0</v>
      </c>
      <c r="BP20" s="28">
        <f>'Aggregates (2024-25 prices)'!G17-'[9]Aggregates (2024-25 prices)'!G17</f>
        <v>0</v>
      </c>
      <c r="BQ20" s="28">
        <f>'Aggregates (2024-25 prices)'!H17-'[9]Aggregates (2024-25 prices)'!H17</f>
        <v>0</v>
      </c>
      <c r="BR20" s="28">
        <f>'Aggregates (2024-25 prices)'!I17-'[9]Aggregates (2024-25 prices)'!I17</f>
        <v>0</v>
      </c>
      <c r="BS20" s="28"/>
      <c r="BT20" s="28" t="e">
        <f>'Aggregates (2024-25 prices)'!K17-#REF!</f>
        <v>#VALUE!</v>
      </c>
      <c r="BU20" s="28" t="e">
        <f>'Aggregates (2024-25 prices)'!#REF!-#REF!</f>
        <v>#REF!</v>
      </c>
      <c r="BV20" s="28" t="e">
        <f>'Aggregates (2024-25 prices)'!L17-#REF!</f>
        <v>#REF!</v>
      </c>
      <c r="BW20" s="28" t="e">
        <f>'Aggregates (2024-25 prices)'!M17-#REF!</f>
        <v>#VALUE!</v>
      </c>
      <c r="BX20" s="28" t="e">
        <f>'Aggregates (2024-25 prices)'!N17-#REF!</f>
        <v>#VALUE!</v>
      </c>
      <c r="BY20" s="28"/>
      <c r="BZ20" s="28" t="e">
        <f>'Aggregates (2024-25 prices)'!Q17-#REF!</f>
        <v>#REF!</v>
      </c>
      <c r="CA20" s="28" t="e">
        <f>'Aggregates (2024-25 prices)'!R17-#REF!</f>
        <v>#REF!</v>
      </c>
      <c r="CB20" s="28"/>
      <c r="CC20" s="28" t="e">
        <f>'Aggregates (2024-25 prices)'!T17-#REF!</f>
        <v>#REF!</v>
      </c>
      <c r="CD20" s="28" t="e">
        <f>'Aggregates (2024-25 prices)'!U17-#REF!</f>
        <v>#REF!</v>
      </c>
      <c r="CE20" s="28" t="e">
        <f>'Aggregates (2024-25 prices)'!V17-#REF!</f>
        <v>#REF!</v>
      </c>
      <c r="CF20" s="28"/>
      <c r="CG20" s="28" t="e">
        <f>'Aggregates (2024-25 prices)'!X17-#REF!</f>
        <v>#REF!</v>
      </c>
      <c r="CH20" s="28" t="e">
        <f>'Aggregates (2024-25 prices)'!AA17-#REF!</f>
        <v>#REF!</v>
      </c>
      <c r="CI20" s="28" t="e">
        <f>'Aggregates (2024-25 prices)'!AB17-#REF!</f>
        <v>#VALUE!</v>
      </c>
      <c r="CJ20" s="28" t="e">
        <f>'Aggregates (2024-25 prices)'!AC17-#REF!</f>
        <v>#VALUE!</v>
      </c>
      <c r="CK20" s="28"/>
      <c r="CL20" s="28" t="e">
        <f>'Aggregates (2024-25 prices)'!AE17-#REF!</f>
        <v>#REF!</v>
      </c>
    </row>
    <row r="21" spans="1:90" s="20" customFormat="1">
      <c r="B21" s="29" t="s">
        <v>105</v>
      </c>
      <c r="C21" s="28">
        <f>'Aggregates (£bn)'!C21-'[9]Aggregates (£bn)'!C21</f>
        <v>0</v>
      </c>
      <c r="D21" s="28">
        <f>'Aggregates (£bn)'!D21-'[9]Aggregates (£bn)'!D21</f>
        <v>0</v>
      </c>
      <c r="E21" s="28">
        <f>'Aggregates (£bn)'!E21-'[9]Aggregates (£bn)'!E21</f>
        <v>0</v>
      </c>
      <c r="F21" s="28">
        <f>'Aggregates (£bn)'!F21-'[9]Aggregates (£bn)'!F21</f>
        <v>0</v>
      </c>
      <c r="G21" s="28">
        <f>'Aggregates (£bn)'!G21-'[9]Aggregates (£bn)'!G21</f>
        <v>0</v>
      </c>
      <c r="H21" s="28">
        <f>'Aggregates (£bn)'!H21-'[9]Aggregates (£bn)'!H21</f>
        <v>0</v>
      </c>
      <c r="I21" s="28">
        <f>'Aggregates (£bn)'!I21-'[9]Aggregates (£bn)'!I21</f>
        <v>0</v>
      </c>
      <c r="J21" s="28">
        <f>'Aggregates (£bn)'!J21-'[9]Aggregates (£bn)'!J21</f>
        <v>0</v>
      </c>
      <c r="K21" s="127" t="str">
        <f>IFERROR('Aggregates (£bn)'!K21 - '[9]Aggregates (£bn)'!K21, "-")</f>
        <v>-</v>
      </c>
      <c r="L21" s="28">
        <f>'Aggregates (£bn)'!L21-'[9]Aggregates (£bn)'!L21</f>
        <v>0</v>
      </c>
      <c r="M21" s="28" t="str">
        <f>IFERROR('Aggregates (£bn)'!L21 - '[9]Aggregates (£bn)'!M21, "-")</f>
        <v>-</v>
      </c>
      <c r="N21" s="28" t="str">
        <f>IFERROR('Aggregates (£bn)'!M21 - '[9]Aggregates (£bn)'!N21, "-")</f>
        <v>-</v>
      </c>
      <c r="O21" s="28" t="str">
        <f>IFERROR('Aggregates (£bn)'!N21 - '[9]Aggregates (£bn)'!O21, "-")</f>
        <v>-</v>
      </c>
      <c r="P21" s="28">
        <f>'Aggregates (£bn)'!P21-'[9]Aggregates (£bn)'!P21</f>
        <v>0</v>
      </c>
      <c r="Q21" s="28">
        <f>'Aggregates (£bn)'!Q21-'[9]Aggregates (£bn)'!Q21</f>
        <v>0</v>
      </c>
      <c r="R21" s="28">
        <f>'Aggregates (£bn)'!R21-'[9]Aggregates (£bn)'!R21</f>
        <v>0</v>
      </c>
      <c r="S21" s="28">
        <f>'Aggregates (£bn)'!S21-'[9]Aggregates (£bn)'!S21</f>
        <v>0</v>
      </c>
      <c r="T21" s="28">
        <f>'Aggregates (£bn)'!T21-'[9]Aggregates (£bn)'!T21</f>
        <v>0</v>
      </c>
      <c r="U21" s="28">
        <f>'Aggregates (£bn)'!U21-'[9]Aggregates (£bn)'!U21</f>
        <v>0</v>
      </c>
      <c r="V21" s="28">
        <f>'Aggregates (£bn)'!V21-'[9]Aggregates (£bn)'!V21</f>
        <v>0</v>
      </c>
      <c r="W21" s="28">
        <f>'Aggregates (£bn)'!W21-'[9]Aggregates (£bn)'!W21</f>
        <v>0</v>
      </c>
      <c r="X21" s="28">
        <f>'Aggregates (£bn)'!X21-'[9]Aggregates (£bn)'!X21</f>
        <v>0</v>
      </c>
      <c r="Y21" s="28">
        <f>'Aggregates (£bn)'!AA21-'[9]Aggregates (£bn)'!Y21</f>
        <v>5.7000000000000002E-2</v>
      </c>
      <c r="Z21" s="28" t="str">
        <f>IFERROR('Aggregates (£bn)'!AB21 - '[9]Aggregates (£bn)'!Z21, "-")</f>
        <v>-</v>
      </c>
      <c r="AA21" s="28" t="str">
        <f>IFERROR('Aggregates (£bn)'!AC21 - '[9]Aggregates (£bn)'!AA21, "-")</f>
        <v>-</v>
      </c>
      <c r="AB21" s="28" t="str">
        <f>IFERROR('Aggregates (£bn)'!AD21 - '[9]Aggregates (£bn)'!AB21, "-")</f>
        <v>-</v>
      </c>
      <c r="AC21" s="28" t="str">
        <f>IFERROR('Aggregates (£bn)'!AE21 - '[9]Aggregates (£bn)'!AC21, "-")</f>
        <v>-</v>
      </c>
      <c r="AD21" s="28">
        <f>'Aggregates (£bn)'!AF21-'[9]Aggregates (£bn)'!AD21</f>
        <v>25.777999999999999</v>
      </c>
      <c r="AE21" s="28" t="str">
        <f>IFERROR('Aggregates (£bn)'!AG21 - '[9]Aggregates (£bn)'!AE21, "-")</f>
        <v>-</v>
      </c>
      <c r="AF21" s="28"/>
      <c r="AG21" s="29" t="s">
        <v>107</v>
      </c>
      <c r="AH21" s="28">
        <f>'Aggregates (per cent of GDP)'!C18-'[9]Aggregates (per cent of GDP)'!C18</f>
        <v>1.6390624993050551E-2</v>
      </c>
      <c r="AI21" s="28">
        <f>'Aggregates (per cent of GDP)'!D18-'[9]Aggregates (per cent of GDP)'!D18</f>
        <v>1.739245678120227E-2</v>
      </c>
      <c r="AJ21" s="28">
        <f>'Aggregates (per cent of GDP)'!E18-'[9]Aggregates (per cent of GDP)'!E18</f>
        <v>1.3936958285675871E-2</v>
      </c>
      <c r="AK21" s="28">
        <f>'Aggregates (per cent of GDP)'!F18-'[9]Aggregates (per cent of GDP)'!F18</f>
        <v>2.0348681729851492E-3</v>
      </c>
      <c r="AL21" s="28">
        <f>'Aggregates (per cent of GDP)'!G18-'[9]Aggregates (per cent of GDP)'!G18</f>
        <v>1.4206303225443584E-3</v>
      </c>
      <c r="AM21" s="28">
        <f>'Aggregates (per cent of GDP)'!H18-'[9]Aggregates (per cent of GDP)'!H18</f>
        <v>3.4554984955290635E-3</v>
      </c>
      <c r="AN21" s="28">
        <f>'Aggregates (per cent of GDP)'!I18-'[9]Aggregates (per cent of GDP)'!I18</f>
        <v>1.3795716427011939E-2</v>
      </c>
      <c r="AO21" s="28">
        <f>'Aggregates (per cent of GDP)'!J18-'[9]Aggregates (per cent of GDP)'!J18</f>
        <v>0</v>
      </c>
      <c r="AP21" s="28" t="str">
        <f>IFERROR('Aggregates (per cent of GDP)'!K18 - '[9]Aggregates (per cent of GDP)'!K18, "-")</f>
        <v>-</v>
      </c>
      <c r="AQ21" s="28">
        <f>'Aggregates (per cent of GDP)'!L18-'[9]Aggregates (per cent of GDP)'!L18</f>
        <v>8.3431237439568484E-4</v>
      </c>
      <c r="AR21" s="28" t="str">
        <f>IFERROR('Aggregates (per cent of GDP)'!M18 - '[9]Aggregates (per cent of GDP)'!M18, "-")</f>
        <v>-</v>
      </c>
      <c r="AS21" s="28" t="str">
        <f>IFERROR('Aggregates (per cent of GDP)'!L18 - '[9]Aggregates (per cent of GDP)'!N18, "-")</f>
        <v>-</v>
      </c>
      <c r="AT21" s="28" t="str">
        <f>IFERROR('Aggregates (per cent of GDP)'!N18 - '[9]Aggregates (per cent of GDP)'!O18, "-")</f>
        <v>-</v>
      </c>
      <c r="AU21" s="28">
        <f>'Aggregates (per cent of GDP)'!P18-'[9]Aggregates (per cent of GDP)'!P18</f>
        <v>0</v>
      </c>
      <c r="AV21" s="28">
        <f>'Aggregates (per cent of GDP)'!R18-'[9]Aggregates (per cent of GDP)'!Q18</f>
        <v>2.2351728794285921</v>
      </c>
      <c r="AW21" s="28">
        <f>'Aggregates (per cent of GDP)'!R18-'[9]Aggregates (per cent of GDP)'!R18</f>
        <v>0</v>
      </c>
      <c r="AX21" s="28">
        <f>'Aggregates (per cent of GDP)'!S18-'[9]Aggregates (per cent of GDP)'!S18</f>
        <v>0</v>
      </c>
      <c r="AY21" s="28">
        <f>'Aggregates (per cent of GDP)'!T18-'[9]Aggregates (per cent of GDP)'!T18</f>
        <v>-7.7190318103514954E-4</v>
      </c>
      <c r="AZ21" s="28">
        <f>'Aggregates (per cent of GDP)'!U18-'[9]Aggregates (per cent of GDP)'!U18</f>
        <v>1.0018317881526073E-3</v>
      </c>
      <c r="BA21" s="28">
        <f>'Aggregates (per cent of GDP)'!V18-'[9]Aggregates (per cent of GDP)'!V18</f>
        <v>1.5585874868140337E-3</v>
      </c>
      <c r="BB21" s="28">
        <f>'Aggregates (per cent of GDP)'!W18-'[9]Aggregates (per cent of GDP)'!W18</f>
        <v>0</v>
      </c>
      <c r="BC21" s="28" t="str">
        <f>IFERROR('Aggregates (per cent of GDP)'!N18 - '[9]Aggregates (per cent of GDP)'!O18, "-")</f>
        <v>-</v>
      </c>
      <c r="BD21" s="28">
        <f>'Aggregates (per cent of GDP)'!AA18-'[9]Aggregates (per cent of GDP)'!Y18</f>
        <v>0.16709328782707622</v>
      </c>
      <c r="BE21" s="28" t="str">
        <f>IFERROR('Aggregates (per cent of GDP)'!AB18 - '[9]Aggregates (per cent of GDP)'!Z18, "-")</f>
        <v>-</v>
      </c>
      <c r="BF21" s="28" t="str">
        <f>IFERROR('Aggregates (per cent of GDP)'!AC18 - '[9]Aggregates (per cent of GDP)'!AA18, "-")</f>
        <v>-</v>
      </c>
      <c r="BG21" s="28"/>
      <c r="BH21" s="28"/>
      <c r="BI21" s="28"/>
      <c r="BK21" s="31" t="s">
        <v>12</v>
      </c>
      <c r="BL21" s="28">
        <f>'Aggregates (2024-25 prices)'!C18-'[9]Aggregates (2024-25 prices)'!$C$18</f>
        <v>0</v>
      </c>
      <c r="BM21" s="28">
        <f>'Aggregates (2024-25 prices)'!D18-'[9]Aggregates (2024-25 prices)'!D18</f>
        <v>0</v>
      </c>
      <c r="BN21" s="28">
        <f>'Aggregates (2024-25 prices)'!E18-'[9]Aggregates (2024-25 prices)'!E18</f>
        <v>0</v>
      </c>
      <c r="BO21" s="28">
        <f>'Aggregates (2024-25 prices)'!F18-'[9]Aggregates (2024-25 prices)'!F18</f>
        <v>0</v>
      </c>
      <c r="BP21" s="28">
        <f>'Aggregates (2024-25 prices)'!G18-'[9]Aggregates (2024-25 prices)'!G18</f>
        <v>0</v>
      </c>
      <c r="BQ21" s="28">
        <f>'Aggregates (2024-25 prices)'!H18-'[9]Aggregates (2024-25 prices)'!H18</f>
        <v>0</v>
      </c>
      <c r="BR21" s="28">
        <f>'Aggregates (2024-25 prices)'!I18-'[9]Aggregates (2024-25 prices)'!I18</f>
        <v>0</v>
      </c>
      <c r="BS21" s="28"/>
      <c r="BT21" s="28" t="e">
        <f>'Aggregates (2024-25 prices)'!K18-#REF!</f>
        <v>#VALUE!</v>
      </c>
      <c r="BU21" s="28" t="e">
        <f>'Aggregates (2024-25 prices)'!#REF!-#REF!</f>
        <v>#REF!</v>
      </c>
      <c r="BV21" s="28" t="e">
        <f>'Aggregates (2024-25 prices)'!L18-#REF!</f>
        <v>#REF!</v>
      </c>
      <c r="BW21" s="28" t="e">
        <f>'Aggregates (2024-25 prices)'!M18-#REF!</f>
        <v>#VALUE!</v>
      </c>
      <c r="BX21" s="28" t="e">
        <f>'Aggregates (2024-25 prices)'!N18-#REF!</f>
        <v>#VALUE!</v>
      </c>
      <c r="BY21" s="28"/>
      <c r="BZ21" s="28" t="e">
        <f>'Aggregates (2024-25 prices)'!Q18-#REF!</f>
        <v>#REF!</v>
      </c>
      <c r="CA21" s="28" t="e">
        <f>'Aggregates (2024-25 prices)'!R18-#REF!</f>
        <v>#REF!</v>
      </c>
      <c r="CB21" s="28"/>
      <c r="CC21" s="28" t="e">
        <f>'Aggregates (2024-25 prices)'!T18-#REF!</f>
        <v>#REF!</v>
      </c>
      <c r="CD21" s="28" t="e">
        <f>'Aggregates (2024-25 prices)'!U18-#REF!</f>
        <v>#REF!</v>
      </c>
      <c r="CE21" s="28" t="e">
        <f>'Aggregates (2024-25 prices)'!V18-#REF!</f>
        <v>#REF!</v>
      </c>
      <c r="CF21" s="28"/>
      <c r="CG21" s="28" t="e">
        <f>'Aggregates (2024-25 prices)'!X18-#REF!</f>
        <v>#REF!</v>
      </c>
      <c r="CH21" s="28" t="e">
        <f>'Aggregates (2024-25 prices)'!AA18-#REF!</f>
        <v>#REF!</v>
      </c>
      <c r="CI21" s="28" t="e">
        <f>'Aggregates (2024-25 prices)'!AB18-#REF!</f>
        <v>#VALUE!</v>
      </c>
      <c r="CJ21" s="28" t="e">
        <f>'Aggregates (2024-25 prices)'!AC18-#REF!</f>
        <v>#VALUE!</v>
      </c>
      <c r="CK21" s="28"/>
      <c r="CL21" s="28" t="e">
        <f>'Aggregates (2024-25 prices)'!AE18-#REF!</f>
        <v>#REF!</v>
      </c>
    </row>
    <row r="22" spans="1:90" s="20" customFormat="1">
      <c r="B22" s="29" t="s">
        <v>106</v>
      </c>
      <c r="C22" s="28">
        <f>'Aggregates (£bn)'!C22-'[9]Aggregates (£bn)'!C22</f>
        <v>0</v>
      </c>
      <c r="D22" s="28">
        <f>'Aggregates (£bn)'!D22-'[9]Aggregates (£bn)'!D22</f>
        <v>0</v>
      </c>
      <c r="E22" s="28">
        <f>'Aggregates (£bn)'!E22-'[9]Aggregates (£bn)'!E22</f>
        <v>0</v>
      </c>
      <c r="F22" s="28">
        <f>'Aggregates (£bn)'!F22-'[9]Aggregates (£bn)'!F22</f>
        <v>0</v>
      </c>
      <c r="G22" s="28">
        <f>'Aggregates (£bn)'!G22-'[9]Aggregates (£bn)'!G22</f>
        <v>0</v>
      </c>
      <c r="H22" s="28">
        <f>'Aggregates (£bn)'!H22-'[9]Aggregates (£bn)'!H22</f>
        <v>0</v>
      </c>
      <c r="I22" s="28">
        <f>'Aggregates (£bn)'!I22-'[9]Aggregates (£bn)'!I22</f>
        <v>0</v>
      </c>
      <c r="J22" s="28">
        <f>'Aggregates (£bn)'!J22-'[9]Aggregates (£bn)'!J22</f>
        <v>0</v>
      </c>
      <c r="K22" s="127" t="str">
        <f>IFERROR('Aggregates (£bn)'!K22 - '[9]Aggregates (£bn)'!K22, "-")</f>
        <v>-</v>
      </c>
      <c r="L22" s="28">
        <f>'Aggregates (£bn)'!L22-'[9]Aggregates (£bn)'!L22</f>
        <v>0</v>
      </c>
      <c r="M22" s="28" t="str">
        <f>IFERROR('Aggregates (£bn)'!L22 - '[9]Aggregates (£bn)'!M22, "-")</f>
        <v>-</v>
      </c>
      <c r="N22" s="28" t="str">
        <f>IFERROR('Aggregates (£bn)'!M22 - '[9]Aggregates (£bn)'!N22, "-")</f>
        <v>-</v>
      </c>
      <c r="O22" s="28" t="str">
        <f>IFERROR('Aggregates (£bn)'!N22 - '[9]Aggregates (£bn)'!O22, "-")</f>
        <v>-</v>
      </c>
      <c r="P22" s="28">
        <f>'Aggregates (£bn)'!P22-'[9]Aggregates (£bn)'!P22</f>
        <v>0</v>
      </c>
      <c r="Q22" s="28">
        <f>'Aggregates (£bn)'!Q22-'[9]Aggregates (£bn)'!Q22</f>
        <v>0</v>
      </c>
      <c r="R22" s="28">
        <f>'Aggregates (£bn)'!R22-'[9]Aggregates (£bn)'!R22</f>
        <v>0</v>
      </c>
      <c r="S22" s="28">
        <f>'Aggregates (£bn)'!S22-'[9]Aggregates (£bn)'!S22</f>
        <v>0</v>
      </c>
      <c r="T22" s="28">
        <f>'Aggregates (£bn)'!T22-'[9]Aggregates (£bn)'!T22</f>
        <v>0</v>
      </c>
      <c r="U22" s="28">
        <f>'Aggregates (£bn)'!U22-'[9]Aggregates (£bn)'!U22</f>
        <v>0</v>
      </c>
      <c r="V22" s="28">
        <f>'Aggregates (£bn)'!V22-'[9]Aggregates (£bn)'!V22</f>
        <v>0</v>
      </c>
      <c r="W22" s="28">
        <f>'Aggregates (£bn)'!W22-'[9]Aggregates (£bn)'!W22</f>
        <v>0</v>
      </c>
      <c r="X22" s="28">
        <f>'Aggregates (£bn)'!X22-'[9]Aggregates (£bn)'!X22</f>
        <v>0</v>
      </c>
      <c r="Y22" s="28">
        <f>'Aggregates (£bn)'!AA22-'[9]Aggregates (£bn)'!Y22</f>
        <v>0.16800000000000001</v>
      </c>
      <c r="Z22" s="28" t="str">
        <f>IFERROR('Aggregates (£bn)'!AB22 - '[9]Aggregates (£bn)'!Z22, "-")</f>
        <v>-</v>
      </c>
      <c r="AA22" s="28" t="str">
        <f>IFERROR('Aggregates (£bn)'!AC22 - '[9]Aggregates (£bn)'!AA22, "-")</f>
        <v>-</v>
      </c>
      <c r="AB22" s="28" t="str">
        <f>IFERROR('Aggregates (£bn)'!AD22 - '[9]Aggregates (£bn)'!AB22, "-")</f>
        <v>-</v>
      </c>
      <c r="AC22" s="28" t="str">
        <f>IFERROR('Aggregates (£bn)'!AE22 - '[9]Aggregates (£bn)'!AC22, "-")</f>
        <v>-</v>
      </c>
      <c r="AD22" s="28">
        <f>'Aggregates (£bn)'!AF22-'[9]Aggregates (£bn)'!AD22</f>
        <v>27.568999999999999</v>
      </c>
      <c r="AE22" s="28" t="str">
        <f>IFERROR('Aggregates (£bn)'!AG22 - '[9]Aggregates (£bn)'!AE22, "-")</f>
        <v>-</v>
      </c>
      <c r="AF22" s="28"/>
      <c r="AG22" s="29" t="s">
        <v>108</v>
      </c>
      <c r="AH22" s="28">
        <f>'Aggregates (per cent of GDP)'!C19-'[9]Aggregates (per cent of GDP)'!C19</f>
        <v>1.2051791909641452E-2</v>
      </c>
      <c r="AI22" s="28">
        <f>'Aggregates (per cent of GDP)'!D19-'[9]Aggregates (per cent of GDP)'!D19</f>
        <v>1.2672316749096524E-2</v>
      </c>
      <c r="AJ22" s="28">
        <f>'Aggregates (per cent of GDP)'!E19-'[9]Aggregates (per cent of GDP)'!E19</f>
        <v>1.0159075810140195E-2</v>
      </c>
      <c r="AK22" s="28">
        <f>'Aggregates (per cent of GDP)'!F19-'[9]Aggregates (per cent of GDP)'!F19</f>
        <v>1.4509670037643474E-3</v>
      </c>
      <c r="AL22" s="28">
        <f>'Aggregates (per cent of GDP)'!G19-'[9]Aggregates (per cent of GDP)'!G19</f>
        <v>1.0622739351879851E-3</v>
      </c>
      <c r="AM22" s="28">
        <f>'Aggregates (per cent of GDP)'!H19-'[9]Aggregates (per cent of GDP)'!H19</f>
        <v>2.5132409389527766E-3</v>
      </c>
      <c r="AN22" s="28">
        <f>'Aggregates (per cent of GDP)'!I19-'[9]Aggregates (per cent of GDP)'!I19</f>
        <v>1.0070264634229886E-2</v>
      </c>
      <c r="AO22" s="28">
        <f>'Aggregates (per cent of GDP)'!J19-'[9]Aggregates (per cent of GDP)'!J19</f>
        <v>0</v>
      </c>
      <c r="AP22" s="28" t="str">
        <f>IFERROR('Aggregates (per cent of GDP)'!K19 - '[9]Aggregates (per cent of GDP)'!K19, "-")</f>
        <v>-</v>
      </c>
      <c r="AQ22" s="28">
        <f>'Aggregates (per cent of GDP)'!L19-'[9]Aggregates (per cent of GDP)'!L19</f>
        <v>6.3436554218609942E-4</v>
      </c>
      <c r="AR22" s="28" t="str">
        <f>IFERROR('Aggregates (per cent of GDP)'!M19 - '[9]Aggregates (per cent of GDP)'!M19, "-")</f>
        <v>-</v>
      </c>
      <c r="AS22" s="28" t="str">
        <f>IFERROR('Aggregates (per cent of GDP)'!L19 - '[9]Aggregates (per cent of GDP)'!N19, "-")</f>
        <v>-</v>
      </c>
      <c r="AT22" s="28" t="str">
        <f>IFERROR('Aggregates (per cent of GDP)'!N19 - '[9]Aggregates (per cent of GDP)'!O19, "-")</f>
        <v>-</v>
      </c>
      <c r="AU22" s="28">
        <f>'Aggregates (per cent of GDP)'!P19-'[9]Aggregates (per cent of GDP)'!P19</f>
        <v>0</v>
      </c>
      <c r="AV22" s="28">
        <f>'Aggregates (per cent of GDP)'!R19-'[9]Aggregates (per cent of GDP)'!Q19</f>
        <v>2.4448217317487266</v>
      </c>
      <c r="AW22" s="28">
        <f>'Aggregates (per cent of GDP)'!R19-'[9]Aggregates (per cent of GDP)'!R19</f>
        <v>0</v>
      </c>
      <c r="AX22" s="28">
        <f>'Aggregates (per cent of GDP)'!S19-'[9]Aggregates (per cent of GDP)'!S19</f>
        <v>0</v>
      </c>
      <c r="AY22" s="28">
        <f>'Aggregates (per cent of GDP)'!T19-'[9]Aggregates (per cent of GDP)'!T19</f>
        <v>-4.4290248763556583E-4</v>
      </c>
      <c r="AZ22" s="28">
        <f>'Aggregates (per cent of GDP)'!U19-'[9]Aggregates (per cent of GDP)'!U19</f>
        <v>7.4509116409471332E-4</v>
      </c>
      <c r="BA22" s="28">
        <f>'Aggregates (per cent of GDP)'!V19-'[9]Aggregates (per cent of GDP)'!V19</f>
        <v>1.0784214217163246E-3</v>
      </c>
      <c r="BB22" s="28">
        <f>'Aggregates (per cent of GDP)'!W19-'[9]Aggregates (per cent of GDP)'!W19</f>
        <v>0</v>
      </c>
      <c r="BC22" s="28" t="str">
        <f>IFERROR('Aggregates (per cent of GDP)'!N19 - '[9]Aggregates (per cent of GDP)'!O19, "-")</f>
        <v>-</v>
      </c>
      <c r="BD22" s="28">
        <f>'Aggregates (per cent of GDP)'!AA19-'[9]Aggregates (per cent of GDP)'!Y19</f>
        <v>0.22758152173913043</v>
      </c>
      <c r="BE22" s="28" t="str">
        <f>IFERROR('Aggregates (per cent of GDP)'!AB19 - '[9]Aggregates (per cent of GDP)'!Z19, "-")</f>
        <v>-</v>
      </c>
      <c r="BF22" s="28" t="str">
        <f>IFERROR('Aggregates (per cent of GDP)'!AC19 - '[9]Aggregates (per cent of GDP)'!AA19, "-")</f>
        <v>-</v>
      </c>
      <c r="BG22" s="28"/>
      <c r="BH22" s="28"/>
      <c r="BI22" s="28"/>
      <c r="BK22" s="31" t="s">
        <v>13</v>
      </c>
      <c r="BL22" s="28">
        <f>'Aggregates (2024-25 prices)'!C19-'[9]Aggregates (2024-25 prices)'!$C$19</f>
        <v>0</v>
      </c>
      <c r="BM22" s="28">
        <f>'Aggregates (2024-25 prices)'!D19-'[9]Aggregates (2024-25 prices)'!D19</f>
        <v>0</v>
      </c>
      <c r="BN22" s="28">
        <f>'Aggregates (2024-25 prices)'!E19-'[9]Aggregates (2024-25 prices)'!E19</f>
        <v>0</v>
      </c>
      <c r="BO22" s="28">
        <f>'Aggregates (2024-25 prices)'!F19-'[9]Aggregates (2024-25 prices)'!F19</f>
        <v>0</v>
      </c>
      <c r="BP22" s="28">
        <f>'Aggregates (2024-25 prices)'!G19-'[9]Aggregates (2024-25 prices)'!G19</f>
        <v>0</v>
      </c>
      <c r="BQ22" s="28">
        <f>'Aggregates (2024-25 prices)'!H19-'[9]Aggregates (2024-25 prices)'!H19</f>
        <v>0</v>
      </c>
      <c r="BR22" s="28">
        <f>'Aggregates (2024-25 prices)'!I19-'[9]Aggregates (2024-25 prices)'!I19</f>
        <v>0</v>
      </c>
      <c r="BS22" s="28"/>
      <c r="BT22" s="28" t="e">
        <f>'Aggregates (2024-25 prices)'!K19-#REF!</f>
        <v>#VALUE!</v>
      </c>
      <c r="BU22" s="28" t="e">
        <f>'Aggregates (2024-25 prices)'!#REF!-#REF!</f>
        <v>#REF!</v>
      </c>
      <c r="BV22" s="28" t="e">
        <f>'Aggregates (2024-25 prices)'!L19-#REF!</f>
        <v>#REF!</v>
      </c>
      <c r="BW22" s="28" t="e">
        <f>'Aggregates (2024-25 prices)'!M19-#REF!</f>
        <v>#VALUE!</v>
      </c>
      <c r="BX22" s="28" t="e">
        <f>'Aggregates (2024-25 prices)'!N19-#REF!</f>
        <v>#VALUE!</v>
      </c>
      <c r="BY22" s="28"/>
      <c r="BZ22" s="28" t="e">
        <f>'Aggregates (2024-25 prices)'!Q19-#REF!</f>
        <v>#REF!</v>
      </c>
      <c r="CA22" s="28" t="e">
        <f>'Aggregates (2024-25 prices)'!R19-#REF!</f>
        <v>#REF!</v>
      </c>
      <c r="CB22" s="28"/>
      <c r="CC22" s="28" t="e">
        <f>'Aggregates (2024-25 prices)'!T19-#REF!</f>
        <v>#REF!</v>
      </c>
      <c r="CD22" s="28" t="e">
        <f>'Aggregates (2024-25 prices)'!U19-#REF!</f>
        <v>#REF!</v>
      </c>
      <c r="CE22" s="28" t="e">
        <f>'Aggregates (2024-25 prices)'!V19-#REF!</f>
        <v>#REF!</v>
      </c>
      <c r="CF22" s="28"/>
      <c r="CG22" s="28" t="e">
        <f>'Aggregates (2024-25 prices)'!X19-#REF!</f>
        <v>#REF!</v>
      </c>
      <c r="CH22" s="28" t="e">
        <f>'Aggregates (2024-25 prices)'!AA19-#REF!</f>
        <v>#REF!</v>
      </c>
      <c r="CI22" s="28" t="e">
        <f>'Aggregates (2024-25 prices)'!AB19-#REF!</f>
        <v>#VALUE!</v>
      </c>
      <c r="CJ22" s="28" t="e">
        <f>'Aggregates (2024-25 prices)'!AC19-#REF!</f>
        <v>#VALUE!</v>
      </c>
      <c r="CK22" s="28"/>
      <c r="CL22" s="28" t="e">
        <f>'Aggregates (2024-25 prices)'!AE19-#REF!</f>
        <v>#REF!</v>
      </c>
    </row>
    <row r="23" spans="1:90" s="20" customFormat="1">
      <c r="B23" s="29" t="s">
        <v>107</v>
      </c>
      <c r="C23" s="28">
        <f>'Aggregates (£bn)'!C23-'[9]Aggregates (£bn)'!C23</f>
        <v>0</v>
      </c>
      <c r="D23" s="28">
        <f>'Aggregates (£bn)'!D23-'[9]Aggregates (£bn)'!D23</f>
        <v>0</v>
      </c>
      <c r="E23" s="28">
        <f>'Aggregates (£bn)'!E23-'[9]Aggregates (£bn)'!E23</f>
        <v>0</v>
      </c>
      <c r="F23" s="28">
        <f>'Aggregates (£bn)'!F23-'[9]Aggregates (£bn)'!F23</f>
        <v>0</v>
      </c>
      <c r="G23" s="28">
        <f>'Aggregates (£bn)'!G23-'[9]Aggregates (£bn)'!G23</f>
        <v>0</v>
      </c>
      <c r="H23" s="28">
        <f>'Aggregates (£bn)'!H23-'[9]Aggregates (£bn)'!H23</f>
        <v>0</v>
      </c>
      <c r="I23" s="28">
        <f>'Aggregates (£bn)'!I23-'[9]Aggregates (£bn)'!I23</f>
        <v>0</v>
      </c>
      <c r="J23" s="28">
        <f>'Aggregates (£bn)'!J23-'[9]Aggregates (£bn)'!J23</f>
        <v>0</v>
      </c>
      <c r="K23" s="127" t="str">
        <f>IFERROR('Aggregates (£bn)'!K23 - '[9]Aggregates (£bn)'!K23, "-")</f>
        <v>-</v>
      </c>
      <c r="L23" s="28">
        <f>'Aggregates (£bn)'!L23-'[9]Aggregates (£bn)'!L23</f>
        <v>0</v>
      </c>
      <c r="M23" s="28" t="str">
        <f>IFERROR('Aggregates (£bn)'!L23 - '[9]Aggregates (£bn)'!M23, "-")</f>
        <v>-</v>
      </c>
      <c r="N23" s="28" t="str">
        <f>IFERROR('Aggregates (£bn)'!M23 - '[9]Aggregates (£bn)'!N23, "-")</f>
        <v>-</v>
      </c>
      <c r="O23" s="28" t="str">
        <f>IFERROR('Aggregates (£bn)'!N23 - '[9]Aggregates (£bn)'!O23, "-")</f>
        <v>-</v>
      </c>
      <c r="P23" s="28">
        <f>'Aggregates (£bn)'!P23-'[9]Aggregates (£bn)'!P23</f>
        <v>0</v>
      </c>
      <c r="Q23" s="28">
        <f>'Aggregates (£bn)'!Q23-'[9]Aggregates (£bn)'!Q23</f>
        <v>0</v>
      </c>
      <c r="R23" s="28">
        <f>'Aggregates (£bn)'!R23-'[9]Aggregates (£bn)'!R23</f>
        <v>0</v>
      </c>
      <c r="S23" s="28">
        <f>'Aggregates (£bn)'!S23-'[9]Aggregates (£bn)'!S23</f>
        <v>0</v>
      </c>
      <c r="T23" s="28">
        <f>'Aggregates (£bn)'!T23-'[9]Aggregates (£bn)'!T23</f>
        <v>0</v>
      </c>
      <c r="U23" s="28">
        <f>'Aggregates (£bn)'!U23-'[9]Aggregates (£bn)'!U23</f>
        <v>0</v>
      </c>
      <c r="V23" s="28">
        <f>'Aggregates (£bn)'!V23-'[9]Aggregates (£bn)'!V23</f>
        <v>0</v>
      </c>
      <c r="W23" s="28">
        <f>'Aggregates (£bn)'!W23-'[9]Aggregates (£bn)'!W23</f>
        <v>0</v>
      </c>
      <c r="X23" s="28">
        <f>'Aggregates (£bn)'!X23-'[9]Aggregates (£bn)'!X23</f>
        <v>0</v>
      </c>
      <c r="Y23" s="28">
        <f>'Aggregates (£bn)'!AA23-'[9]Aggregates (£bn)'!Y23</f>
        <v>4.7E-2</v>
      </c>
      <c r="Z23" s="28" t="str">
        <f>IFERROR('Aggregates (£bn)'!AB23 - '[9]Aggregates (£bn)'!Z23, "-")</f>
        <v>-</v>
      </c>
      <c r="AA23" s="28" t="str">
        <f>IFERROR('Aggregates (£bn)'!AC23 - '[9]Aggregates (£bn)'!AA23, "-")</f>
        <v>-</v>
      </c>
      <c r="AB23" s="28" t="str">
        <f>IFERROR('Aggregates (£bn)'!AD23 - '[9]Aggregates (£bn)'!AB23, "-")</f>
        <v>-</v>
      </c>
      <c r="AC23" s="28" t="str">
        <f>IFERROR('Aggregates (£bn)'!AE23 - '[9]Aggregates (£bn)'!AC23, "-")</f>
        <v>-</v>
      </c>
      <c r="AD23" s="28">
        <f>'Aggregates (£bn)'!AF23-'[9]Aggregates (£bn)'!AD23</f>
        <v>28.832000000000001</v>
      </c>
      <c r="AE23" s="28" t="str">
        <f>IFERROR('Aggregates (£bn)'!AG23 - '[9]Aggregates (£bn)'!AE23, "-")</f>
        <v>-</v>
      </c>
      <c r="AF23" s="28"/>
      <c r="AG23" s="29" t="s">
        <v>109</v>
      </c>
      <c r="AH23" s="28">
        <f>'Aggregates (per cent of GDP)'!C20-'[9]Aggregates (per cent of GDP)'!C20</f>
        <v>8.6824820998216978E-3</v>
      </c>
      <c r="AI23" s="28">
        <f>'Aggregates (per cent of GDP)'!D20-'[9]Aggregates (per cent of GDP)'!D20</f>
        <v>9.3602120249443033E-3</v>
      </c>
      <c r="AJ23" s="28">
        <f>'Aggregates (per cent of GDP)'!E20-'[9]Aggregates (per cent of GDP)'!E20</f>
        <v>7.1856649071371237E-3</v>
      </c>
      <c r="AK23" s="28">
        <f>'Aggregates (per cent of GDP)'!F20-'[9]Aggregates (per cent of GDP)'!F20</f>
        <v>1.3876579115743581E-3</v>
      </c>
      <c r="AL23" s="28">
        <f>'Aggregates (per cent of GDP)'!G20-'[9]Aggregates (per cent of GDP)'!G20</f>
        <v>7.8688920622438374E-4</v>
      </c>
      <c r="AM23" s="28">
        <f>'Aggregates (per cent of GDP)'!H20-'[9]Aggregates (per cent of GDP)'!H20</f>
        <v>2.1745471178000741E-3</v>
      </c>
      <c r="AN23" s="28">
        <f>'Aggregates (per cent of GDP)'!I20-'[9]Aggregates (per cent of GDP)'!I20</f>
        <v>7.1935180928335285E-3</v>
      </c>
      <c r="AO23" s="28">
        <f>'Aggregates (per cent of GDP)'!J20-'[9]Aggregates (per cent of GDP)'!J20</f>
        <v>0</v>
      </c>
      <c r="AP23" s="28" t="str">
        <f>IFERROR('Aggregates (per cent of GDP)'!K20 - '[9]Aggregates (per cent of GDP)'!K20, "-")</f>
        <v>-</v>
      </c>
      <c r="AQ23" s="28">
        <f>'Aggregates (per cent of GDP)'!L20-'[9]Aggregates (per cent of GDP)'!L20</f>
        <v>2.2695706646602698E-4</v>
      </c>
      <c r="AR23" s="28" t="str">
        <f>IFERROR('Aggregates (per cent of GDP)'!M20 - '[9]Aggregates (per cent of GDP)'!M20, "-")</f>
        <v>-</v>
      </c>
      <c r="AS23" s="28" t="str">
        <f>IFERROR('Aggregates (per cent of GDP)'!L20 - '[9]Aggregates (per cent of GDP)'!N20, "-")</f>
        <v>-</v>
      </c>
      <c r="AT23" s="28" t="str">
        <f>IFERROR('Aggregates (per cent of GDP)'!N20 - '[9]Aggregates (per cent of GDP)'!O20, "-")</f>
        <v>-</v>
      </c>
      <c r="AU23" s="28">
        <f>'Aggregates (per cent of GDP)'!P20-'[9]Aggregates (per cent of GDP)'!P20</f>
        <v>0</v>
      </c>
      <c r="AV23" s="28">
        <f>'Aggregates (per cent of GDP)'!R20-'[9]Aggregates (per cent of GDP)'!Q20</f>
        <v>2.8319914789636917</v>
      </c>
      <c r="AW23" s="28">
        <f>'Aggregates (per cent of GDP)'!R20-'[9]Aggregates (per cent of GDP)'!R20</f>
        <v>0</v>
      </c>
      <c r="AX23" s="28">
        <f>'Aggregates (per cent of GDP)'!S20-'[9]Aggregates (per cent of GDP)'!S20</f>
        <v>0</v>
      </c>
      <c r="AY23" s="28">
        <f>'Aggregates (per cent of GDP)'!T20-'[9]Aggregates (per cent of GDP)'!T20</f>
        <v>2.3795152643313333E-4</v>
      </c>
      <c r="AZ23" s="28">
        <f>'Aggregates (per cent of GDP)'!U20-'[9]Aggregates (per cent of GDP)'!U20</f>
        <v>7.7668006482634055E-4</v>
      </c>
      <c r="BA23" s="28">
        <f>'Aggregates (per cent of GDP)'!V20-'[9]Aggregates (per cent of GDP)'!V20</f>
        <v>7.7275347198080269E-4</v>
      </c>
      <c r="BB23" s="28">
        <f>'Aggregates (per cent of GDP)'!W20-'[9]Aggregates (per cent of GDP)'!W20</f>
        <v>0</v>
      </c>
      <c r="BC23" s="28" t="str">
        <f>IFERROR('Aggregates (per cent of GDP)'!N20 - '[9]Aggregates (per cent of GDP)'!O20, "-")</f>
        <v>-</v>
      </c>
      <c r="BD23" s="28">
        <f>'Aggregates (per cent of GDP)'!AA20-'[9]Aggregates (per cent of GDP)'!Y20</f>
        <v>2.4222103844828125</v>
      </c>
      <c r="BE23" s="28" t="str">
        <f>IFERROR('Aggregates (per cent of GDP)'!AB20 - '[9]Aggregates (per cent of GDP)'!Z20, "-")</f>
        <v>-</v>
      </c>
      <c r="BF23" s="28" t="str">
        <f>IFERROR('Aggregates (per cent of GDP)'!AC20 - '[9]Aggregates (per cent of GDP)'!AA20, "-")</f>
        <v>-</v>
      </c>
      <c r="BG23" s="28"/>
      <c r="BH23" s="28"/>
      <c r="BI23" s="28"/>
      <c r="BK23" s="33" t="s">
        <v>14</v>
      </c>
      <c r="BL23" s="28">
        <f>'Aggregates (2024-25 prices)'!C20-'[9]Aggregates (2024-25 prices)'!$C$20</f>
        <v>0</v>
      </c>
      <c r="BM23" s="28">
        <f>'Aggregates (2024-25 prices)'!D20-'[9]Aggregates (2024-25 prices)'!D20</f>
        <v>0</v>
      </c>
      <c r="BN23" s="28">
        <f>'Aggregates (2024-25 prices)'!E20-'[9]Aggregates (2024-25 prices)'!E20</f>
        <v>0</v>
      </c>
      <c r="BO23" s="28">
        <f>'Aggregates (2024-25 prices)'!F20-'[9]Aggregates (2024-25 prices)'!F20</f>
        <v>0</v>
      </c>
      <c r="BP23" s="28">
        <f>'Aggregates (2024-25 prices)'!G20-'[9]Aggregates (2024-25 prices)'!G20</f>
        <v>0</v>
      </c>
      <c r="BQ23" s="28">
        <f>'Aggregates (2024-25 prices)'!H20-'[9]Aggregates (2024-25 prices)'!H20</f>
        <v>0</v>
      </c>
      <c r="BR23" s="28">
        <f>'Aggregates (2024-25 prices)'!I20-'[9]Aggregates (2024-25 prices)'!I20</f>
        <v>0</v>
      </c>
      <c r="BS23" s="28"/>
      <c r="BT23" s="28" t="e">
        <f>'Aggregates (2024-25 prices)'!K20-#REF!</f>
        <v>#VALUE!</v>
      </c>
      <c r="BU23" s="28" t="e">
        <f>'Aggregates (2024-25 prices)'!#REF!-#REF!</f>
        <v>#REF!</v>
      </c>
      <c r="BV23" s="28" t="e">
        <f>'Aggregates (2024-25 prices)'!L20-#REF!</f>
        <v>#REF!</v>
      </c>
      <c r="BW23" s="28" t="e">
        <f>'Aggregates (2024-25 prices)'!M20-#REF!</f>
        <v>#VALUE!</v>
      </c>
      <c r="BX23" s="28" t="e">
        <f>'Aggregates (2024-25 prices)'!N20-#REF!</f>
        <v>#VALUE!</v>
      </c>
      <c r="BY23" s="28"/>
      <c r="BZ23" s="28" t="e">
        <f>'Aggregates (2024-25 prices)'!Q20-#REF!</f>
        <v>#REF!</v>
      </c>
      <c r="CA23" s="28" t="e">
        <f>'Aggregates (2024-25 prices)'!R20-#REF!</f>
        <v>#REF!</v>
      </c>
      <c r="CB23" s="28"/>
      <c r="CC23" s="28" t="e">
        <f>'Aggregates (2024-25 prices)'!T20-#REF!</f>
        <v>#REF!</v>
      </c>
      <c r="CD23" s="28" t="e">
        <f>'Aggregates (2024-25 prices)'!U20-#REF!</f>
        <v>#REF!</v>
      </c>
      <c r="CE23" s="28" t="e">
        <f>'Aggregates (2024-25 prices)'!V20-#REF!</f>
        <v>#REF!</v>
      </c>
      <c r="CF23" s="28"/>
      <c r="CG23" s="28" t="e">
        <f>'Aggregates (2024-25 prices)'!X20-#REF!</f>
        <v>#REF!</v>
      </c>
      <c r="CH23" s="28" t="e">
        <f>'Aggregates (2024-25 prices)'!AA20-#REF!</f>
        <v>#REF!</v>
      </c>
      <c r="CI23" s="28" t="e">
        <f>'Aggregates (2024-25 prices)'!AB20-#REF!</f>
        <v>#VALUE!</v>
      </c>
      <c r="CJ23" s="28" t="e">
        <f>'Aggregates (2024-25 prices)'!AC20-#REF!</f>
        <v>#VALUE!</v>
      </c>
      <c r="CK23" s="28"/>
      <c r="CL23" s="28" t="e">
        <f>'Aggregates (2024-25 prices)'!AE20-#REF!</f>
        <v>#REF!</v>
      </c>
    </row>
    <row r="24" spans="1:90" s="20" customFormat="1">
      <c r="B24" s="29" t="s">
        <v>108</v>
      </c>
      <c r="C24" s="28">
        <f>'Aggregates (£bn)'!C24-'[9]Aggregates (£bn)'!C24</f>
        <v>0</v>
      </c>
      <c r="D24" s="28">
        <f>'Aggregates (£bn)'!D24-'[9]Aggregates (£bn)'!D24</f>
        <v>0</v>
      </c>
      <c r="E24" s="28">
        <f>'Aggregates (£bn)'!E24-'[9]Aggregates (£bn)'!E24</f>
        <v>0</v>
      </c>
      <c r="F24" s="28">
        <f>'Aggregates (£bn)'!F24-'[9]Aggregates (£bn)'!F24</f>
        <v>0</v>
      </c>
      <c r="G24" s="28">
        <f>'Aggregates (£bn)'!G24-'[9]Aggregates (£bn)'!G24</f>
        <v>0</v>
      </c>
      <c r="H24" s="28">
        <f>'Aggregates (£bn)'!H24-'[9]Aggregates (£bn)'!H24</f>
        <v>0</v>
      </c>
      <c r="I24" s="28">
        <f>'Aggregates (£bn)'!I24-'[9]Aggregates (£bn)'!I24</f>
        <v>0</v>
      </c>
      <c r="J24" s="28">
        <f>'Aggregates (£bn)'!J24-'[9]Aggregates (£bn)'!J24</f>
        <v>0</v>
      </c>
      <c r="K24" s="127" t="str">
        <f>IFERROR('Aggregates (£bn)'!K24 - '[9]Aggregates (£bn)'!K24, "-")</f>
        <v>-</v>
      </c>
      <c r="L24" s="28">
        <f>'Aggregates (£bn)'!L24-'[9]Aggregates (£bn)'!L24</f>
        <v>0</v>
      </c>
      <c r="M24" s="28" t="str">
        <f>IFERROR('Aggregates (£bn)'!L24 - '[9]Aggregates (£bn)'!M24, "-")</f>
        <v>-</v>
      </c>
      <c r="N24" s="28" t="str">
        <f>IFERROR('Aggregates (£bn)'!M24 - '[9]Aggregates (£bn)'!N24, "-")</f>
        <v>-</v>
      </c>
      <c r="O24" s="28" t="str">
        <f>IFERROR('Aggregates (£bn)'!N24 - '[9]Aggregates (£bn)'!O24, "-")</f>
        <v>-</v>
      </c>
      <c r="P24" s="28">
        <f>'Aggregates (£bn)'!P24-'[9]Aggregates (£bn)'!P24</f>
        <v>0</v>
      </c>
      <c r="Q24" s="28">
        <f>'Aggregates (£bn)'!Q24-'[9]Aggregates (£bn)'!Q24</f>
        <v>0</v>
      </c>
      <c r="R24" s="28">
        <f>'Aggregates (£bn)'!R24-'[9]Aggregates (£bn)'!R24</f>
        <v>0</v>
      </c>
      <c r="S24" s="28">
        <f>'Aggregates (£bn)'!S24-'[9]Aggregates (£bn)'!S24</f>
        <v>0</v>
      </c>
      <c r="T24" s="28">
        <f>'Aggregates (£bn)'!T24-'[9]Aggregates (£bn)'!T24</f>
        <v>0</v>
      </c>
      <c r="U24" s="28">
        <f>'Aggregates (£bn)'!U24-'[9]Aggregates (£bn)'!U24</f>
        <v>0</v>
      </c>
      <c r="V24" s="28">
        <f>'Aggregates (£bn)'!V24-'[9]Aggregates (£bn)'!V24</f>
        <v>0</v>
      </c>
      <c r="W24" s="28">
        <f>'Aggregates (£bn)'!W24-'[9]Aggregates (£bn)'!W24</f>
        <v>0</v>
      </c>
      <c r="X24" s="28">
        <f>'Aggregates (£bn)'!X24-'[9]Aggregates (£bn)'!X24</f>
        <v>0</v>
      </c>
      <c r="Y24" s="28">
        <f>'Aggregates (£bn)'!AA24-'[9]Aggregates (£bn)'!Y24</f>
        <v>6.7000000000000004E-2</v>
      </c>
      <c r="Z24" s="28" t="str">
        <f>IFERROR('Aggregates (£bn)'!AB24 - '[9]Aggregates (£bn)'!Z24, "-")</f>
        <v>-</v>
      </c>
      <c r="AA24" s="28" t="str">
        <f>IFERROR('Aggregates (£bn)'!AC24 - '[9]Aggregates (£bn)'!AA24, "-")</f>
        <v>-</v>
      </c>
      <c r="AB24" s="28" t="str">
        <f>IFERROR('Aggregates (£bn)'!AD24 - '[9]Aggregates (£bn)'!AB24, "-")</f>
        <v>-</v>
      </c>
      <c r="AC24" s="28" t="str">
        <f>IFERROR('Aggregates (£bn)'!AE24 - '[9]Aggregates (£bn)'!AC24, "-")</f>
        <v>-</v>
      </c>
      <c r="AD24" s="28">
        <f>'Aggregates (£bn)'!AF24-'[9]Aggregates (£bn)'!AD24</f>
        <v>30.376000000000001</v>
      </c>
      <c r="AE24" s="28" t="str">
        <f>IFERROR('Aggregates (£bn)'!AG24 - '[9]Aggregates (£bn)'!AE24, "-")</f>
        <v>-</v>
      </c>
      <c r="AF24" s="28"/>
      <c r="AG24" s="29" t="s">
        <v>110</v>
      </c>
      <c r="AH24" s="28">
        <f>'Aggregates (per cent of GDP)'!C21-'[9]Aggregates (per cent of GDP)'!C21</f>
        <v>1.1101554085826137E-2</v>
      </c>
      <c r="AI24" s="28">
        <f>'Aggregates (per cent of GDP)'!D21-'[9]Aggregates (per cent of GDP)'!D21</f>
        <v>1.1691185456463415E-2</v>
      </c>
      <c r="AJ24" s="28">
        <f>'Aggregates (per cent of GDP)'!E21-'[9]Aggregates (per cent of GDP)'!E21</f>
        <v>8.8073355576874235E-3</v>
      </c>
      <c r="AK24" s="28">
        <f>'Aggregates (per cent of GDP)'!F21-'[9]Aggregates (per cent of GDP)'!F21</f>
        <v>1.8984137524586941E-3</v>
      </c>
      <c r="AL24" s="28">
        <f>'Aggregates (per cent of GDP)'!G21-'[9]Aggregates (per cent of GDP)'!G21</f>
        <v>9.8543614631463328E-4</v>
      </c>
      <c r="AM24" s="28">
        <f>'Aggregates (per cent of GDP)'!H21-'[9]Aggregates (per cent of GDP)'!H21</f>
        <v>2.8838498987742156E-3</v>
      </c>
      <c r="AN24" s="28">
        <f>'Aggregates (per cent of GDP)'!I21-'[9]Aggregates (per cent of GDP)'!I21</f>
        <v>9.1814027713112978E-3</v>
      </c>
      <c r="AO24" s="28">
        <f>'Aggregates (per cent of GDP)'!J21-'[9]Aggregates (per cent of GDP)'!J21</f>
        <v>0</v>
      </c>
      <c r="AP24" s="28" t="str">
        <f>IFERROR('Aggregates (per cent of GDP)'!K21 - '[9]Aggregates (per cent of GDP)'!K21, "-")</f>
        <v>-</v>
      </c>
      <c r="AQ24" s="28">
        <f>'Aggregates (per cent of GDP)'!L21-'[9]Aggregates (per cent of GDP)'!L21</f>
        <v>4.8818941439665586E-4</v>
      </c>
      <c r="AR24" s="28" t="str">
        <f>IFERROR('Aggregates (per cent of GDP)'!M21 - '[9]Aggregates (per cent of GDP)'!M21, "-")</f>
        <v>-</v>
      </c>
      <c r="AS24" s="28" t="str">
        <f>IFERROR('Aggregates (per cent of GDP)'!L21 - '[9]Aggregates (per cent of GDP)'!N21, "-")</f>
        <v>-</v>
      </c>
      <c r="AT24" s="28" t="str">
        <f>IFERROR('Aggregates (per cent of GDP)'!N21 - '[9]Aggregates (per cent of GDP)'!O21, "-")</f>
        <v>-</v>
      </c>
      <c r="AU24" s="28">
        <f>'Aggregates (per cent of GDP)'!P21-'[9]Aggregates (per cent of GDP)'!P21</f>
        <v>0</v>
      </c>
      <c r="AV24" s="28">
        <f>'Aggregates (per cent of GDP)'!R21-'[9]Aggregates (per cent of GDP)'!Q21</f>
        <v>4.1457466647539816</v>
      </c>
      <c r="AW24" s="28">
        <f>'Aggregates (per cent of GDP)'!R21-'[9]Aggregates (per cent of GDP)'!R21</f>
        <v>0</v>
      </c>
      <c r="AX24" s="28">
        <f>'Aggregates (per cent of GDP)'!S21-'[9]Aggregates (per cent of GDP)'!S21</f>
        <v>0</v>
      </c>
      <c r="AY24" s="28">
        <f>'Aggregates (per cent of GDP)'!T21-'[9]Aggregates (per cent of GDP)'!T21</f>
        <v>2.9526855119355044E-4</v>
      </c>
      <c r="AZ24" s="28">
        <f>'Aggregates (per cent of GDP)'!U21-'[9]Aggregates (per cent of GDP)'!U21</f>
        <v>8.2783882144443766E-4</v>
      </c>
      <c r="BA24" s="28">
        <f>'Aggregates (per cent of GDP)'!V21-'[9]Aggregates (per cent of GDP)'!V21</f>
        <v>8.930515075973311E-4</v>
      </c>
      <c r="BB24" s="28">
        <f>'Aggregates (per cent of GDP)'!W21-'[9]Aggregates (per cent of GDP)'!W21</f>
        <v>0</v>
      </c>
      <c r="BC24" s="28" t="str">
        <f>IFERROR('Aggregates (per cent of GDP)'!N21 - '[9]Aggregates (per cent of GDP)'!O21, "-")</f>
        <v>-</v>
      </c>
      <c r="BD24" s="28">
        <f>'Aggregates (per cent of GDP)'!AA21-'[9]Aggregates (per cent of GDP)'!Y21</f>
        <v>8.8967971530249101E-2</v>
      </c>
      <c r="BE24" s="28" t="str">
        <f>IFERROR('Aggregates (per cent of GDP)'!AB21 - '[9]Aggregates (per cent of GDP)'!Z21, "-")</f>
        <v>-</v>
      </c>
      <c r="BF24" s="28" t="str">
        <f>IFERROR('Aggregates (per cent of GDP)'!AC21 - '[9]Aggregates (per cent of GDP)'!AA21, "-")</f>
        <v>-</v>
      </c>
      <c r="BG24" s="28"/>
      <c r="BH24" s="28"/>
      <c r="BI24" s="28"/>
      <c r="BK24" s="33" t="s">
        <v>15</v>
      </c>
      <c r="BL24" s="28">
        <f>'Aggregates (2024-25 prices)'!C21-'[9]Aggregates (2024-25 prices)'!$C$21</f>
        <v>0</v>
      </c>
      <c r="BM24" s="28">
        <f>'Aggregates (2024-25 prices)'!D21-'[9]Aggregates (2024-25 prices)'!D21</f>
        <v>0</v>
      </c>
      <c r="BN24" s="28">
        <f>'Aggregates (2024-25 prices)'!E21-'[9]Aggregates (2024-25 prices)'!E21</f>
        <v>0</v>
      </c>
      <c r="BO24" s="28">
        <f>'Aggregates (2024-25 prices)'!F21-'[9]Aggregates (2024-25 prices)'!F21</f>
        <v>0</v>
      </c>
      <c r="BP24" s="28">
        <f>'Aggregates (2024-25 prices)'!G21-'[9]Aggregates (2024-25 prices)'!G21</f>
        <v>0</v>
      </c>
      <c r="BQ24" s="28">
        <f>'Aggregates (2024-25 prices)'!H21-'[9]Aggregates (2024-25 prices)'!H21</f>
        <v>0</v>
      </c>
      <c r="BR24" s="28">
        <f>'Aggregates (2024-25 prices)'!I21-'[9]Aggregates (2024-25 prices)'!I21</f>
        <v>0</v>
      </c>
      <c r="BS24" s="28"/>
      <c r="BT24" s="28" t="e">
        <f>'Aggregates (2024-25 prices)'!K21-#REF!</f>
        <v>#VALUE!</v>
      </c>
      <c r="BU24" s="28" t="e">
        <f>'Aggregates (2024-25 prices)'!#REF!-#REF!</f>
        <v>#REF!</v>
      </c>
      <c r="BV24" s="28" t="e">
        <f>'Aggregates (2024-25 prices)'!L21-#REF!</f>
        <v>#REF!</v>
      </c>
      <c r="BW24" s="28" t="e">
        <f>'Aggregates (2024-25 prices)'!M21-#REF!</f>
        <v>#VALUE!</v>
      </c>
      <c r="BX24" s="28" t="e">
        <f>'Aggregates (2024-25 prices)'!N21-#REF!</f>
        <v>#VALUE!</v>
      </c>
      <c r="BY24" s="28"/>
      <c r="BZ24" s="28" t="e">
        <f>'Aggregates (2024-25 prices)'!Q21-#REF!</f>
        <v>#REF!</v>
      </c>
      <c r="CA24" s="28" t="e">
        <f>'Aggregates (2024-25 prices)'!R21-#REF!</f>
        <v>#REF!</v>
      </c>
      <c r="CB24" s="28"/>
      <c r="CC24" s="28" t="e">
        <f>'Aggregates (2024-25 prices)'!T21-#REF!</f>
        <v>#REF!</v>
      </c>
      <c r="CD24" s="28" t="e">
        <f>'Aggregates (2024-25 prices)'!U21-#REF!</f>
        <v>#REF!</v>
      </c>
      <c r="CE24" s="28" t="e">
        <f>'Aggregates (2024-25 prices)'!V21-#REF!</f>
        <v>#REF!</v>
      </c>
      <c r="CF24" s="28"/>
      <c r="CG24" s="28" t="e">
        <f>'Aggregates (2024-25 prices)'!X21-#REF!</f>
        <v>#REF!</v>
      </c>
      <c r="CH24" s="28" t="e">
        <f>'Aggregates (2024-25 prices)'!AA21-#REF!</f>
        <v>#REF!</v>
      </c>
      <c r="CI24" s="28" t="e">
        <f>'Aggregates (2024-25 prices)'!AB21-#REF!</f>
        <v>#VALUE!</v>
      </c>
      <c r="CJ24" s="28" t="e">
        <f>'Aggregates (2024-25 prices)'!AC21-#REF!</f>
        <v>#VALUE!</v>
      </c>
      <c r="CK24" s="28"/>
      <c r="CL24" s="28" t="e">
        <f>'Aggregates (2024-25 prices)'!AE21-#REF!</f>
        <v>#REF!</v>
      </c>
    </row>
    <row r="25" spans="1:90" s="20" customFormat="1">
      <c r="B25" s="29" t="s">
        <v>109</v>
      </c>
      <c r="C25" s="28">
        <f>'Aggregates (£bn)'!C25-'[9]Aggregates (£bn)'!C25</f>
        <v>0</v>
      </c>
      <c r="D25" s="28">
        <f>'Aggregates (£bn)'!D25-'[9]Aggregates (£bn)'!D25</f>
        <v>0</v>
      </c>
      <c r="E25" s="28">
        <f>'Aggregates (£bn)'!E25-'[9]Aggregates (£bn)'!E25</f>
        <v>0</v>
      </c>
      <c r="F25" s="28">
        <f>'Aggregates (£bn)'!F25-'[9]Aggregates (£bn)'!F25</f>
        <v>0</v>
      </c>
      <c r="G25" s="28">
        <f>'Aggregates (£bn)'!G25-'[9]Aggregates (£bn)'!G25</f>
        <v>0</v>
      </c>
      <c r="H25" s="28">
        <f>'Aggregates (£bn)'!H25-'[9]Aggregates (£bn)'!H25</f>
        <v>0</v>
      </c>
      <c r="I25" s="28">
        <f>'Aggregates (£bn)'!I25-'[9]Aggregates (£bn)'!I25</f>
        <v>0</v>
      </c>
      <c r="J25" s="28">
        <f>'Aggregates (£bn)'!J25-'[9]Aggregates (£bn)'!J25</f>
        <v>0</v>
      </c>
      <c r="K25" s="127" t="str">
        <f>IFERROR('Aggregates (£bn)'!K25 - '[9]Aggregates (£bn)'!K25, "-")</f>
        <v>-</v>
      </c>
      <c r="L25" s="28">
        <f>'Aggregates (£bn)'!L25-'[9]Aggregates (£bn)'!L25</f>
        <v>0</v>
      </c>
      <c r="M25" s="28" t="str">
        <f>IFERROR('Aggregates (£bn)'!L25 - '[9]Aggregates (£bn)'!M25, "-")</f>
        <v>-</v>
      </c>
      <c r="N25" s="28" t="str">
        <f>IFERROR('Aggregates (£bn)'!M25 - '[9]Aggregates (£bn)'!N25, "-")</f>
        <v>-</v>
      </c>
      <c r="O25" s="28" t="str">
        <f>IFERROR('Aggregates (£bn)'!N25 - '[9]Aggregates (£bn)'!O25, "-")</f>
        <v>-</v>
      </c>
      <c r="P25" s="28">
        <f>'Aggregates (£bn)'!P25-'[9]Aggregates (£bn)'!P25</f>
        <v>0</v>
      </c>
      <c r="Q25" s="28">
        <f>'Aggregates (£bn)'!Q25-'[9]Aggregates (£bn)'!Q25</f>
        <v>0</v>
      </c>
      <c r="R25" s="28">
        <f>'Aggregates (£bn)'!R25-'[9]Aggregates (£bn)'!R25</f>
        <v>0</v>
      </c>
      <c r="S25" s="28">
        <f>'Aggregates (£bn)'!S25-'[9]Aggregates (£bn)'!S25</f>
        <v>0</v>
      </c>
      <c r="T25" s="28">
        <f>'Aggregates (£bn)'!T25-'[9]Aggregates (£bn)'!T25</f>
        <v>0</v>
      </c>
      <c r="U25" s="28">
        <f>'Aggregates (£bn)'!U25-'[9]Aggregates (£bn)'!U25</f>
        <v>0</v>
      </c>
      <c r="V25" s="28">
        <f>'Aggregates (£bn)'!V25-'[9]Aggregates (£bn)'!V25</f>
        <v>0</v>
      </c>
      <c r="W25" s="28">
        <f>'Aggregates (£bn)'!W25-'[9]Aggregates (£bn)'!W25</f>
        <v>0</v>
      </c>
      <c r="X25" s="28">
        <f>'Aggregates (£bn)'!X25-'[9]Aggregates (£bn)'!X25</f>
        <v>0</v>
      </c>
      <c r="Y25" s="28">
        <f>'Aggregates (£bn)'!AA25-'[9]Aggregates (£bn)'!Y25</f>
        <v>0.77300000000000002</v>
      </c>
      <c r="Z25" s="28" t="str">
        <f>IFERROR('Aggregates (£bn)'!AB25 - '[9]Aggregates (£bn)'!Z25, "-")</f>
        <v>-</v>
      </c>
      <c r="AA25" s="28" t="str">
        <f>IFERROR('Aggregates (£bn)'!AC25 - '[9]Aggregates (£bn)'!AA25, "-")</f>
        <v>-</v>
      </c>
      <c r="AB25" s="28" t="str">
        <f>IFERROR('Aggregates (£bn)'!AD25 - '[9]Aggregates (£bn)'!AB25, "-")</f>
        <v>-</v>
      </c>
      <c r="AC25" s="28" t="str">
        <f>IFERROR('Aggregates (£bn)'!AE25 - '[9]Aggregates (£bn)'!AC25, "-")</f>
        <v>-</v>
      </c>
      <c r="AD25" s="28">
        <f>'Aggregates (£bn)'!AF25-'[9]Aggregates (£bn)'!AD25</f>
        <v>33.329000000000001</v>
      </c>
      <c r="AE25" s="28" t="str">
        <f>IFERROR('Aggregates (£bn)'!AG25 - '[9]Aggregates (£bn)'!AE25, "-")</f>
        <v>-</v>
      </c>
      <c r="AF25" s="28"/>
      <c r="AG25" s="31" t="s">
        <v>9</v>
      </c>
      <c r="AH25" s="28">
        <f>'Aggregates (per cent of GDP)'!C22-'[9]Aggregates (per cent of GDP)'!C22</f>
        <v>9.8691907337880025E-3</v>
      </c>
      <c r="AI25" s="28">
        <f>'Aggregates (per cent of GDP)'!D22-'[9]Aggregates (per cent of GDP)'!D22</f>
        <v>1.0276189716094564E-2</v>
      </c>
      <c r="AJ25" s="28">
        <f>'Aggregates (per cent of GDP)'!E22-'[9]Aggregates (per cent of GDP)'!E22</f>
        <v>7.8163762521121782E-3</v>
      </c>
      <c r="AK25" s="28">
        <f>'Aggregates (per cent of GDP)'!F22-'[9]Aggregates (per cent of GDP)'!F22</f>
        <v>1.6044740966174587E-3</v>
      </c>
      <c r="AL25" s="28">
        <f>'Aggregates (per cent of GDP)'!G22-'[9]Aggregates (per cent of GDP)'!G22</f>
        <v>8.5533936736625904E-4</v>
      </c>
      <c r="AM25" s="28">
        <f>'Aggregates (per cent of GDP)'!H22-'[9]Aggregates (per cent of GDP)'!H22</f>
        <v>2.4598134639823854E-3</v>
      </c>
      <c r="AN25" s="28">
        <f>'Aggregates (per cent of GDP)'!I22-'[9]Aggregates (per cent of GDP)'!I22</f>
        <v>8.1955767049777251E-3</v>
      </c>
      <c r="AO25" s="28">
        <f>'Aggregates (per cent of GDP)'!J22-'[9]Aggregates (per cent of GDP)'!J22</f>
        <v>0</v>
      </c>
      <c r="AP25" s="28" t="str">
        <f>IFERROR('Aggregates (per cent of GDP)'!K22 - '[9]Aggregates (per cent of GDP)'!K22, "-")</f>
        <v>-</v>
      </c>
      <c r="AQ25" s="28">
        <f>'Aggregates (per cent of GDP)'!L22-'[9]Aggregates (per cent of GDP)'!L22</f>
        <v>4.7186221766382097E-4</v>
      </c>
      <c r="AR25" s="28" t="str">
        <f>IFERROR('Aggregates (per cent of GDP)'!M22 - '[9]Aggregates (per cent of GDP)'!M22, "-")</f>
        <v>-</v>
      </c>
      <c r="AS25" s="28" t="str">
        <f>IFERROR('Aggregates (per cent of GDP)'!L22 - '[9]Aggregates (per cent of GDP)'!N22, "-")</f>
        <v>-</v>
      </c>
      <c r="AT25" s="28" t="str">
        <f>IFERROR('Aggregates (per cent of GDP)'!N22 - '[9]Aggregates (per cent of GDP)'!O22, "-")</f>
        <v>-</v>
      </c>
      <c r="AU25" s="28">
        <f>'Aggregates (per cent of GDP)'!P22-'[9]Aggregates (per cent of GDP)'!P22</f>
        <v>0</v>
      </c>
      <c r="AV25" s="28">
        <f>'Aggregates (per cent of GDP)'!R22-'[9]Aggregates (per cent of GDP)'!Q22</f>
        <v>4.4846640506126372</v>
      </c>
      <c r="AW25" s="28">
        <f>'Aggregates (per cent of GDP)'!R22-'[9]Aggregates (per cent of GDP)'!R22</f>
        <v>0</v>
      </c>
      <c r="AX25" s="28">
        <f>'Aggregates (per cent of GDP)'!S22-'[9]Aggregates (per cent of GDP)'!S22</f>
        <v>0</v>
      </c>
      <c r="AY25" s="28">
        <f>'Aggregates (per cent of GDP)'!T22-'[9]Aggregates (per cent of GDP)'!T22</f>
        <v>3.3429513607896588E-4</v>
      </c>
      <c r="AZ25" s="28">
        <f>'Aggregates (per cent of GDP)'!U22-'[9]Aggregates (per cent of GDP)'!U22</f>
        <v>6.5718574725970313E-4</v>
      </c>
      <c r="BA25" s="28">
        <f>'Aggregates (per cent of GDP)'!V22-'[9]Aggregates (per cent of GDP)'!V22</f>
        <v>7.2276176542418469E-4</v>
      </c>
      <c r="BB25" s="28">
        <f>'Aggregates (per cent of GDP)'!W22-'[9]Aggregates (per cent of GDP)'!W22</f>
        <v>0</v>
      </c>
      <c r="BC25" s="28" t="str">
        <f>IFERROR('Aggregates (per cent of GDP)'!N22 - '[9]Aggregates (per cent of GDP)'!O22, "-")</f>
        <v>-</v>
      </c>
      <c r="BD25" s="28">
        <f>'Aggregates (per cent of GDP)'!AA22-'[9]Aggregates (per cent of GDP)'!Y22</f>
        <v>1.2202611412245334</v>
      </c>
      <c r="BE25" s="28" t="str">
        <f>IFERROR('Aggregates (per cent of GDP)'!AB22 - '[9]Aggregates (per cent of GDP)'!Z22, "-")</f>
        <v>-</v>
      </c>
      <c r="BF25" s="28" t="str">
        <f>IFERROR('Aggregates (per cent of GDP)'!AC22 - '[9]Aggregates (per cent of GDP)'!AA22, "-")</f>
        <v>-</v>
      </c>
      <c r="BG25" s="28"/>
      <c r="BH25" s="28"/>
      <c r="BI25" s="28"/>
      <c r="BK25" s="33" t="s">
        <v>16</v>
      </c>
      <c r="BL25" s="28">
        <f>'Aggregates (2024-25 prices)'!C22-'[9]Aggregates (2024-25 prices)'!$C$22</f>
        <v>0</v>
      </c>
      <c r="BM25" s="28">
        <f>'Aggregates (2024-25 prices)'!D22-'[9]Aggregates (2024-25 prices)'!D22</f>
        <v>0</v>
      </c>
      <c r="BN25" s="28">
        <f>'Aggregates (2024-25 prices)'!E22-'[9]Aggregates (2024-25 prices)'!E22</f>
        <v>0</v>
      </c>
      <c r="BO25" s="28">
        <f>'Aggregates (2024-25 prices)'!F22-'[9]Aggregates (2024-25 prices)'!F22</f>
        <v>0</v>
      </c>
      <c r="BP25" s="28">
        <f>'Aggregates (2024-25 prices)'!G22-'[9]Aggregates (2024-25 prices)'!G22</f>
        <v>0</v>
      </c>
      <c r="BQ25" s="28">
        <f>'Aggregates (2024-25 prices)'!H22-'[9]Aggregates (2024-25 prices)'!H22</f>
        <v>0</v>
      </c>
      <c r="BR25" s="28">
        <f>'Aggregates (2024-25 prices)'!I22-'[9]Aggregates (2024-25 prices)'!I22</f>
        <v>0</v>
      </c>
      <c r="BS25" s="28"/>
      <c r="BT25" s="28" t="e">
        <f>'Aggregates (2024-25 prices)'!K22-#REF!</f>
        <v>#VALUE!</v>
      </c>
      <c r="BU25" s="28" t="e">
        <f>'Aggregates (2024-25 prices)'!#REF!-#REF!</f>
        <v>#REF!</v>
      </c>
      <c r="BV25" s="28" t="e">
        <f>'Aggregates (2024-25 prices)'!L22-#REF!</f>
        <v>#REF!</v>
      </c>
      <c r="BW25" s="28" t="e">
        <f>'Aggregates (2024-25 prices)'!M22-#REF!</f>
        <v>#VALUE!</v>
      </c>
      <c r="BX25" s="28" t="e">
        <f>'Aggregates (2024-25 prices)'!N22-#REF!</f>
        <v>#VALUE!</v>
      </c>
      <c r="BY25" s="28"/>
      <c r="BZ25" s="28" t="e">
        <f>'Aggregates (2024-25 prices)'!Q22-#REF!</f>
        <v>#REF!</v>
      </c>
      <c r="CA25" s="28" t="e">
        <f>'Aggregates (2024-25 prices)'!R22-#REF!</f>
        <v>#REF!</v>
      </c>
      <c r="CB25" s="28"/>
      <c r="CC25" s="28" t="e">
        <f>'Aggregates (2024-25 prices)'!T22-#REF!</f>
        <v>#REF!</v>
      </c>
      <c r="CD25" s="28" t="e">
        <f>'Aggregates (2024-25 prices)'!U22-#REF!</f>
        <v>#REF!</v>
      </c>
      <c r="CE25" s="28" t="e">
        <f>'Aggregates (2024-25 prices)'!V22-#REF!</f>
        <v>#REF!</v>
      </c>
      <c r="CF25" s="28"/>
      <c r="CG25" s="28" t="e">
        <f>'Aggregates (2024-25 prices)'!X22-#REF!</f>
        <v>#REF!</v>
      </c>
      <c r="CH25" s="28" t="e">
        <f>'Aggregates (2024-25 prices)'!AA22-#REF!</f>
        <v>#REF!</v>
      </c>
      <c r="CI25" s="28" t="e">
        <f>'Aggregates (2024-25 prices)'!AB22-#REF!</f>
        <v>#VALUE!</v>
      </c>
      <c r="CJ25" s="28" t="e">
        <f>'Aggregates (2024-25 prices)'!AC22-#REF!</f>
        <v>#VALUE!</v>
      </c>
      <c r="CK25" s="28"/>
      <c r="CL25" s="28" t="e">
        <f>'Aggregates (2024-25 prices)'!AE22-#REF!</f>
        <v>#REF!</v>
      </c>
    </row>
    <row r="26" spans="1:90" s="20" customFormat="1">
      <c r="B26" s="29" t="s">
        <v>110</v>
      </c>
      <c r="C26" s="28">
        <f>'Aggregates (£bn)'!C26-'[9]Aggregates (£bn)'!C26</f>
        <v>0</v>
      </c>
      <c r="D26" s="28">
        <f>'Aggregates (£bn)'!D26-'[9]Aggregates (£bn)'!D26</f>
        <v>0</v>
      </c>
      <c r="E26" s="28">
        <f>'Aggregates (£bn)'!E26-'[9]Aggregates (£bn)'!E26</f>
        <v>0</v>
      </c>
      <c r="F26" s="28">
        <f>'Aggregates (£bn)'!F26-'[9]Aggregates (£bn)'!F26</f>
        <v>0</v>
      </c>
      <c r="G26" s="28">
        <f>'Aggregates (£bn)'!G26-'[9]Aggregates (£bn)'!G26</f>
        <v>0</v>
      </c>
      <c r="H26" s="28">
        <f>'Aggregates (£bn)'!H26-'[9]Aggregates (£bn)'!H26</f>
        <v>0</v>
      </c>
      <c r="I26" s="28">
        <f>'Aggregates (£bn)'!I26-'[9]Aggregates (£bn)'!I26</f>
        <v>0</v>
      </c>
      <c r="J26" s="28">
        <f>'Aggregates (£bn)'!J26-'[9]Aggregates (£bn)'!J26</f>
        <v>0</v>
      </c>
      <c r="K26" s="127" t="str">
        <f>IFERROR('Aggregates (£bn)'!K26 - '[9]Aggregates (£bn)'!K26, "-")</f>
        <v>-</v>
      </c>
      <c r="L26" s="28">
        <f>'Aggregates (£bn)'!L26-'[9]Aggregates (£bn)'!L26</f>
        <v>0</v>
      </c>
      <c r="M26" s="28" t="str">
        <f>IFERROR('Aggregates (£bn)'!L26 - '[9]Aggregates (£bn)'!M26, "-")</f>
        <v>-</v>
      </c>
      <c r="N26" s="28" t="str">
        <f>IFERROR('Aggregates (£bn)'!M26 - '[9]Aggregates (£bn)'!N26, "-")</f>
        <v>-</v>
      </c>
      <c r="O26" s="28" t="str">
        <f>IFERROR('Aggregates (£bn)'!N26 - '[9]Aggregates (£bn)'!O26, "-")</f>
        <v>-</v>
      </c>
      <c r="P26" s="28">
        <f>'Aggregates (£bn)'!P26-'[9]Aggregates (£bn)'!P26</f>
        <v>0</v>
      </c>
      <c r="Q26" s="28">
        <f>'Aggregates (£bn)'!Q26-'[9]Aggregates (£bn)'!Q26</f>
        <v>0</v>
      </c>
      <c r="R26" s="28">
        <f>'Aggregates (£bn)'!R26-'[9]Aggregates (£bn)'!R26</f>
        <v>0</v>
      </c>
      <c r="S26" s="28">
        <f>'Aggregates (£bn)'!S26-'[9]Aggregates (£bn)'!S26</f>
        <v>0</v>
      </c>
      <c r="T26" s="28">
        <f>'Aggregates (£bn)'!T26-'[9]Aggregates (£bn)'!T26</f>
        <v>0</v>
      </c>
      <c r="U26" s="28">
        <f>'Aggregates (£bn)'!U26-'[9]Aggregates (£bn)'!U26</f>
        <v>0</v>
      </c>
      <c r="V26" s="28">
        <f>'Aggregates (£bn)'!V26-'[9]Aggregates (£bn)'!V26</f>
        <v>0</v>
      </c>
      <c r="W26" s="28">
        <f>'Aggregates (£bn)'!W26-'[9]Aggregates (£bn)'!W26</f>
        <v>0</v>
      </c>
      <c r="X26" s="28">
        <f>'Aggregates (£bn)'!X26-'[9]Aggregates (£bn)'!X26</f>
        <v>0</v>
      </c>
      <c r="Y26" s="28">
        <f>'Aggregates (£bn)'!AA26-'[9]Aggregates (£bn)'!Y26</f>
        <v>3.1E-2</v>
      </c>
      <c r="Z26" s="28" t="str">
        <f>IFERROR('Aggregates (£bn)'!AB26 - '[9]Aggregates (£bn)'!Z26, "-")</f>
        <v>-</v>
      </c>
      <c r="AA26" s="28" t="str">
        <f>IFERROR('Aggregates (£bn)'!AC26 - '[9]Aggregates (£bn)'!AA26, "-")</f>
        <v>-</v>
      </c>
      <c r="AB26" s="28" t="str">
        <f>IFERROR('Aggregates (£bn)'!AD26 - '[9]Aggregates (£bn)'!AB26, "-")</f>
        <v>-</v>
      </c>
      <c r="AC26" s="28" t="str">
        <f>IFERROR('Aggregates (£bn)'!AE26 - '[9]Aggregates (£bn)'!AC26, "-")</f>
        <v>-</v>
      </c>
      <c r="AD26" s="28">
        <f>'Aggregates (£bn)'!AF26-'[9]Aggregates (£bn)'!AD26</f>
        <v>36.152999999999999</v>
      </c>
      <c r="AE26" s="28" t="str">
        <f>IFERROR('Aggregates (£bn)'!AG26 - '[9]Aggregates (£bn)'!AE26, "-")</f>
        <v>-</v>
      </c>
      <c r="AF26" s="28"/>
      <c r="AG26" s="31" t="s">
        <v>10</v>
      </c>
      <c r="AH26" s="28">
        <f>'Aggregates (per cent of GDP)'!C23-'[9]Aggregates (per cent of GDP)'!C23</f>
        <v>9.4244952619746414E-3</v>
      </c>
      <c r="AI26" s="28">
        <f>'Aggregates (per cent of GDP)'!D23-'[9]Aggregates (per cent of GDP)'!D23</f>
        <v>1.0024298544927035E-2</v>
      </c>
      <c r="AJ26" s="28">
        <f>'Aggregates (per cent of GDP)'!E23-'[9]Aggregates (per cent of GDP)'!E23</f>
        <v>7.494720645258468E-3</v>
      </c>
      <c r="AK26" s="28">
        <f>'Aggregates (per cent of GDP)'!F23-'[9]Aggregates (per cent of GDP)'!F23</f>
        <v>1.690354706494368E-3</v>
      </c>
      <c r="AL26" s="28">
        <f>'Aggregates (per cent of GDP)'!G23-'[9]Aggregates (per cent of GDP)'!G23</f>
        <v>8.3922319317597527E-4</v>
      </c>
      <c r="AM26" s="28">
        <f>'Aggregates (per cent of GDP)'!H23-'[9]Aggregates (per cent of GDP)'!H23</f>
        <v>2.5295778996703433E-3</v>
      </c>
      <c r="AN26" s="28">
        <f>'Aggregates (per cent of GDP)'!I23-'[9]Aggregates (per cent of GDP)'!I23</f>
        <v>7.8601180475139643E-3</v>
      </c>
      <c r="AO26" s="28">
        <f>'Aggregates (per cent of GDP)'!J23-'[9]Aggregates (per cent of GDP)'!J23</f>
        <v>0</v>
      </c>
      <c r="AP26" s="28" t="str">
        <f>IFERROR('Aggregates (per cent of GDP)'!K23 - '[9]Aggregates (per cent of GDP)'!K23, "-")</f>
        <v>-</v>
      </c>
      <c r="AQ26" s="28">
        <f>'Aggregates (per cent of GDP)'!L23-'[9]Aggregates (per cent of GDP)'!L23</f>
        <v>2.3816640284313184E-4</v>
      </c>
      <c r="AR26" s="28" t="str">
        <f>IFERROR('Aggregates (per cent of GDP)'!M23 - '[9]Aggregates (per cent of GDP)'!M23, "-")</f>
        <v>-</v>
      </c>
      <c r="AS26" s="28" t="str">
        <f>IFERROR('Aggregates (per cent of GDP)'!L23 - '[9]Aggregates (per cent of GDP)'!N23, "-")</f>
        <v>-</v>
      </c>
      <c r="AT26" s="28" t="str">
        <f>IFERROR('Aggregates (per cent of GDP)'!N23 - '[9]Aggregates (per cent of GDP)'!O23, "-")</f>
        <v>-</v>
      </c>
      <c r="AU26" s="28">
        <f>'Aggregates (per cent of GDP)'!P23-'[9]Aggregates (per cent of GDP)'!P23</f>
        <v>0</v>
      </c>
      <c r="AV26" s="28">
        <f>'Aggregates (per cent of GDP)'!R23-'[9]Aggregates (per cent of GDP)'!Q23</f>
        <v>4.3555533304963836</v>
      </c>
      <c r="AW26" s="28">
        <f>'Aggregates (per cent of GDP)'!R23-'[9]Aggregates (per cent of GDP)'!R23</f>
        <v>0</v>
      </c>
      <c r="AX26" s="28">
        <f>'Aggregates (per cent of GDP)'!S23-'[9]Aggregates (per cent of GDP)'!S23</f>
        <v>0</v>
      </c>
      <c r="AY26" s="28">
        <f>'Aggregates (per cent of GDP)'!T23-'[9]Aggregates (per cent of GDP)'!T23</f>
        <v>4.6567799292773771E-4</v>
      </c>
      <c r="AZ26" s="28">
        <f>'Aggregates (per cent of GDP)'!U23-'[9]Aggregates (per cent of GDP)'!U23</f>
        <v>7.3079480451365697E-4</v>
      </c>
      <c r="BA26" s="28">
        <f>'Aggregates (per cent of GDP)'!V23-'[9]Aggregates (per cent of GDP)'!V23</f>
        <v>6.9883036623696881E-4</v>
      </c>
      <c r="BB26" s="28">
        <f>'Aggregates (per cent of GDP)'!W23-'[9]Aggregates (per cent of GDP)'!W23</f>
        <v>0</v>
      </c>
      <c r="BC26" s="28" t="str">
        <f>IFERROR('Aggregates (per cent of GDP)'!N23 - '[9]Aggregates (per cent of GDP)'!O23, "-")</f>
        <v>-</v>
      </c>
      <c r="BD26" s="28">
        <f>'Aggregates (per cent of GDP)'!AA23-'[9]Aggregates (per cent of GDP)'!Y23</f>
        <v>8.0122186334159601E-2</v>
      </c>
      <c r="BE26" s="28" t="str">
        <f>IFERROR('Aggregates (per cent of GDP)'!AB23 - '[9]Aggregates (per cent of GDP)'!Z23, "-")</f>
        <v>-</v>
      </c>
      <c r="BF26" s="28" t="str">
        <f>IFERROR('Aggregates (per cent of GDP)'!AC23 - '[9]Aggregates (per cent of GDP)'!AA23, "-")</f>
        <v>-</v>
      </c>
      <c r="BG26" s="28"/>
      <c r="BH26" s="28"/>
      <c r="BI26" s="28"/>
      <c r="BK26" s="33" t="s">
        <v>17</v>
      </c>
      <c r="BL26" s="28">
        <f>'Aggregates (2024-25 prices)'!C23-'[9]Aggregates (2024-25 prices)'!$C$23</f>
        <v>0</v>
      </c>
      <c r="BM26" s="28">
        <f>'Aggregates (2024-25 prices)'!D23-'[9]Aggregates (2024-25 prices)'!D23</f>
        <v>0</v>
      </c>
      <c r="BN26" s="28">
        <f>'Aggregates (2024-25 prices)'!E23-'[9]Aggregates (2024-25 prices)'!E23</f>
        <v>0</v>
      </c>
      <c r="BO26" s="28">
        <f>'Aggregates (2024-25 prices)'!F23-'[9]Aggregates (2024-25 prices)'!F23</f>
        <v>0</v>
      </c>
      <c r="BP26" s="28">
        <f>'Aggregates (2024-25 prices)'!G23-'[9]Aggregates (2024-25 prices)'!G23</f>
        <v>0</v>
      </c>
      <c r="BQ26" s="28">
        <f>'Aggregates (2024-25 prices)'!H23-'[9]Aggregates (2024-25 prices)'!H23</f>
        <v>0</v>
      </c>
      <c r="BR26" s="28">
        <f>'Aggregates (2024-25 prices)'!I23-'[9]Aggregates (2024-25 prices)'!I23</f>
        <v>0</v>
      </c>
      <c r="BS26" s="28"/>
      <c r="BT26" s="28" t="e">
        <f>'Aggregates (2024-25 prices)'!K23-#REF!</f>
        <v>#VALUE!</v>
      </c>
      <c r="BU26" s="28" t="e">
        <f>'Aggregates (2024-25 prices)'!#REF!-#REF!</f>
        <v>#REF!</v>
      </c>
      <c r="BV26" s="28" t="e">
        <f>'Aggregates (2024-25 prices)'!L23-#REF!</f>
        <v>#REF!</v>
      </c>
      <c r="BW26" s="28" t="e">
        <f>'Aggregates (2024-25 prices)'!M23-#REF!</f>
        <v>#VALUE!</v>
      </c>
      <c r="BX26" s="28" t="e">
        <f>'Aggregates (2024-25 prices)'!N23-#REF!</f>
        <v>#VALUE!</v>
      </c>
      <c r="BY26" s="28"/>
      <c r="BZ26" s="28" t="e">
        <f>'Aggregates (2024-25 prices)'!Q23-#REF!</f>
        <v>#REF!</v>
      </c>
      <c r="CA26" s="28" t="e">
        <f>'Aggregates (2024-25 prices)'!R23-#REF!</f>
        <v>#REF!</v>
      </c>
      <c r="CB26" s="28"/>
      <c r="CC26" s="28" t="e">
        <f>'Aggregates (2024-25 prices)'!T23-#REF!</f>
        <v>#REF!</v>
      </c>
      <c r="CD26" s="28" t="e">
        <f>'Aggregates (2024-25 prices)'!U23-#REF!</f>
        <v>#REF!</v>
      </c>
      <c r="CE26" s="28" t="e">
        <f>'Aggregates (2024-25 prices)'!V23-#REF!</f>
        <v>#REF!</v>
      </c>
      <c r="CF26" s="28"/>
      <c r="CG26" s="28" t="e">
        <f>'Aggregates (2024-25 prices)'!X23-#REF!</f>
        <v>#REF!</v>
      </c>
      <c r="CH26" s="28" t="e">
        <f>'Aggregates (2024-25 prices)'!AA23-#REF!</f>
        <v>#REF!</v>
      </c>
      <c r="CI26" s="28" t="e">
        <f>'Aggregates (2024-25 prices)'!AB23-#REF!</f>
        <v>#VALUE!</v>
      </c>
      <c r="CJ26" s="28" t="e">
        <f>'Aggregates (2024-25 prices)'!AC23-#REF!</f>
        <v>#VALUE!</v>
      </c>
      <c r="CK26" s="28"/>
      <c r="CL26" s="28" t="e">
        <f>'Aggregates (2024-25 prices)'!AE23-#REF!</f>
        <v>#REF!</v>
      </c>
    </row>
    <row r="27" spans="1:90" s="30" customFormat="1" ht="15.75" customHeight="1">
      <c r="B27" s="31" t="s">
        <v>9</v>
      </c>
      <c r="C27" s="28">
        <f>'Aggregates (£bn)'!C27-'[9]Aggregates (£bn)'!C27</f>
        <v>0</v>
      </c>
      <c r="D27" s="28">
        <f>'Aggregates (£bn)'!D27-'[9]Aggregates (£bn)'!D27</f>
        <v>0</v>
      </c>
      <c r="E27" s="28">
        <f>'Aggregates (£bn)'!E27-'[9]Aggregates (£bn)'!E27</f>
        <v>0</v>
      </c>
      <c r="F27" s="28">
        <f>'Aggregates (£bn)'!F27-'[9]Aggregates (£bn)'!F27</f>
        <v>0</v>
      </c>
      <c r="G27" s="28">
        <f>'Aggregates (£bn)'!G27-'[9]Aggregates (£bn)'!G27</f>
        <v>0</v>
      </c>
      <c r="H27" s="28">
        <f>'Aggregates (£bn)'!H27-'[9]Aggregates (£bn)'!H27</f>
        <v>0</v>
      </c>
      <c r="I27" s="28">
        <f>'Aggregates (£bn)'!I27-'[9]Aggregates (£bn)'!I27</f>
        <v>0</v>
      </c>
      <c r="J27" s="28">
        <f>'Aggregates (£bn)'!J27-'[9]Aggregates (£bn)'!J27</f>
        <v>0</v>
      </c>
      <c r="K27" s="127" t="str">
        <f>IFERROR('Aggregates (£bn)'!K27 - '[9]Aggregates (£bn)'!K27, "-")</f>
        <v>-</v>
      </c>
      <c r="L27" s="28">
        <f>'Aggregates (£bn)'!L27-'[9]Aggregates (£bn)'!L27</f>
        <v>0</v>
      </c>
      <c r="M27" s="28" t="str">
        <f>IFERROR('Aggregates (£bn)'!L27 - '[9]Aggregates (£bn)'!M27, "-")</f>
        <v>-</v>
      </c>
      <c r="N27" s="28" t="str">
        <f>IFERROR('Aggregates (£bn)'!M27 - '[9]Aggregates (£bn)'!N27, "-")</f>
        <v>-</v>
      </c>
      <c r="O27" s="28" t="str">
        <f>IFERROR('Aggregates (£bn)'!N27 - '[9]Aggregates (£bn)'!O27, "-")</f>
        <v>-</v>
      </c>
      <c r="P27" s="28">
        <f>'Aggregates (£bn)'!P27-'[9]Aggregates (£bn)'!P27</f>
        <v>0</v>
      </c>
      <c r="Q27" s="28">
        <f>'Aggregates (£bn)'!Q27-'[9]Aggregates (£bn)'!Q27</f>
        <v>0</v>
      </c>
      <c r="R27" s="28">
        <f>'Aggregates (£bn)'!R27-'[9]Aggregates (£bn)'!R27</f>
        <v>0</v>
      </c>
      <c r="S27" s="28">
        <f>'Aggregates (£bn)'!S27-'[9]Aggregates (£bn)'!S27</f>
        <v>0</v>
      </c>
      <c r="T27" s="28">
        <f>'Aggregates (£bn)'!T27-'[9]Aggregates (£bn)'!T27</f>
        <v>0</v>
      </c>
      <c r="U27" s="28">
        <f>'Aggregates (£bn)'!U27-'[9]Aggregates (£bn)'!U27</f>
        <v>0</v>
      </c>
      <c r="V27" s="28">
        <f>'Aggregates (£bn)'!V27-'[9]Aggregates (£bn)'!V27</f>
        <v>0</v>
      </c>
      <c r="W27" s="28">
        <f>'Aggregates (£bn)'!W27-'[9]Aggregates (£bn)'!W27</f>
        <v>0</v>
      </c>
      <c r="X27" s="28">
        <f>'Aggregates (£bn)'!X27-'[9]Aggregates (£bn)'!X27</f>
        <v>0</v>
      </c>
      <c r="Y27" s="28">
        <f>'Aggregates (£bn)'!AA27-'[9]Aggregates (£bn)'!Y27</f>
        <v>0.45700000000000002</v>
      </c>
      <c r="Z27" s="28" t="str">
        <f>IFERROR('Aggregates (£bn)'!AB27 - '[9]Aggregates (£bn)'!Z27, "-")</f>
        <v>-</v>
      </c>
      <c r="AA27" s="28" t="str">
        <f>IFERROR('Aggregates (£bn)'!AC27 - '[9]Aggregates (£bn)'!AA27, "-")</f>
        <v>-</v>
      </c>
      <c r="AB27" s="28" t="str">
        <f>IFERROR('Aggregates (£bn)'!AD27 - '[9]Aggregates (£bn)'!AB27, "-")</f>
        <v>-</v>
      </c>
      <c r="AC27" s="28" t="str">
        <f>IFERROR('Aggregates (£bn)'!AE27 - '[9]Aggregates (£bn)'!AC27, "-")</f>
        <v>-</v>
      </c>
      <c r="AD27" s="28">
        <f>'Aggregates (£bn)'!AF27-'[9]Aggregates (£bn)'!AD27</f>
        <v>38.744</v>
      </c>
      <c r="AE27" s="28" t="str">
        <f>IFERROR('Aggregates (£bn)'!AG27 - '[9]Aggregates (£bn)'!AE27, "-")</f>
        <v>-</v>
      </c>
      <c r="AF27" s="28"/>
      <c r="AG27" s="31" t="s">
        <v>11</v>
      </c>
      <c r="AH27" s="28">
        <f>'Aggregates (per cent of GDP)'!C24-'[9]Aggregates (per cent of GDP)'!C24</f>
        <v>5.5189098612089538E-3</v>
      </c>
      <c r="AI27" s="28">
        <f>'Aggregates (per cent of GDP)'!D24-'[9]Aggregates (per cent of GDP)'!D24</f>
        <v>6.0626628219608847E-3</v>
      </c>
      <c r="AJ27" s="28">
        <f>'Aggregates (per cent of GDP)'!E24-'[9]Aggregates (per cent of GDP)'!E24</f>
        <v>4.457312755196341E-3</v>
      </c>
      <c r="AK27" s="28">
        <f>'Aggregates (per cent of GDP)'!F24-'[9]Aggregates (per cent of GDP)'!F24</f>
        <v>1.1247083232053257E-3</v>
      </c>
      <c r="AL27" s="28">
        <f>'Aggregates (per cent of GDP)'!G24-'[9]Aggregates (per cent of GDP)'!G24</f>
        <v>4.8064174355566536E-4</v>
      </c>
      <c r="AM27" s="28">
        <f>'Aggregates (per cent of GDP)'!H24-'[9]Aggregates (per cent of GDP)'!H24</f>
        <v>1.605350066760991E-3</v>
      </c>
      <c r="AN27" s="28">
        <f>'Aggregates (per cent of GDP)'!I24-'[9]Aggregates (per cent of GDP)'!I24</f>
        <v>4.6041293762471014E-3</v>
      </c>
      <c r="AO27" s="28">
        <f>'Aggregates (per cent of GDP)'!J24-'[9]Aggregates (per cent of GDP)'!J24</f>
        <v>0</v>
      </c>
      <c r="AP27" s="28" t="str">
        <f>IFERROR('Aggregates (per cent of GDP)'!K24 - '[9]Aggregates (per cent of GDP)'!K24, "-")</f>
        <v>-</v>
      </c>
      <c r="AQ27" s="28">
        <f>'Aggregates (per cent of GDP)'!L24-'[9]Aggregates (per cent of GDP)'!L24</f>
        <v>-2.5908815478453695E-5</v>
      </c>
      <c r="AR27" s="28" t="str">
        <f>IFERROR('Aggregates (per cent of GDP)'!M24 - '[9]Aggregates (per cent of GDP)'!M24, "-")</f>
        <v>-</v>
      </c>
      <c r="AS27" s="28" t="str">
        <f>IFERROR('Aggregates (per cent of GDP)'!L24 - '[9]Aggregates (per cent of GDP)'!N24, "-")</f>
        <v>-</v>
      </c>
      <c r="AT27" s="28" t="str">
        <f>IFERROR('Aggregates (per cent of GDP)'!N24 - '[9]Aggregates (per cent of GDP)'!O24, "-")</f>
        <v>-</v>
      </c>
      <c r="AU27" s="28">
        <f>'Aggregates (per cent of GDP)'!P24-'[9]Aggregates (per cent of GDP)'!P24</f>
        <v>0</v>
      </c>
      <c r="AV27" s="28">
        <f>'Aggregates (per cent of GDP)'!R24-'[9]Aggregates (per cent of GDP)'!Q24</f>
        <v>4.1149068322981366</v>
      </c>
      <c r="AW27" s="28">
        <f>'Aggregates (per cent of GDP)'!R24-'[9]Aggregates (per cent of GDP)'!R24</f>
        <v>0</v>
      </c>
      <c r="AX27" s="28">
        <f>'Aggregates (per cent of GDP)'!S24-'[9]Aggregates (per cent of GDP)'!S24</f>
        <v>0</v>
      </c>
      <c r="AY27" s="28">
        <f>'Aggregates (per cent of GDP)'!T24-'[9]Aggregates (per cent of GDP)'!T24</f>
        <v>4.5639374958250656E-4</v>
      </c>
      <c r="AZ27" s="28">
        <f>'Aggregates (per cent of GDP)'!U24-'[9]Aggregates (per cent of GDP)'!U24</f>
        <v>6.7130405233317703E-4</v>
      </c>
      <c r="BA27" s="28">
        <f>'Aggregates (per cent of GDP)'!V24-'[9]Aggregates (per cent of GDP)'!V24</f>
        <v>4.0656910443104266E-4</v>
      </c>
      <c r="BB27" s="28">
        <f>'Aggregates (per cent of GDP)'!W24-'[9]Aggregates (per cent of GDP)'!W24</f>
        <v>0</v>
      </c>
      <c r="BC27" s="28" t="str">
        <f>IFERROR('Aggregates (per cent of GDP)'!N24 - '[9]Aggregates (per cent of GDP)'!O24, "-")</f>
        <v>-</v>
      </c>
      <c r="BD27" s="28">
        <f>'Aggregates (per cent of GDP)'!AA24-'[9]Aggregates (per cent of GDP)'!Y24</f>
        <v>1.4847757541531368</v>
      </c>
      <c r="BE27" s="28" t="str">
        <f>IFERROR('Aggregates (per cent of GDP)'!AB24 - '[9]Aggregates (per cent of GDP)'!Z24, "-")</f>
        <v>-</v>
      </c>
      <c r="BF27" s="28" t="str">
        <f>IFERROR('Aggregates (per cent of GDP)'!AC24 - '[9]Aggregates (per cent of GDP)'!AA24, "-")</f>
        <v>-</v>
      </c>
      <c r="BG27" s="28"/>
      <c r="BH27" s="28"/>
      <c r="BI27" s="28"/>
      <c r="BK27" s="33" t="s">
        <v>18</v>
      </c>
      <c r="BL27" s="28">
        <f>'Aggregates (2024-25 prices)'!C24-'[9]Aggregates (2024-25 prices)'!$C$24</f>
        <v>0</v>
      </c>
      <c r="BM27" s="28">
        <f>'Aggregates (2024-25 prices)'!D24-'[9]Aggregates (2024-25 prices)'!D24</f>
        <v>0</v>
      </c>
      <c r="BN27" s="28">
        <f>'Aggregates (2024-25 prices)'!E24-'[9]Aggregates (2024-25 prices)'!E24</f>
        <v>0</v>
      </c>
      <c r="BO27" s="28">
        <f>'Aggregates (2024-25 prices)'!F24-'[9]Aggregates (2024-25 prices)'!F24</f>
        <v>0</v>
      </c>
      <c r="BP27" s="28">
        <f>'Aggregates (2024-25 prices)'!G24-'[9]Aggregates (2024-25 prices)'!G24</f>
        <v>0</v>
      </c>
      <c r="BQ27" s="28">
        <f>'Aggregates (2024-25 prices)'!H24-'[9]Aggregates (2024-25 prices)'!H24</f>
        <v>0</v>
      </c>
      <c r="BR27" s="28">
        <f>'Aggregates (2024-25 prices)'!I24-'[9]Aggregates (2024-25 prices)'!I24</f>
        <v>0</v>
      </c>
      <c r="BS27" s="28"/>
      <c r="BT27" s="28" t="e">
        <f>'Aggregates (2024-25 prices)'!K24-#REF!</f>
        <v>#VALUE!</v>
      </c>
      <c r="BU27" s="28" t="e">
        <f>'Aggregates (2024-25 prices)'!#REF!-#REF!</f>
        <v>#REF!</v>
      </c>
      <c r="BV27" s="28" t="e">
        <f>'Aggregates (2024-25 prices)'!L24-#REF!</f>
        <v>#REF!</v>
      </c>
      <c r="BW27" s="28" t="e">
        <f>'Aggregates (2024-25 prices)'!M24-#REF!</f>
        <v>#VALUE!</v>
      </c>
      <c r="BX27" s="28" t="e">
        <f>'Aggregates (2024-25 prices)'!N24-#REF!</f>
        <v>#VALUE!</v>
      </c>
      <c r="BY27" s="28"/>
      <c r="BZ27" s="28" t="e">
        <f>'Aggregates (2024-25 prices)'!Q24-#REF!</f>
        <v>#REF!</v>
      </c>
      <c r="CA27" s="28" t="e">
        <f>'Aggregates (2024-25 prices)'!R24-#REF!</f>
        <v>#REF!</v>
      </c>
      <c r="CB27" s="28"/>
      <c r="CC27" s="28" t="e">
        <f>'Aggregates (2024-25 prices)'!T24-#REF!</f>
        <v>#REF!</v>
      </c>
      <c r="CD27" s="28" t="e">
        <f>'Aggregates (2024-25 prices)'!U24-#REF!</f>
        <v>#REF!</v>
      </c>
      <c r="CE27" s="28" t="e">
        <f>'Aggregates (2024-25 prices)'!V24-#REF!</f>
        <v>#REF!</v>
      </c>
      <c r="CF27" s="28"/>
      <c r="CG27" s="28" t="e">
        <f>'Aggregates (2024-25 prices)'!X24-#REF!</f>
        <v>#REF!</v>
      </c>
      <c r="CH27" s="28" t="e">
        <f>'Aggregates (2024-25 prices)'!AA24-#REF!</f>
        <v>#REF!</v>
      </c>
      <c r="CI27" s="28" t="e">
        <f>'Aggregates (2024-25 prices)'!AB24-#REF!</f>
        <v>#VALUE!</v>
      </c>
      <c r="CJ27" s="28" t="e">
        <f>'Aggregates (2024-25 prices)'!AC24-#REF!</f>
        <v>#REF!</v>
      </c>
      <c r="CK27" s="28"/>
      <c r="CL27" s="28" t="e">
        <f>'Aggregates (2024-25 prices)'!AE24-#REF!</f>
        <v>#REF!</v>
      </c>
    </row>
    <row r="28" spans="1:90" s="30" customFormat="1" ht="15.75" customHeight="1">
      <c r="B28" s="31" t="s">
        <v>10</v>
      </c>
      <c r="C28" s="28">
        <f>'Aggregates (£bn)'!C28-'[9]Aggregates (£bn)'!C28</f>
        <v>0</v>
      </c>
      <c r="D28" s="28">
        <f>'Aggregates (£bn)'!D28-'[9]Aggregates (£bn)'!D28</f>
        <v>0</v>
      </c>
      <c r="E28" s="28">
        <f>'Aggregates (£bn)'!E28-'[9]Aggregates (£bn)'!E28</f>
        <v>0</v>
      </c>
      <c r="F28" s="28">
        <f>'Aggregates (£bn)'!F28-'[9]Aggregates (£bn)'!F28</f>
        <v>0</v>
      </c>
      <c r="G28" s="28">
        <f>'Aggregates (£bn)'!G28-'[9]Aggregates (£bn)'!G28</f>
        <v>0</v>
      </c>
      <c r="H28" s="28">
        <f>'Aggregates (£bn)'!H28-'[9]Aggregates (£bn)'!H28</f>
        <v>0</v>
      </c>
      <c r="I28" s="28">
        <f>'Aggregates (£bn)'!I28-'[9]Aggregates (£bn)'!I28</f>
        <v>0</v>
      </c>
      <c r="J28" s="28">
        <f>'Aggregates (£bn)'!J28-'[9]Aggregates (£bn)'!J28</f>
        <v>0</v>
      </c>
      <c r="K28" s="127" t="str">
        <f>IFERROR('Aggregates (£bn)'!K28 - '[9]Aggregates (£bn)'!K28, "-")</f>
        <v>-</v>
      </c>
      <c r="L28" s="28">
        <f>'Aggregates (£bn)'!L28-'[9]Aggregates (£bn)'!L28</f>
        <v>0</v>
      </c>
      <c r="M28" s="28" t="str">
        <f>IFERROR('Aggregates (£bn)'!L28 - '[9]Aggregates (£bn)'!M28, "-")</f>
        <v>-</v>
      </c>
      <c r="N28" s="28" t="str">
        <f>IFERROR('Aggregates (£bn)'!M28 - '[9]Aggregates (£bn)'!N28, "-")</f>
        <v>-</v>
      </c>
      <c r="O28" s="28" t="str">
        <f>IFERROR('Aggregates (£bn)'!N28 - '[9]Aggregates (£bn)'!O28, "-")</f>
        <v>-</v>
      </c>
      <c r="P28" s="28">
        <f>'Aggregates (£bn)'!P28-'[9]Aggregates (£bn)'!P28</f>
        <v>0</v>
      </c>
      <c r="Q28" s="28">
        <f>'Aggregates (£bn)'!Q28-'[9]Aggregates (£bn)'!Q28</f>
        <v>0</v>
      </c>
      <c r="R28" s="28">
        <f>'Aggregates (£bn)'!R28-'[9]Aggregates (£bn)'!R28</f>
        <v>0</v>
      </c>
      <c r="S28" s="28">
        <f>'Aggregates (£bn)'!S28-'[9]Aggregates (£bn)'!S28</f>
        <v>0</v>
      </c>
      <c r="T28" s="28">
        <f>'Aggregates (£bn)'!T28-'[9]Aggregates (£bn)'!T28</f>
        <v>0</v>
      </c>
      <c r="U28" s="28">
        <f>'Aggregates (£bn)'!U28-'[9]Aggregates (£bn)'!U28</f>
        <v>0</v>
      </c>
      <c r="V28" s="28">
        <f>'Aggregates (£bn)'!V28-'[9]Aggregates (£bn)'!V28</f>
        <v>0</v>
      </c>
      <c r="W28" s="28">
        <f>'Aggregates (£bn)'!W28-'[9]Aggregates (£bn)'!W28</f>
        <v>0</v>
      </c>
      <c r="X28" s="28">
        <f>'Aggregates (£bn)'!X28-'[9]Aggregates (£bn)'!X28</f>
        <v>0</v>
      </c>
      <c r="Y28" s="28">
        <f>'Aggregates (£bn)'!AA28-'[9]Aggregates (£bn)'!Y28</f>
        <v>3.2000000000000001E-2</v>
      </c>
      <c r="Z28" s="28" t="str">
        <f>IFERROR('Aggregates (£bn)'!AB28 - '[9]Aggregates (£bn)'!Z28, "-")</f>
        <v>-</v>
      </c>
      <c r="AA28" s="28" t="str">
        <f>IFERROR('Aggregates (£bn)'!AC28 - '[9]Aggregates (£bn)'!AA28, "-")</f>
        <v>-</v>
      </c>
      <c r="AB28" s="28" t="str">
        <f>IFERROR('Aggregates (£bn)'!AD28 - '[9]Aggregates (£bn)'!AB28, "-")</f>
        <v>-</v>
      </c>
      <c r="AC28" s="28" t="str">
        <f>IFERROR('Aggregates (£bn)'!AE28 - '[9]Aggregates (£bn)'!AC28, "-")</f>
        <v>-</v>
      </c>
      <c r="AD28" s="28">
        <f>'Aggregates (£bn)'!AF28-'[9]Aggregates (£bn)'!AD28</f>
        <v>41.139000000000003</v>
      </c>
      <c r="AE28" s="28" t="str">
        <f>IFERROR('Aggregates (£bn)'!AG28 - '[9]Aggregates (£bn)'!AE28, "-")</f>
        <v>-</v>
      </c>
      <c r="AF28" s="28"/>
      <c r="AG28" s="31" t="s">
        <v>12</v>
      </c>
      <c r="AH28" s="28">
        <f>'Aggregates (per cent of GDP)'!C25-'[9]Aggregates (per cent of GDP)'!C25</f>
        <v>8.7284032435377412E-3</v>
      </c>
      <c r="AI28" s="28">
        <f>'Aggregates (per cent of GDP)'!D25-'[9]Aggregates (per cent of GDP)'!D25</f>
        <v>8.8518989662063063E-3</v>
      </c>
      <c r="AJ28" s="28">
        <f>'Aggregates (per cent of GDP)'!E25-'[9]Aggregates (per cent of GDP)'!E25</f>
        <v>6.616168994277416E-3</v>
      </c>
      <c r="AK28" s="28">
        <f>'Aggregates (per cent of GDP)'!F25-'[9]Aggregates (per cent of GDP)'!F25</f>
        <v>1.4782895395439866E-3</v>
      </c>
      <c r="AL28" s="28">
        <f>'Aggregates (per cent of GDP)'!G25-'[9]Aggregates (per cent of GDP)'!G25</f>
        <v>7.5744043239023284E-4</v>
      </c>
      <c r="AM28" s="28">
        <f>'Aggregates (per cent of GDP)'!H25-'[9]Aggregates (per cent of GDP)'!H25</f>
        <v>2.2357299719359958E-3</v>
      </c>
      <c r="AN28" s="28">
        <f>'Aggregates (per cent of GDP)'!I25-'[9]Aggregates (per cent of GDP)'!I25</f>
        <v>7.2331902160698291E-3</v>
      </c>
      <c r="AO28" s="28">
        <f>'Aggregates (per cent of GDP)'!J25-'[9]Aggregates (per cent of GDP)'!J25</f>
        <v>0</v>
      </c>
      <c r="AP28" s="28" t="str">
        <f>IFERROR('Aggregates (per cent of GDP)'!K25 - '[9]Aggregates (per cent of GDP)'!K25, "-")</f>
        <v>-</v>
      </c>
      <c r="AQ28" s="28">
        <f>'Aggregates (per cent of GDP)'!L25-'[9]Aggregates (per cent of GDP)'!L25</f>
        <v>6.3485949284869392E-4</v>
      </c>
      <c r="AR28" s="28" t="str">
        <f>IFERROR('Aggregates (per cent of GDP)'!M25 - '[9]Aggregates (per cent of GDP)'!M25, "-")</f>
        <v>-</v>
      </c>
      <c r="AS28" s="28" t="str">
        <f>IFERROR('Aggregates (per cent of GDP)'!L25 - '[9]Aggregates (per cent of GDP)'!N25, "-")</f>
        <v>-</v>
      </c>
      <c r="AT28" s="28" t="str">
        <f>IFERROR('Aggregates (per cent of GDP)'!N25 - '[9]Aggregates (per cent of GDP)'!O25, "-")</f>
        <v>-</v>
      </c>
      <c r="AU28" s="28">
        <f>'Aggregates (per cent of GDP)'!P25-'[9]Aggregates (per cent of GDP)'!P25</f>
        <v>0</v>
      </c>
      <c r="AV28" s="28">
        <f>'Aggregates (per cent of GDP)'!R25-'[9]Aggregates (per cent of GDP)'!Q25</f>
        <v>6.3340675320231812</v>
      </c>
      <c r="AW28" s="28">
        <f>'Aggregates (per cent of GDP)'!R25-'[9]Aggregates (per cent of GDP)'!R25</f>
        <v>0</v>
      </c>
      <c r="AX28" s="28">
        <f>'Aggregates (per cent of GDP)'!S25-'[9]Aggregates (per cent of GDP)'!S25</f>
        <v>0</v>
      </c>
      <c r="AY28" s="28">
        <f>'Aggregates (per cent of GDP)'!T25-'[9]Aggregates (per cent of GDP)'!T25</f>
        <v>-1.3355833711226062E-4</v>
      </c>
      <c r="AZ28" s="28">
        <f>'Aggregates (per cent of GDP)'!U25-'[9]Aggregates (per cent of GDP)'!U25</f>
        <v>1.7197922861034165E-4</v>
      </c>
      <c r="BA28" s="28">
        <f>'Aggregates (per cent of GDP)'!V25-'[9]Aggregates (per cent of GDP)'!V25</f>
        <v>5.9552381822003397E-4</v>
      </c>
      <c r="BB28" s="28">
        <f>'Aggregates (per cent of GDP)'!W25-'[9]Aggregates (per cent of GDP)'!W25</f>
        <v>0</v>
      </c>
      <c r="BC28" s="28" t="str">
        <f>IFERROR('Aggregates (per cent of GDP)'!N25 - '[9]Aggregates (per cent of GDP)'!O25, "-")</f>
        <v>-</v>
      </c>
      <c r="BD28" s="28">
        <f>'Aggregates (per cent of GDP)'!AA25-'[9]Aggregates (per cent of GDP)'!Y25</f>
        <v>-0.66947575556648764</v>
      </c>
      <c r="BE28" s="28" t="str">
        <f>IFERROR('Aggregates (per cent of GDP)'!AB25 - '[9]Aggregates (per cent of GDP)'!Z25, "-")</f>
        <v>-</v>
      </c>
      <c r="BF28" s="28" t="str">
        <f>IFERROR('Aggregates (per cent of GDP)'!AC25 - '[9]Aggregates (per cent of GDP)'!AA25, "-")</f>
        <v>-</v>
      </c>
      <c r="BG28" s="28"/>
      <c r="BH28" s="28"/>
      <c r="BI28" s="28"/>
      <c r="BK28" s="33" t="s">
        <v>19</v>
      </c>
      <c r="BL28" s="28">
        <f>'Aggregates (2024-25 prices)'!C25-'[9]Aggregates (2024-25 prices)'!$C$25</f>
        <v>0</v>
      </c>
      <c r="BM28" s="28">
        <f>'Aggregates (2024-25 prices)'!D25-'[9]Aggregates (2024-25 prices)'!D25</f>
        <v>0</v>
      </c>
      <c r="BN28" s="28">
        <f>'Aggregates (2024-25 prices)'!E25-'[9]Aggregates (2024-25 prices)'!E25</f>
        <v>0</v>
      </c>
      <c r="BO28" s="28">
        <f>'Aggregates (2024-25 prices)'!F25-'[9]Aggregates (2024-25 prices)'!F25</f>
        <v>0</v>
      </c>
      <c r="BP28" s="28">
        <f>'Aggregates (2024-25 prices)'!G25-'[9]Aggregates (2024-25 prices)'!G25</f>
        <v>0</v>
      </c>
      <c r="BQ28" s="28">
        <f>'Aggregates (2024-25 prices)'!H25-'[9]Aggregates (2024-25 prices)'!H25</f>
        <v>0</v>
      </c>
      <c r="BR28" s="28">
        <f>'Aggregates (2024-25 prices)'!I25-'[9]Aggregates (2024-25 prices)'!I25</f>
        <v>0</v>
      </c>
      <c r="BS28" s="28"/>
      <c r="BT28" s="28" t="e">
        <f>'Aggregates (2024-25 prices)'!K25-#REF!</f>
        <v>#REF!</v>
      </c>
      <c r="BU28" s="28" t="e">
        <f>'Aggregates (2024-25 prices)'!#REF!-#REF!</f>
        <v>#REF!</v>
      </c>
      <c r="BV28" s="28" t="e">
        <f>'Aggregates (2024-25 prices)'!L25-#REF!</f>
        <v>#REF!</v>
      </c>
      <c r="BW28" s="28" t="e">
        <f>'Aggregates (2024-25 prices)'!M25-#REF!</f>
        <v>#REF!</v>
      </c>
      <c r="BX28" s="28" t="e">
        <f>'Aggregates (2024-25 prices)'!N25-#REF!</f>
        <v>#REF!</v>
      </c>
      <c r="BY28" s="28"/>
      <c r="BZ28" s="28" t="e">
        <f>'Aggregates (2024-25 prices)'!Q25-#REF!</f>
        <v>#REF!</v>
      </c>
      <c r="CA28" s="28" t="e">
        <f>'Aggregates (2024-25 prices)'!R25-#REF!</f>
        <v>#REF!</v>
      </c>
      <c r="CB28" s="28"/>
      <c r="CC28" s="28" t="e">
        <f>'Aggregates (2024-25 prices)'!T25-#REF!</f>
        <v>#REF!</v>
      </c>
      <c r="CD28" s="28" t="e">
        <f>'Aggregates (2024-25 prices)'!U25-#REF!</f>
        <v>#REF!</v>
      </c>
      <c r="CE28" s="28" t="e">
        <f>'Aggregates (2024-25 prices)'!V25-#REF!</f>
        <v>#REF!</v>
      </c>
      <c r="CF28" s="28"/>
      <c r="CG28" s="28" t="e">
        <f>'Aggregates (2024-25 prices)'!X25-#REF!</f>
        <v>#REF!</v>
      </c>
      <c r="CH28" s="28" t="e">
        <f>'Aggregates (2024-25 prices)'!AA25-#REF!</f>
        <v>#REF!</v>
      </c>
      <c r="CI28" s="28" t="e">
        <f>'Aggregates (2024-25 prices)'!AB25-#REF!</f>
        <v>#REF!</v>
      </c>
      <c r="CJ28" s="28" t="e">
        <f>'Aggregates (2024-25 prices)'!AC25-#REF!</f>
        <v>#REF!</v>
      </c>
      <c r="CK28" s="28"/>
      <c r="CL28" s="28" t="e">
        <f>'Aggregates (2024-25 prices)'!AE25-#REF!</f>
        <v>#REF!</v>
      </c>
    </row>
    <row r="29" spans="1:90" s="30" customFormat="1" ht="15.75" customHeight="1">
      <c r="B29" s="31" t="s">
        <v>11</v>
      </c>
      <c r="C29" s="28">
        <f>'Aggregates (£bn)'!C29-'[9]Aggregates (£bn)'!C29</f>
        <v>0</v>
      </c>
      <c r="D29" s="28">
        <f>'Aggregates (£bn)'!D29-'[9]Aggregates (£bn)'!D29</f>
        <v>0</v>
      </c>
      <c r="E29" s="28">
        <f>'Aggregates (£bn)'!E29-'[9]Aggregates (£bn)'!E29</f>
        <v>0</v>
      </c>
      <c r="F29" s="28">
        <f>'Aggregates (£bn)'!F29-'[9]Aggregates (£bn)'!F29</f>
        <v>0</v>
      </c>
      <c r="G29" s="28">
        <f>'Aggregates (£bn)'!G29-'[9]Aggregates (£bn)'!G29</f>
        <v>0</v>
      </c>
      <c r="H29" s="28">
        <f>'Aggregates (£bn)'!H29-'[9]Aggregates (£bn)'!H29</f>
        <v>0</v>
      </c>
      <c r="I29" s="28">
        <f>'Aggregates (£bn)'!I29-'[9]Aggregates (£bn)'!I29</f>
        <v>0</v>
      </c>
      <c r="J29" s="28">
        <f>'Aggregates (£bn)'!J29-'[9]Aggregates (£bn)'!J29</f>
        <v>0</v>
      </c>
      <c r="K29" s="127" t="str">
        <f>IFERROR('Aggregates (£bn)'!K29 - '[9]Aggregates (£bn)'!K29, "-")</f>
        <v>-</v>
      </c>
      <c r="L29" s="28">
        <f>'Aggregates (£bn)'!L29-'[9]Aggregates (£bn)'!L29</f>
        <v>0</v>
      </c>
      <c r="M29" s="28" t="str">
        <f>IFERROR('Aggregates (£bn)'!L29 - '[9]Aggregates (£bn)'!M29, "-")</f>
        <v>-</v>
      </c>
      <c r="N29" s="28" t="str">
        <f>IFERROR('Aggregates (£bn)'!M29 - '[9]Aggregates (£bn)'!N29, "-")</f>
        <v>-</v>
      </c>
      <c r="O29" s="28" t="str">
        <f>IFERROR('Aggregates (£bn)'!N29 - '[9]Aggregates (£bn)'!O29, "-")</f>
        <v>-</v>
      </c>
      <c r="P29" s="28">
        <f>'Aggregates (£bn)'!P29-'[9]Aggregates (£bn)'!P29</f>
        <v>0</v>
      </c>
      <c r="Q29" s="28">
        <f>'Aggregates (£bn)'!Q29-'[9]Aggregates (£bn)'!Q29</f>
        <v>0</v>
      </c>
      <c r="R29" s="28">
        <f>'Aggregates (£bn)'!R29-'[9]Aggregates (£bn)'!R29</f>
        <v>0</v>
      </c>
      <c r="S29" s="28">
        <f>'Aggregates (£bn)'!S29-'[9]Aggregates (£bn)'!S29</f>
        <v>0</v>
      </c>
      <c r="T29" s="28">
        <f>'Aggregates (£bn)'!T29-'[9]Aggregates (£bn)'!T29</f>
        <v>0</v>
      </c>
      <c r="U29" s="28">
        <f>'Aggregates (£bn)'!U29-'[9]Aggregates (£bn)'!U29</f>
        <v>0</v>
      </c>
      <c r="V29" s="28">
        <f>'Aggregates (£bn)'!V29-'[9]Aggregates (£bn)'!V29</f>
        <v>0</v>
      </c>
      <c r="W29" s="28">
        <f>'Aggregates (£bn)'!W29-'[9]Aggregates (£bn)'!W29</f>
        <v>0</v>
      </c>
      <c r="X29" s="28">
        <f>'Aggregates (£bn)'!X29-'[9]Aggregates (£bn)'!X29</f>
        <v>0</v>
      </c>
      <c r="Y29" s="28">
        <f>'Aggregates (£bn)'!AA29-'[9]Aggregates (£bn)'!Y29</f>
        <v>0.63100000000000001</v>
      </c>
      <c r="Z29" s="28" t="str">
        <f>IFERROR('Aggregates (£bn)'!AB29 - '[9]Aggregates (£bn)'!Z29, "-")</f>
        <v>-</v>
      </c>
      <c r="AA29" s="28" t="str">
        <f>IFERROR('Aggregates (£bn)'!AC29 - '[9]Aggregates (£bn)'!AA29, "-")</f>
        <v>-</v>
      </c>
      <c r="AB29" s="28" t="str">
        <f>IFERROR('Aggregates (£bn)'!AD29 - '[9]Aggregates (£bn)'!AB29, "-")</f>
        <v>-</v>
      </c>
      <c r="AC29" s="28" t="str">
        <f>IFERROR('Aggregates (£bn)'!AE29 - '[9]Aggregates (£bn)'!AC29, "-")</f>
        <v>-</v>
      </c>
      <c r="AD29" s="28">
        <f>'Aggregates (£bn)'!AF29-'[9]Aggregates (£bn)'!AD29</f>
        <v>44.377000000000002</v>
      </c>
      <c r="AE29" s="28" t="str">
        <f>IFERROR('Aggregates (£bn)'!AG29 - '[9]Aggregates (£bn)'!AE29, "-")</f>
        <v>-</v>
      </c>
      <c r="AF29" s="28"/>
      <c r="AG29" s="31" t="s">
        <v>13</v>
      </c>
      <c r="AH29" s="28">
        <f>'Aggregates (per cent of GDP)'!C26-'[9]Aggregates (per cent of GDP)'!C26</f>
        <v>7.4098304583358754E-3</v>
      </c>
      <c r="AI29" s="28">
        <f>'Aggregates (per cent of GDP)'!D26-'[9]Aggregates (per cent of GDP)'!D26</f>
        <v>7.1061802793010997E-3</v>
      </c>
      <c r="AJ29" s="28">
        <f>'Aggregates (per cent of GDP)'!E26-'[9]Aggregates (per cent of GDP)'!E26</f>
        <v>5.3643704220469601E-3</v>
      </c>
      <c r="AK29" s="28">
        <f>'Aggregates (per cent of GDP)'!F26-'[9]Aggregates (per cent of GDP)'!F26</f>
        <v>1.0923745546218555E-3</v>
      </c>
      <c r="AL29" s="28">
        <f>'Aggregates (per cent of GDP)'!G26-'[9]Aggregates (per cent of GDP)'!G26</f>
        <v>6.4943530263716909E-4</v>
      </c>
      <c r="AM29" s="28">
        <f>'Aggregates (per cent of GDP)'!H26-'[9]Aggregates (per cent of GDP)'!H26</f>
        <v>1.7418098572576923E-3</v>
      </c>
      <c r="AN29" s="28">
        <f>'Aggregates (per cent of GDP)'!I26-'[9]Aggregates (per cent of GDP)'!I26</f>
        <v>6.2203017753361678E-3</v>
      </c>
      <c r="AO29" s="28">
        <f>'Aggregates (per cent of GDP)'!J26-'[9]Aggregates (per cent of GDP)'!J26</f>
        <v>0</v>
      </c>
      <c r="AP29" s="28" t="str">
        <f>IFERROR('Aggregates (per cent of GDP)'!K26 - '[9]Aggregates (per cent of GDP)'!K26, "-")</f>
        <v>-</v>
      </c>
      <c r="AQ29" s="28">
        <f>'Aggregates (per cent of GDP)'!L26-'[9]Aggregates (per cent of GDP)'!L26</f>
        <v>9.1025409173806082E-4</v>
      </c>
      <c r="AR29" s="28" t="str">
        <f>IFERROR('Aggregates (per cent of GDP)'!M26 - '[9]Aggregates (per cent of GDP)'!M26, "-")</f>
        <v>-</v>
      </c>
      <c r="AS29" s="28" t="str">
        <f>IFERROR('Aggregates (per cent of GDP)'!L26 - '[9]Aggregates (per cent of GDP)'!N26, "-")</f>
        <v>-</v>
      </c>
      <c r="AT29" s="28" t="str">
        <f>IFERROR('Aggregates (per cent of GDP)'!N26 - '[9]Aggregates (per cent of GDP)'!O26, "-")</f>
        <v>-</v>
      </c>
      <c r="AU29" s="28">
        <f>'Aggregates (per cent of GDP)'!P26-'[9]Aggregates (per cent of GDP)'!P26</f>
        <v>0</v>
      </c>
      <c r="AV29" s="28">
        <f>'Aggregates (per cent of GDP)'!R26-'[9]Aggregates (per cent of GDP)'!Q26</f>
        <v>7.8850579234112859</v>
      </c>
      <c r="AW29" s="28">
        <f>'Aggregates (per cent of GDP)'!R26-'[9]Aggregates (per cent of GDP)'!R26</f>
        <v>0</v>
      </c>
      <c r="AX29" s="28">
        <f>'Aggregates (per cent of GDP)'!S26-'[9]Aggregates (per cent of GDP)'!S26</f>
        <v>0</v>
      </c>
      <c r="AY29" s="28">
        <f>'Aggregates (per cent of GDP)'!T26-'[9]Aggregates (per cent of GDP)'!T26</f>
        <v>-3.7642871965193336E-4</v>
      </c>
      <c r="AZ29" s="28">
        <f>'Aggregates (per cent of GDP)'!U26-'[9]Aggregates (per cent of GDP)'!U26</f>
        <v>-2.674350200666531E-4</v>
      </c>
      <c r="BA29" s="28">
        <f>'Aggregates (per cent of GDP)'!V26-'[9]Aggregates (per cent of GDP)'!V26</f>
        <v>4.5756460464607684E-4</v>
      </c>
      <c r="BB29" s="28">
        <f>'Aggregates (per cent of GDP)'!W26-'[9]Aggregates (per cent of GDP)'!W26</f>
        <v>0</v>
      </c>
      <c r="BC29" s="28" t="str">
        <f>IFERROR('Aggregates (per cent of GDP)'!N26 - '[9]Aggregates (per cent of GDP)'!O26, "-")</f>
        <v>-</v>
      </c>
      <c r="BD29" s="28">
        <f>'Aggregates (per cent of GDP)'!AA26-'[9]Aggregates (per cent of GDP)'!Y26</f>
        <v>-0.37179840264389974</v>
      </c>
      <c r="BE29" s="28" t="str">
        <f>IFERROR('Aggregates (per cent of GDP)'!AB26 - '[9]Aggregates (per cent of GDP)'!Z26, "-")</f>
        <v>-</v>
      </c>
      <c r="BF29" s="28" t="str">
        <f>IFERROR('Aggregates (per cent of GDP)'!AC26 - '[9]Aggregates (per cent of GDP)'!AA26, "-")</f>
        <v>-</v>
      </c>
      <c r="BG29" s="28"/>
      <c r="BH29" s="28"/>
      <c r="BI29" s="28"/>
      <c r="BK29" s="33" t="s">
        <v>20</v>
      </c>
      <c r="BL29" s="28">
        <f>'Aggregates (2024-25 prices)'!C26-'[9]Aggregates (2024-25 prices)'!$C$26</f>
        <v>0</v>
      </c>
      <c r="BM29" s="28">
        <f>'Aggregates (2024-25 prices)'!D26-'[9]Aggregates (2024-25 prices)'!D26</f>
        <v>0</v>
      </c>
      <c r="BN29" s="28">
        <f>'Aggregates (2024-25 prices)'!E26-'[9]Aggregates (2024-25 prices)'!E26</f>
        <v>0</v>
      </c>
      <c r="BO29" s="28">
        <f>'Aggregates (2024-25 prices)'!F26-'[9]Aggregates (2024-25 prices)'!F26</f>
        <v>0</v>
      </c>
      <c r="BP29" s="28">
        <f>'Aggregates (2024-25 prices)'!G26-'[9]Aggregates (2024-25 prices)'!G26</f>
        <v>0</v>
      </c>
      <c r="BQ29" s="28">
        <f>'Aggregates (2024-25 prices)'!H26-'[9]Aggregates (2024-25 prices)'!H26</f>
        <v>0</v>
      </c>
      <c r="BR29" s="28">
        <f>'Aggregates (2024-25 prices)'!I26-'[9]Aggregates (2024-25 prices)'!I26</f>
        <v>0</v>
      </c>
      <c r="BS29" s="28"/>
      <c r="BT29" s="28" t="e">
        <f>'Aggregates (2024-25 prices)'!K26-#REF!</f>
        <v>#REF!</v>
      </c>
      <c r="BU29" s="28" t="e">
        <f>'Aggregates (2024-25 prices)'!#REF!-#REF!</f>
        <v>#REF!</v>
      </c>
      <c r="BV29" s="28" t="e">
        <f>'Aggregates (2024-25 prices)'!L26-#REF!</f>
        <v>#REF!</v>
      </c>
      <c r="BW29" s="28" t="e">
        <f>'Aggregates (2024-25 prices)'!M26-#REF!</f>
        <v>#REF!</v>
      </c>
      <c r="BX29" s="28" t="e">
        <f>'Aggregates (2024-25 prices)'!N26-#REF!</f>
        <v>#REF!</v>
      </c>
      <c r="BY29" s="28"/>
      <c r="BZ29" s="28" t="e">
        <f>'Aggregates (2024-25 prices)'!Q26-#REF!</f>
        <v>#REF!</v>
      </c>
      <c r="CA29" s="28" t="e">
        <f>'Aggregates (2024-25 prices)'!R26-#REF!</f>
        <v>#REF!</v>
      </c>
      <c r="CB29" s="28"/>
      <c r="CC29" s="28" t="e">
        <f>'Aggregates (2024-25 prices)'!T26-#REF!</f>
        <v>#REF!</v>
      </c>
      <c r="CD29" s="28" t="e">
        <f>'Aggregates (2024-25 prices)'!U26-#REF!</f>
        <v>#REF!</v>
      </c>
      <c r="CE29" s="28" t="e">
        <f>'Aggregates (2024-25 prices)'!V26-#REF!</f>
        <v>#REF!</v>
      </c>
      <c r="CF29" s="28"/>
      <c r="CG29" s="28" t="e">
        <f>'Aggregates (2024-25 prices)'!X26-#REF!</f>
        <v>#REF!</v>
      </c>
      <c r="CH29" s="28" t="e">
        <f>'Aggregates (2024-25 prices)'!AA26-#REF!</f>
        <v>#REF!</v>
      </c>
      <c r="CI29" s="28" t="e">
        <f>'Aggregates (2024-25 prices)'!AB26-#REF!</f>
        <v>#REF!</v>
      </c>
      <c r="CJ29" s="28" t="e">
        <f>'Aggregates (2024-25 prices)'!AC26-#REF!</f>
        <v>#REF!</v>
      </c>
      <c r="CK29" s="28"/>
      <c r="CL29" s="28" t="e">
        <f>'Aggregates (2024-25 prices)'!AE26-#REF!</f>
        <v>#REF!</v>
      </c>
    </row>
    <row r="30" spans="1:90" s="30" customFormat="1" ht="15.75" customHeight="1">
      <c r="B30" s="31" t="s">
        <v>12</v>
      </c>
      <c r="C30" s="28">
        <f>'Aggregates (£bn)'!C30-'[9]Aggregates (£bn)'!C30</f>
        <v>0</v>
      </c>
      <c r="D30" s="28">
        <f>'Aggregates (£bn)'!D30-'[9]Aggregates (£bn)'!D30</f>
        <v>0</v>
      </c>
      <c r="E30" s="28">
        <f>'Aggregates (£bn)'!E30-'[9]Aggregates (£bn)'!E30</f>
        <v>0</v>
      </c>
      <c r="F30" s="28">
        <f>'Aggregates (£bn)'!F30-'[9]Aggregates (£bn)'!F30</f>
        <v>0</v>
      </c>
      <c r="G30" s="28">
        <f>'Aggregates (£bn)'!G30-'[9]Aggregates (£bn)'!G30</f>
        <v>0</v>
      </c>
      <c r="H30" s="28">
        <f>'Aggregates (£bn)'!H30-'[9]Aggregates (£bn)'!H30</f>
        <v>0</v>
      </c>
      <c r="I30" s="28">
        <f>'Aggregates (£bn)'!I30-'[9]Aggregates (£bn)'!I30</f>
        <v>0</v>
      </c>
      <c r="J30" s="28">
        <f>'Aggregates (£bn)'!J30-'[9]Aggregates (£bn)'!J30</f>
        <v>0</v>
      </c>
      <c r="K30" s="127" t="str">
        <f>IFERROR('Aggregates (£bn)'!K30 - '[9]Aggregates (£bn)'!K30, "-")</f>
        <v>-</v>
      </c>
      <c r="L30" s="28">
        <f>'Aggregates (£bn)'!L30-'[9]Aggregates (£bn)'!L30</f>
        <v>0</v>
      </c>
      <c r="M30" s="28" t="str">
        <f>IFERROR('Aggregates (£bn)'!L30 - '[9]Aggregates (£bn)'!M30, "-")</f>
        <v>-</v>
      </c>
      <c r="N30" s="28" t="str">
        <f>IFERROR('Aggregates (£bn)'!M30 - '[9]Aggregates (£bn)'!N30, "-")</f>
        <v>-</v>
      </c>
      <c r="O30" s="28" t="str">
        <f>IFERROR('Aggregates (£bn)'!N30 - '[9]Aggregates (£bn)'!O30, "-")</f>
        <v>-</v>
      </c>
      <c r="P30" s="28">
        <f>'Aggregates (£bn)'!P30-'[9]Aggregates (£bn)'!P30</f>
        <v>0</v>
      </c>
      <c r="Q30" s="28">
        <f>'Aggregates (£bn)'!Q30-'[9]Aggregates (£bn)'!Q30</f>
        <v>0</v>
      </c>
      <c r="R30" s="28">
        <f>'Aggregates (£bn)'!R30-'[9]Aggregates (£bn)'!R30</f>
        <v>0</v>
      </c>
      <c r="S30" s="28">
        <f>'Aggregates (£bn)'!S30-'[9]Aggregates (£bn)'!S30</f>
        <v>0</v>
      </c>
      <c r="T30" s="28">
        <f>'Aggregates (£bn)'!T30-'[9]Aggregates (£bn)'!T30</f>
        <v>0</v>
      </c>
      <c r="U30" s="28">
        <f>'Aggregates (£bn)'!U30-'[9]Aggregates (£bn)'!U30</f>
        <v>0</v>
      </c>
      <c r="V30" s="28">
        <f>'Aggregates (£bn)'!V30-'[9]Aggregates (£bn)'!V30</f>
        <v>0</v>
      </c>
      <c r="W30" s="28">
        <f>'Aggregates (£bn)'!W30-'[9]Aggregates (£bn)'!W30</f>
        <v>0</v>
      </c>
      <c r="X30" s="28">
        <f>'Aggregates (£bn)'!X30-'[9]Aggregates (£bn)'!X30</f>
        <v>0</v>
      </c>
      <c r="Y30" s="28">
        <f>'Aggregates (£bn)'!AA30-'[9]Aggregates (£bn)'!Y30</f>
        <v>-0.313</v>
      </c>
      <c r="Z30" s="28" t="str">
        <f>IFERROR('Aggregates (£bn)'!AB30 - '[9]Aggregates (£bn)'!Z30, "-")</f>
        <v>-</v>
      </c>
      <c r="AA30" s="28" t="str">
        <f>IFERROR('Aggregates (£bn)'!AC30 - '[9]Aggregates (£bn)'!AA30, "-")</f>
        <v>-</v>
      </c>
      <c r="AB30" s="28" t="str">
        <f>IFERROR('Aggregates (£bn)'!AD30 - '[9]Aggregates (£bn)'!AB30, "-")</f>
        <v>-</v>
      </c>
      <c r="AC30" s="28" t="str">
        <f>IFERROR('Aggregates (£bn)'!AE30 - '[9]Aggregates (£bn)'!AC30, "-")</f>
        <v>-</v>
      </c>
      <c r="AD30" s="28">
        <f>'Aggregates (£bn)'!AF30-'[9]Aggregates (£bn)'!AD30</f>
        <v>48.686</v>
      </c>
      <c r="AE30" s="28" t="str">
        <f>IFERROR('Aggregates (£bn)'!AG30 - '[9]Aggregates (£bn)'!AE30, "-")</f>
        <v>-</v>
      </c>
      <c r="AF30" s="28"/>
      <c r="AG30" s="33" t="s">
        <v>14</v>
      </c>
      <c r="AH30" s="28">
        <f>'Aggregates (per cent of GDP)'!C27-'[9]Aggregates (per cent of GDP)'!C27</f>
        <v>1.7352491007045501E-2</v>
      </c>
      <c r="AI30" s="28">
        <f>'Aggregates (per cent of GDP)'!D27-'[9]Aggregates (per cent of GDP)'!D27</f>
        <v>1.7110035039785032E-2</v>
      </c>
      <c r="AJ30" s="28">
        <f>'Aggregates (per cent of GDP)'!E27-'[9]Aggregates (per cent of GDP)'!E27</f>
        <v>1.2798372265869773E-2</v>
      </c>
      <c r="AK30" s="28">
        <f>'Aggregates (per cent of GDP)'!F27-'[9]Aggregates (per cent of GDP)'!F27</f>
        <v>2.720310914458679E-3</v>
      </c>
      <c r="AL30" s="28">
        <f>'Aggregates (per cent of GDP)'!G27-'[9]Aggregates (per cent of GDP)'!G27</f>
        <v>1.5913518594516951E-3</v>
      </c>
      <c r="AM30" s="28">
        <f>'Aggregates (per cent of GDP)'!H27-'[9]Aggregates (per cent of GDP)'!H27</f>
        <v>4.3116627739117064E-3</v>
      </c>
      <c r="AN30" s="28">
        <f>'Aggregates (per cent of GDP)'!I27-'[9]Aggregates (per cent of GDP)'!I27</f>
        <v>1.4605157136486469E-2</v>
      </c>
      <c r="AO30" s="28">
        <f>'Aggregates (per cent of GDP)'!J27-'[9]Aggregates (per cent of GDP)'!J27</f>
        <v>0</v>
      </c>
      <c r="AP30" s="28" t="str">
        <f>IFERROR('Aggregates (per cent of GDP)'!K27 - '[9]Aggregates (per cent of GDP)'!K27, "-")</f>
        <v>-</v>
      </c>
      <c r="AQ30" s="28">
        <f>'Aggregates (per cent of GDP)'!L27-'[9]Aggregates (per cent of GDP)'!L27</f>
        <v>1.5823442074167637E-3</v>
      </c>
      <c r="AR30" s="28" t="str">
        <f>IFERROR('Aggregates (per cent of GDP)'!M27 - '[9]Aggregates (per cent of GDP)'!M27, "-")</f>
        <v>-</v>
      </c>
      <c r="AS30" s="28" t="str">
        <f>IFERROR('Aggregates (per cent of GDP)'!L27 - '[9]Aggregates (per cent of GDP)'!N27, "-")</f>
        <v>-</v>
      </c>
      <c r="AT30" s="28" t="str">
        <f>IFERROR('Aggregates (per cent of GDP)'!N27 - '[9]Aggregates (per cent of GDP)'!O27, "-")</f>
        <v>-</v>
      </c>
      <c r="AU30" s="28">
        <f>'Aggregates (per cent of GDP)'!P27-'[9]Aggregates (per cent of GDP)'!P27</f>
        <v>0</v>
      </c>
      <c r="AV30" s="28">
        <f>'Aggregates (per cent of GDP)'!R27-'[9]Aggregates (per cent of GDP)'!Q27</f>
        <v>6.8378289416696987</v>
      </c>
      <c r="AW30" s="28">
        <f>'Aggregates (per cent of GDP)'!R27-'[9]Aggregates (per cent of GDP)'!R27</f>
        <v>0</v>
      </c>
      <c r="AX30" s="28">
        <f>'Aggregates (per cent of GDP)'!S27-'[9]Aggregates (per cent of GDP)'!S27</f>
        <v>0</v>
      </c>
      <c r="AY30" s="28">
        <f>'Aggregates (per cent of GDP)'!T27-'[9]Aggregates (per cent of GDP)'!T27</f>
        <v>-9.9834810050491996E-5</v>
      </c>
      <c r="AZ30" s="28">
        <f>'Aggregates (per cent of GDP)'!U27-'[9]Aggregates (per cent of GDP)'!U27</f>
        <v>4.9166767355712793E-4</v>
      </c>
      <c r="BA30" s="28">
        <f>'Aggregates (per cent of GDP)'!V27-'[9]Aggregates (per cent of GDP)'!V27</f>
        <v>1.0088570278785625E-3</v>
      </c>
      <c r="BB30" s="28">
        <f>'Aggregates (per cent of GDP)'!W27-'[9]Aggregates (per cent of GDP)'!W27</f>
        <v>0</v>
      </c>
      <c r="BC30" s="28" t="str">
        <f>IFERROR('Aggregates (per cent of GDP)'!N27 - '[9]Aggregates (per cent of GDP)'!O27, "-")</f>
        <v>-</v>
      </c>
      <c r="BD30" s="28">
        <f>'Aggregates (per cent of GDP)'!AA27-'[9]Aggregates (per cent of GDP)'!Y27</f>
        <v>-1.9203438594058722</v>
      </c>
      <c r="BE30" s="28" t="str">
        <f>IFERROR('Aggregates (per cent of GDP)'!AB27 - '[9]Aggregates (per cent of GDP)'!Z27, "-")</f>
        <v>-</v>
      </c>
      <c r="BF30" s="28" t="str">
        <f>IFERROR('Aggregates (per cent of GDP)'!AC27 - '[9]Aggregates (per cent of GDP)'!AA27, "-")</f>
        <v>-</v>
      </c>
      <c r="BG30" s="28"/>
      <c r="BH30" s="28"/>
      <c r="BI30" s="28"/>
      <c r="BK30" s="33" t="s">
        <v>21</v>
      </c>
      <c r="BL30" s="28">
        <f>'Aggregates (2024-25 prices)'!C27-'[9]Aggregates (2024-25 prices)'!$C$27</f>
        <v>0</v>
      </c>
      <c r="BM30" s="28">
        <f>'Aggregates (2024-25 prices)'!D27-'[9]Aggregates (2024-25 prices)'!D27</f>
        <v>0</v>
      </c>
      <c r="BN30" s="28">
        <f>'Aggregates (2024-25 prices)'!E27-'[9]Aggregates (2024-25 prices)'!E27</f>
        <v>0</v>
      </c>
      <c r="BO30" s="28">
        <f>'Aggregates (2024-25 prices)'!F27-'[9]Aggregates (2024-25 prices)'!F27</f>
        <v>0</v>
      </c>
      <c r="BP30" s="28">
        <f>'Aggregates (2024-25 prices)'!G27-'[9]Aggregates (2024-25 prices)'!G27</f>
        <v>0</v>
      </c>
      <c r="BQ30" s="28">
        <f>'Aggregates (2024-25 prices)'!H27-'[9]Aggregates (2024-25 prices)'!H27</f>
        <v>0</v>
      </c>
      <c r="BR30" s="28">
        <f>'Aggregates (2024-25 prices)'!I27-'[9]Aggregates (2024-25 prices)'!I27</f>
        <v>0</v>
      </c>
      <c r="BS30" s="28"/>
      <c r="BT30" s="28" t="e">
        <f>'Aggregates (2024-25 prices)'!K27-#REF!</f>
        <v>#REF!</v>
      </c>
      <c r="BU30" s="28" t="e">
        <f>'Aggregates (2024-25 prices)'!#REF!-#REF!</f>
        <v>#REF!</v>
      </c>
      <c r="BV30" s="28" t="e">
        <f>'Aggregates (2024-25 prices)'!L27-#REF!</f>
        <v>#REF!</v>
      </c>
      <c r="BW30" s="28" t="e">
        <f>'Aggregates (2024-25 prices)'!M27-#REF!</f>
        <v>#REF!</v>
      </c>
      <c r="BX30" s="28" t="e">
        <f>'Aggregates (2024-25 prices)'!N27-#REF!</f>
        <v>#REF!</v>
      </c>
      <c r="BY30" s="28"/>
      <c r="BZ30" s="28" t="e">
        <f>'Aggregates (2024-25 prices)'!Q27-#REF!</f>
        <v>#REF!</v>
      </c>
      <c r="CA30" s="28" t="e">
        <f>'Aggregates (2024-25 prices)'!R27-#REF!</f>
        <v>#REF!</v>
      </c>
      <c r="CB30" s="28"/>
      <c r="CC30" s="28" t="e">
        <f>'Aggregates (2024-25 prices)'!T27-#REF!</f>
        <v>#REF!</v>
      </c>
      <c r="CD30" s="28" t="e">
        <f>'Aggregates (2024-25 prices)'!U27-#REF!</f>
        <v>#REF!</v>
      </c>
      <c r="CE30" s="28" t="e">
        <f>'Aggregates (2024-25 prices)'!V27-#REF!</f>
        <v>#REF!</v>
      </c>
      <c r="CF30" s="28"/>
      <c r="CG30" s="28" t="e">
        <f>'Aggregates (2024-25 prices)'!X27-#REF!</f>
        <v>#REF!</v>
      </c>
      <c r="CH30" s="28" t="e">
        <f>'Aggregates (2024-25 prices)'!AA27-#REF!</f>
        <v>#REF!</v>
      </c>
      <c r="CI30" s="28" t="e">
        <f>'Aggregates (2024-25 prices)'!AB27-#REF!</f>
        <v>#REF!</v>
      </c>
      <c r="CJ30" s="28" t="e">
        <f>'Aggregates (2024-25 prices)'!AC27-#REF!</f>
        <v>#REF!</v>
      </c>
      <c r="CK30" s="28"/>
      <c r="CL30" s="28" t="e">
        <f>'Aggregates (2024-25 prices)'!AE27-#REF!</f>
        <v>#REF!</v>
      </c>
    </row>
    <row r="31" spans="1:90" s="30" customFormat="1" ht="15.75" customHeight="1">
      <c r="B31" s="31" t="s">
        <v>13</v>
      </c>
      <c r="C31" s="28">
        <f>'Aggregates (£bn)'!C31-'[9]Aggregates (£bn)'!C31</f>
        <v>0</v>
      </c>
      <c r="D31" s="28">
        <f>'Aggregates (£bn)'!D31-'[9]Aggregates (£bn)'!D31</f>
        <v>0</v>
      </c>
      <c r="E31" s="28">
        <f>'Aggregates (£bn)'!E31-'[9]Aggregates (£bn)'!E31</f>
        <v>0</v>
      </c>
      <c r="F31" s="28">
        <f>'Aggregates (£bn)'!F31-'[9]Aggregates (£bn)'!F31</f>
        <v>0</v>
      </c>
      <c r="G31" s="28">
        <f>'Aggregates (£bn)'!G31-'[9]Aggregates (£bn)'!G31</f>
        <v>0</v>
      </c>
      <c r="H31" s="28">
        <f>'Aggregates (£bn)'!H31-'[9]Aggregates (£bn)'!H31</f>
        <v>0</v>
      </c>
      <c r="I31" s="28">
        <f>'Aggregates (£bn)'!I31-'[9]Aggregates (£bn)'!I31</f>
        <v>0</v>
      </c>
      <c r="J31" s="28">
        <f>'Aggregates (£bn)'!J31-'[9]Aggregates (£bn)'!J31</f>
        <v>0</v>
      </c>
      <c r="K31" s="127" t="str">
        <f>IFERROR('Aggregates (£bn)'!K31 - '[9]Aggregates (£bn)'!K31, "-")</f>
        <v>-</v>
      </c>
      <c r="L31" s="28">
        <f>'Aggregates (£bn)'!L31-'[9]Aggregates (£bn)'!L31</f>
        <v>0</v>
      </c>
      <c r="M31" s="28" t="str">
        <f>IFERROR('Aggregates (£bn)'!L31 - '[9]Aggregates (£bn)'!M31, "-")</f>
        <v>-</v>
      </c>
      <c r="N31" s="28" t="str">
        <f>IFERROR('Aggregates (£bn)'!M31 - '[9]Aggregates (£bn)'!N31, "-")</f>
        <v>-</v>
      </c>
      <c r="O31" s="28" t="str">
        <f>IFERROR('Aggregates (£bn)'!N31 - '[9]Aggregates (£bn)'!O31, "-")</f>
        <v>-</v>
      </c>
      <c r="P31" s="28">
        <f>'Aggregates (£bn)'!P31-'[9]Aggregates (£bn)'!P31</f>
        <v>0</v>
      </c>
      <c r="Q31" s="28">
        <f>'Aggregates (£bn)'!Q31-'[9]Aggregates (£bn)'!Q31</f>
        <v>0</v>
      </c>
      <c r="R31" s="28">
        <f>'Aggregates (£bn)'!R31-'[9]Aggregates (£bn)'!R31</f>
        <v>0</v>
      </c>
      <c r="S31" s="28">
        <f>'Aggregates (£bn)'!S31-'[9]Aggregates (£bn)'!S31</f>
        <v>0</v>
      </c>
      <c r="T31" s="28">
        <f>'Aggregates (£bn)'!T31-'[9]Aggregates (£bn)'!T31</f>
        <v>0</v>
      </c>
      <c r="U31" s="28">
        <f>'Aggregates (£bn)'!U31-'[9]Aggregates (£bn)'!U31</f>
        <v>0</v>
      </c>
      <c r="V31" s="28">
        <f>'Aggregates (£bn)'!V31-'[9]Aggregates (£bn)'!V31</f>
        <v>0</v>
      </c>
      <c r="W31" s="28">
        <f>'Aggregates (£bn)'!W31-'[9]Aggregates (£bn)'!W31</f>
        <v>0</v>
      </c>
      <c r="X31" s="28">
        <f>'Aggregates (£bn)'!X31-'[9]Aggregates (£bn)'!X31</f>
        <v>0</v>
      </c>
      <c r="Y31" s="28">
        <f>'Aggregates (£bn)'!AA31-'[9]Aggregates (£bn)'!Y31</f>
        <v>-0.189</v>
      </c>
      <c r="Z31" s="28" t="str">
        <f>IFERROR('Aggregates (£bn)'!AB31 - '[9]Aggregates (£bn)'!Z31, "-")</f>
        <v>-</v>
      </c>
      <c r="AA31" s="28" t="str">
        <f>IFERROR('Aggregates (£bn)'!AC31 - '[9]Aggregates (£bn)'!AA31, "-")</f>
        <v>-</v>
      </c>
      <c r="AB31" s="28" t="str">
        <f>IFERROR('Aggregates (£bn)'!AD31 - '[9]Aggregates (£bn)'!AB31, "-")</f>
        <v>-</v>
      </c>
      <c r="AC31" s="28" t="str">
        <f>IFERROR('Aggregates (£bn)'!AE31 - '[9]Aggregates (£bn)'!AC31, "-")</f>
        <v>-</v>
      </c>
      <c r="AD31" s="28">
        <f>'Aggregates (£bn)'!AF31-'[9]Aggregates (£bn)'!AD31</f>
        <v>54.079000000000001</v>
      </c>
      <c r="AE31" s="28" t="str">
        <f>IFERROR('Aggregates (£bn)'!AG31 - '[9]Aggregates (£bn)'!AE31, "-")</f>
        <v>-</v>
      </c>
      <c r="AF31" s="28"/>
      <c r="AG31" s="33" t="s">
        <v>15</v>
      </c>
      <c r="AH31" s="28">
        <f>'Aggregates (per cent of GDP)'!C28-'[9]Aggregates (per cent of GDP)'!C28</f>
        <v>2.2594966950954642E-2</v>
      </c>
      <c r="AI31" s="28">
        <f>'Aggregates (per cent of GDP)'!D28-'[9]Aggregates (per cent of GDP)'!D28</f>
        <v>2.3173062554135981E-2</v>
      </c>
      <c r="AJ31" s="28">
        <f>'Aggregates (per cent of GDP)'!E28-'[9]Aggregates (per cent of GDP)'!E28</f>
        <v>1.7775983886554769E-2</v>
      </c>
      <c r="AK31" s="28">
        <f>'Aggregates (per cent of GDP)'!F28-'[9]Aggregates (per cent of GDP)'!F28</f>
        <v>3.1640248313076214E-3</v>
      </c>
      <c r="AL31" s="28">
        <f>'Aggregates (per cent of GDP)'!G28-'[9]Aggregates (per cent of GDP)'!G28</f>
        <v>2.2330538362740349E-3</v>
      </c>
      <c r="AM31" s="28">
        <f>'Aggregates (per cent of GDP)'!H28-'[9]Aggregates (per cent of GDP)'!H28</f>
        <v>5.3970786675829885E-3</v>
      </c>
      <c r="AN31" s="28">
        <f>'Aggregates (per cent of GDP)'!I28-'[9]Aggregates (per cent of GDP)'!I28</f>
        <v>1.888202484344248E-2</v>
      </c>
      <c r="AO31" s="28">
        <f>'Aggregates (per cent of GDP)'!J28-'[9]Aggregates (per cent of GDP)'!J28</f>
        <v>0</v>
      </c>
      <c r="AP31" s="28" t="str">
        <f>IFERROR('Aggregates (per cent of GDP)'!K28 - '[9]Aggregates (per cent of GDP)'!K28, "-")</f>
        <v>-</v>
      </c>
      <c r="AQ31" s="28">
        <f>'Aggregates (per cent of GDP)'!L28-'[9]Aggregates (per cent of GDP)'!L28</f>
        <v>1.1634857881122063E-3</v>
      </c>
      <c r="AR31" s="28" t="str">
        <f>IFERROR('Aggregates (per cent of GDP)'!M28 - '[9]Aggregates (per cent of GDP)'!M28, "-")</f>
        <v>-</v>
      </c>
      <c r="AS31" s="28" t="str">
        <f>IFERROR('Aggregates (per cent of GDP)'!L28 - '[9]Aggregates (per cent of GDP)'!N28, "-")</f>
        <v>-</v>
      </c>
      <c r="AT31" s="28" t="str">
        <f>IFERROR('Aggregates (per cent of GDP)'!N28 - '[9]Aggregates (per cent of GDP)'!O28, "-")</f>
        <v>-</v>
      </c>
      <c r="AU31" s="28">
        <f>'Aggregates (per cent of GDP)'!P28-'[9]Aggregates (per cent of GDP)'!P28</f>
        <v>0</v>
      </c>
      <c r="AV31" s="28">
        <f>'Aggregates (per cent of GDP)'!R28-'[9]Aggregates (per cent of GDP)'!Q28</f>
        <v>4.391792489353465</v>
      </c>
      <c r="AW31" s="28">
        <f>'Aggregates (per cent of GDP)'!R28-'[9]Aggregates (per cent of GDP)'!R28</f>
        <v>0</v>
      </c>
      <c r="AX31" s="28">
        <f>'Aggregates (per cent of GDP)'!S28-'[9]Aggregates (per cent of GDP)'!S28</f>
        <v>0</v>
      </c>
      <c r="AY31" s="28">
        <f>'Aggregates (per cent of GDP)'!T28-'[9]Aggregates (per cent of GDP)'!T28</f>
        <v>4.4496948636274514E-4</v>
      </c>
      <c r="AZ31" s="28">
        <f>'Aggregates (per cent of GDP)'!U28-'[9]Aggregates (per cent of GDP)'!U28</f>
        <v>7.7504931026295409E-4</v>
      </c>
      <c r="BA31" s="28">
        <f>'Aggregates (per cent of GDP)'!V28-'[9]Aggregates (per cent of GDP)'!V28</f>
        <v>1.4078542765241231E-3</v>
      </c>
      <c r="BB31" s="28">
        <f>'Aggregates (per cent of GDP)'!W28-'[9]Aggregates (per cent of GDP)'!W28</f>
        <v>0</v>
      </c>
      <c r="BC31" s="28" t="str">
        <f>IFERROR('Aggregates (per cent of GDP)'!N28 - '[9]Aggregates (per cent of GDP)'!O28, "-")</f>
        <v>-</v>
      </c>
      <c r="BD31" s="28">
        <f>'Aggregates (per cent of GDP)'!AA28-'[9]Aggregates (per cent of GDP)'!Y28</f>
        <v>-0.63064598602352129</v>
      </c>
      <c r="BE31" s="28" t="str">
        <f>IFERROR('Aggregates (per cent of GDP)'!AB28 - '[9]Aggregates (per cent of GDP)'!Z28, "-")</f>
        <v>-</v>
      </c>
      <c r="BF31" s="28" t="str">
        <f>IFERROR('Aggregates (per cent of GDP)'!AC28 - '[9]Aggregates (per cent of GDP)'!AA28, "-")</f>
        <v>-</v>
      </c>
      <c r="BG31" s="28"/>
      <c r="BH31" s="28"/>
      <c r="BI31" s="28"/>
      <c r="BK31" s="33" t="s">
        <v>22</v>
      </c>
      <c r="BL31" s="28">
        <f>'Aggregates (2024-25 prices)'!C28-'[9]Aggregates (2024-25 prices)'!$C$28</f>
        <v>0</v>
      </c>
      <c r="BM31" s="28">
        <f>'Aggregates (2024-25 prices)'!D28-'[9]Aggregates (2024-25 prices)'!D28</f>
        <v>0</v>
      </c>
      <c r="BN31" s="28">
        <f>'Aggregates (2024-25 prices)'!E28-'[9]Aggregates (2024-25 prices)'!E28</f>
        <v>0</v>
      </c>
      <c r="BO31" s="28">
        <f>'Aggregates (2024-25 prices)'!F28-'[9]Aggregates (2024-25 prices)'!F28</f>
        <v>0</v>
      </c>
      <c r="BP31" s="28">
        <f>'Aggregates (2024-25 prices)'!G28-'[9]Aggregates (2024-25 prices)'!G28</f>
        <v>0</v>
      </c>
      <c r="BQ31" s="28">
        <f>'Aggregates (2024-25 prices)'!H28-'[9]Aggregates (2024-25 prices)'!H28</f>
        <v>0</v>
      </c>
      <c r="BR31" s="28">
        <f>'Aggregates (2024-25 prices)'!I28-'[9]Aggregates (2024-25 prices)'!I28</f>
        <v>0</v>
      </c>
      <c r="BS31" s="28"/>
      <c r="BT31" s="28" t="e">
        <f>'Aggregates (2024-25 prices)'!K28-#REF!</f>
        <v>#REF!</v>
      </c>
      <c r="BU31" s="28" t="e">
        <f>'Aggregates (2024-25 prices)'!#REF!-#REF!</f>
        <v>#REF!</v>
      </c>
      <c r="BV31" s="28" t="e">
        <f>'Aggregates (2024-25 prices)'!L28-#REF!</f>
        <v>#REF!</v>
      </c>
      <c r="BW31" s="28" t="e">
        <f>'Aggregates (2024-25 prices)'!M28-#REF!</f>
        <v>#REF!</v>
      </c>
      <c r="BX31" s="28" t="e">
        <f>'Aggregates (2024-25 prices)'!N28-#REF!</f>
        <v>#REF!</v>
      </c>
      <c r="BY31" s="28"/>
      <c r="BZ31" s="28" t="e">
        <f>'Aggregates (2024-25 prices)'!Q28-#REF!</f>
        <v>#REF!</v>
      </c>
      <c r="CA31" s="28" t="e">
        <f>'Aggregates (2024-25 prices)'!R28-#REF!</f>
        <v>#REF!</v>
      </c>
      <c r="CB31" s="28"/>
      <c r="CC31" s="28" t="e">
        <f>'Aggregates (2024-25 prices)'!T28-#REF!</f>
        <v>#REF!</v>
      </c>
      <c r="CD31" s="28" t="e">
        <f>'Aggregates (2024-25 prices)'!U28-#REF!</f>
        <v>#REF!</v>
      </c>
      <c r="CE31" s="28" t="e">
        <f>'Aggregates (2024-25 prices)'!V28-#REF!</f>
        <v>#REF!</v>
      </c>
      <c r="CF31" s="28"/>
      <c r="CG31" s="28" t="e">
        <f>'Aggregates (2024-25 prices)'!X28-#REF!</f>
        <v>#REF!</v>
      </c>
      <c r="CH31" s="28" t="e">
        <f>'Aggregates (2024-25 prices)'!AA28-#REF!</f>
        <v>#REF!</v>
      </c>
      <c r="CI31" s="28" t="e">
        <f>'Aggregates (2024-25 prices)'!AB28-#REF!</f>
        <v>#REF!</v>
      </c>
      <c r="CJ31" s="28" t="e">
        <f>'Aggregates (2024-25 prices)'!AC28-#REF!</f>
        <v>#REF!</v>
      </c>
      <c r="CK31" s="28"/>
      <c r="CL31" s="28" t="e">
        <f>'Aggregates (2024-25 prices)'!AE28-#REF!</f>
        <v>#REF!</v>
      </c>
    </row>
    <row r="32" spans="1:90">
      <c r="A32" s="32"/>
      <c r="B32" s="33" t="s">
        <v>14</v>
      </c>
      <c r="C32" s="28">
        <f>'Aggregates (£bn)'!C32-'[9]Aggregates (£bn)'!C32</f>
        <v>0</v>
      </c>
      <c r="D32" s="28">
        <f>'Aggregates (£bn)'!D32-'[9]Aggregates (£bn)'!D32</f>
        <v>0</v>
      </c>
      <c r="E32" s="28">
        <f>'Aggregates (£bn)'!E32-'[9]Aggregates (£bn)'!E32</f>
        <v>0</v>
      </c>
      <c r="F32" s="28">
        <f>'Aggregates (£bn)'!F32-'[9]Aggregates (£bn)'!F32</f>
        <v>0</v>
      </c>
      <c r="G32" s="28">
        <f>'Aggregates (£bn)'!G32-'[9]Aggregates (£bn)'!G32</f>
        <v>0</v>
      </c>
      <c r="H32" s="28">
        <f>'Aggregates (£bn)'!H32-'[9]Aggregates (£bn)'!H32</f>
        <v>0</v>
      </c>
      <c r="I32" s="28">
        <f>'Aggregates (£bn)'!I32-'[9]Aggregates (£bn)'!I32</f>
        <v>0</v>
      </c>
      <c r="J32" s="28">
        <f>'Aggregates (£bn)'!J32-'[9]Aggregates (£bn)'!J32</f>
        <v>0</v>
      </c>
      <c r="K32" s="127" t="str">
        <f>IFERROR('Aggregates (£bn)'!K32 - '[9]Aggregates (£bn)'!K32, "-")</f>
        <v>-</v>
      </c>
      <c r="L32" s="28">
        <f>'Aggregates (£bn)'!L32-'[9]Aggregates (£bn)'!L32</f>
        <v>0</v>
      </c>
      <c r="M32" s="28" t="str">
        <f>IFERROR('Aggregates (£bn)'!L32 - '[9]Aggregates (£bn)'!M32, "-")</f>
        <v>-</v>
      </c>
      <c r="N32" s="28" t="str">
        <f>IFERROR('Aggregates (£bn)'!M32 - '[9]Aggregates (£bn)'!N32, "-")</f>
        <v>-</v>
      </c>
      <c r="O32" s="28" t="str">
        <f>IFERROR('Aggregates (£bn)'!N32 - '[9]Aggregates (£bn)'!O32, "-")</f>
        <v>-</v>
      </c>
      <c r="P32" s="28">
        <f>'Aggregates (£bn)'!P32-'[9]Aggregates (£bn)'!P32</f>
        <v>0</v>
      </c>
      <c r="Q32" s="28">
        <f>'Aggregates (£bn)'!Q32-'[9]Aggregates (£bn)'!Q32</f>
        <v>0</v>
      </c>
      <c r="R32" s="28">
        <f>'Aggregates (£bn)'!R32-'[9]Aggregates (£bn)'!R32</f>
        <v>0</v>
      </c>
      <c r="S32" s="28">
        <f>'Aggregates (£bn)'!S32-'[9]Aggregates (£bn)'!S32</f>
        <v>0</v>
      </c>
      <c r="T32" s="28">
        <f>'Aggregates (£bn)'!T32-'[9]Aggregates (£bn)'!T32</f>
        <v>0</v>
      </c>
      <c r="U32" s="28">
        <f>'Aggregates (£bn)'!U32-'[9]Aggregates (£bn)'!U32</f>
        <v>0</v>
      </c>
      <c r="V32" s="28">
        <f>'Aggregates (£bn)'!V32-'[9]Aggregates (£bn)'!V32</f>
        <v>0</v>
      </c>
      <c r="W32" s="28">
        <f>'Aggregates (£bn)'!W32-'[9]Aggregates (£bn)'!W32</f>
        <v>0</v>
      </c>
      <c r="X32" s="28">
        <f>'Aggregates (£bn)'!X32-'[9]Aggregates (£bn)'!X32</f>
        <v>0</v>
      </c>
      <c r="Y32" s="28">
        <f>'Aggregates (£bn)'!AA32-'[9]Aggregates (£bn)'!Y32</f>
        <v>-1.1080000000000001</v>
      </c>
      <c r="Z32" s="28" t="str">
        <f>IFERROR('Aggregates (£bn)'!AB32 - '[9]Aggregates (£bn)'!Z32, "-")</f>
        <v>-</v>
      </c>
      <c r="AA32" s="28" t="str">
        <f>IFERROR('Aggregates (£bn)'!AC32 - '[9]Aggregates (£bn)'!AA32, "-")</f>
        <v>-</v>
      </c>
      <c r="AB32" s="28" t="str">
        <f>IFERROR('Aggregates (£bn)'!AD32 - '[9]Aggregates (£bn)'!AB32, "-")</f>
        <v>-</v>
      </c>
      <c r="AC32" s="28" t="str">
        <f>IFERROR('Aggregates (£bn)'!AE32 - '[9]Aggregates (£bn)'!AC32, "-")</f>
        <v>-</v>
      </c>
      <c r="AD32" s="28">
        <f>'Aggregates (£bn)'!AF32-'[9]Aggregates (£bn)'!AD32</f>
        <v>61.131</v>
      </c>
      <c r="AE32" s="28" t="str">
        <f>IFERROR('Aggregates (£bn)'!AG32 - '[9]Aggregates (£bn)'!AE32, "-")</f>
        <v>-</v>
      </c>
      <c r="AF32" s="28"/>
      <c r="AG32" s="33" t="s">
        <v>16</v>
      </c>
      <c r="AH32" s="28">
        <f>'Aggregates (per cent of GDP)'!C29-'[9]Aggregates (per cent of GDP)'!C29</f>
        <v>3.9843016024029509E-2</v>
      </c>
      <c r="AI32" s="28">
        <f>'Aggregates (per cent of GDP)'!D29-'[9]Aggregates (per cent of GDP)'!D29</f>
        <v>4.2716628211252328E-2</v>
      </c>
      <c r="AJ32" s="28">
        <f>'Aggregates (per cent of GDP)'!E29-'[9]Aggregates (per cent of GDP)'!E29</f>
        <v>3.3101368613536408E-2</v>
      </c>
      <c r="AK32" s="28">
        <f>'Aggregates (per cent of GDP)'!F29-'[9]Aggregates (per cent of GDP)'!F29</f>
        <v>5.4588116510068119E-3</v>
      </c>
      <c r="AL32" s="28">
        <f>'Aggregates (per cent of GDP)'!G29-'[9]Aggregates (per cent of GDP)'!G29</f>
        <v>4.1564479467086635E-3</v>
      </c>
      <c r="AM32" s="28">
        <f>'Aggregates (per cent of GDP)'!H29-'[9]Aggregates (per cent of GDP)'!H29</f>
        <v>9.6152595977159194E-3</v>
      </c>
      <c r="AN32" s="28">
        <f>'Aggregates (per cent of GDP)'!I29-'[9]Aggregates (per cent of GDP)'!I29</f>
        <v>3.3126905156759534E-2</v>
      </c>
      <c r="AO32" s="28">
        <f>'Aggregates (per cent of GDP)'!J29-'[9]Aggregates (per cent of GDP)'!J29</f>
        <v>0</v>
      </c>
      <c r="AP32" s="28" t="str">
        <f>IFERROR('Aggregates (per cent of GDP)'!K29 - '[9]Aggregates (per cent of GDP)'!K29, "-")</f>
        <v>-</v>
      </c>
      <c r="AQ32" s="28">
        <f>'Aggregates (per cent of GDP)'!L29-'[9]Aggregates (per cent of GDP)'!L29</f>
        <v>1.6523645613947258E-4</v>
      </c>
      <c r="AR32" s="28" t="str">
        <f>IFERROR('Aggregates (per cent of GDP)'!M29 - '[9]Aggregates (per cent of GDP)'!M29, "-")</f>
        <v>-</v>
      </c>
      <c r="AS32" s="28" t="str">
        <f>IFERROR('Aggregates (per cent of GDP)'!L29 - '[9]Aggregates (per cent of GDP)'!N29, "-")</f>
        <v>-</v>
      </c>
      <c r="AT32" s="28" t="str">
        <f>IFERROR('Aggregates (per cent of GDP)'!N29 - '[9]Aggregates (per cent of GDP)'!O29, "-")</f>
        <v>-</v>
      </c>
      <c r="AU32" s="28">
        <f>'Aggregates (per cent of GDP)'!P29-'[9]Aggregates (per cent of GDP)'!P29</f>
        <v>0</v>
      </c>
      <c r="AV32" s="28">
        <f>'Aggregates (per cent of GDP)'!R29-'[9]Aggregates (per cent of GDP)'!Q29</f>
        <v>2.3280351707811975</v>
      </c>
      <c r="AW32" s="28">
        <f>'Aggregates (per cent of GDP)'!R29-'[9]Aggregates (per cent of GDP)'!R29</f>
        <v>0</v>
      </c>
      <c r="AX32" s="28">
        <f>'Aggregates (per cent of GDP)'!S29-'[9]Aggregates (per cent of GDP)'!S29</f>
        <v>0</v>
      </c>
      <c r="AY32" s="28">
        <f>'Aggregates (per cent of GDP)'!T29-'[9]Aggregates (per cent of GDP)'!T29</f>
        <v>2.8661014392188378E-3</v>
      </c>
      <c r="AZ32" s="28">
        <f>'Aggregates (per cent of GDP)'!U29-'[9]Aggregates (per cent of GDP)'!U29</f>
        <v>3.6787643735047837E-3</v>
      </c>
      <c r="BA32" s="28">
        <f>'Aggregates (per cent of GDP)'!V29-'[9]Aggregates (per cent of GDP)'!V29</f>
        <v>2.5927102117884182E-3</v>
      </c>
      <c r="BB32" s="28">
        <f>'Aggregates (per cent of GDP)'!W29-'[9]Aggregates (per cent of GDP)'!W29</f>
        <v>0</v>
      </c>
      <c r="BC32" s="28" t="str">
        <f>IFERROR('Aggregates (per cent of GDP)'!N29 - '[9]Aggregates (per cent of GDP)'!O29, "-")</f>
        <v>-</v>
      </c>
      <c r="BD32" s="28">
        <f>'Aggregates (per cent of GDP)'!AA29-'[9]Aggregates (per cent of GDP)'!Y29</f>
        <v>1.9676882033503516</v>
      </c>
      <c r="BE32" s="28" t="str">
        <f>IFERROR('Aggregates (per cent of GDP)'!AB29 - '[9]Aggregates (per cent of GDP)'!Z29, "-")</f>
        <v>-</v>
      </c>
      <c r="BF32" s="28" t="str">
        <f>IFERROR('Aggregates (per cent of GDP)'!AC29 - '[9]Aggregates (per cent of GDP)'!AA29, "-")</f>
        <v>-</v>
      </c>
      <c r="BG32" s="28"/>
      <c r="BH32" s="28"/>
      <c r="BI32" s="28"/>
      <c r="BK32" s="33" t="s">
        <v>23</v>
      </c>
      <c r="BL32" s="28">
        <f>'Aggregates (2024-25 prices)'!C29-'[9]Aggregates (2024-25 prices)'!$C$29</f>
        <v>0</v>
      </c>
      <c r="BM32" s="28">
        <f>'Aggregates (2024-25 prices)'!D29-'[9]Aggregates (2024-25 prices)'!D29</f>
        <v>0</v>
      </c>
      <c r="BN32" s="28">
        <f>'Aggregates (2024-25 prices)'!E29-'[9]Aggregates (2024-25 prices)'!E29</f>
        <v>0</v>
      </c>
      <c r="BO32" s="28">
        <f>'Aggregates (2024-25 prices)'!F29-'[9]Aggregates (2024-25 prices)'!F29</f>
        <v>0</v>
      </c>
      <c r="BP32" s="28">
        <f>'Aggregates (2024-25 prices)'!G29-'[9]Aggregates (2024-25 prices)'!G29</f>
        <v>0</v>
      </c>
      <c r="BQ32" s="28">
        <f>'Aggregates (2024-25 prices)'!H29-'[9]Aggregates (2024-25 prices)'!H29</f>
        <v>0</v>
      </c>
      <c r="BR32" s="28">
        <f>'Aggregates (2024-25 prices)'!I29-'[9]Aggregates (2024-25 prices)'!I29</f>
        <v>0</v>
      </c>
      <c r="BS32" s="28"/>
      <c r="BT32" s="28" t="e">
        <f>'Aggregates (2024-25 prices)'!K29-#REF!</f>
        <v>#REF!</v>
      </c>
      <c r="BU32" s="28" t="e">
        <f>'Aggregates (2024-25 prices)'!#REF!-#REF!</f>
        <v>#REF!</v>
      </c>
      <c r="BV32" s="28" t="e">
        <f>'Aggregates (2024-25 prices)'!L29-#REF!</f>
        <v>#REF!</v>
      </c>
      <c r="BW32" s="28" t="e">
        <f>'Aggregates (2024-25 prices)'!M29-#REF!</f>
        <v>#REF!</v>
      </c>
      <c r="BX32" s="28" t="e">
        <f>'Aggregates (2024-25 prices)'!N29-#REF!</f>
        <v>#REF!</v>
      </c>
      <c r="BY32" s="28"/>
      <c r="BZ32" s="28" t="e">
        <f>'Aggregates (2024-25 prices)'!Q29-#REF!</f>
        <v>#REF!</v>
      </c>
      <c r="CA32" s="28" t="e">
        <f>'Aggregates (2024-25 prices)'!R29-#REF!</f>
        <v>#REF!</v>
      </c>
      <c r="CB32" s="28"/>
      <c r="CC32" s="28" t="e">
        <f>'Aggregates (2024-25 prices)'!T29-#REF!</f>
        <v>#REF!</v>
      </c>
      <c r="CD32" s="28" t="e">
        <f>'Aggregates (2024-25 prices)'!U29-#REF!</f>
        <v>#REF!</v>
      </c>
      <c r="CE32" s="28" t="e">
        <f>'Aggregates (2024-25 prices)'!V29-#REF!</f>
        <v>#REF!</v>
      </c>
      <c r="CF32" s="28"/>
      <c r="CG32" s="28" t="e">
        <f>'Aggregates (2024-25 prices)'!X29-#REF!</f>
        <v>#REF!</v>
      </c>
      <c r="CH32" s="28" t="e">
        <f>'Aggregates (2024-25 prices)'!AA29-#REF!</f>
        <v>#REF!</v>
      </c>
      <c r="CI32" s="28" t="e">
        <f>'Aggregates (2024-25 prices)'!AB29-#REF!</f>
        <v>#REF!</v>
      </c>
      <c r="CJ32" s="28" t="e">
        <f>'Aggregates (2024-25 prices)'!AC29-#REF!</f>
        <v>#REF!</v>
      </c>
      <c r="CK32" s="28"/>
      <c r="CL32" s="28" t="e">
        <f>'Aggregates (2024-25 prices)'!AE29-#REF!</f>
        <v>#REF!</v>
      </c>
    </row>
    <row r="33" spans="1:90">
      <c r="A33" s="32"/>
      <c r="B33" s="33" t="s">
        <v>15</v>
      </c>
      <c r="C33" s="28">
        <f>'Aggregates (£bn)'!C33-'[9]Aggregates (£bn)'!C33</f>
        <v>0</v>
      </c>
      <c r="D33" s="28">
        <f>'Aggregates (£bn)'!D33-'[9]Aggregates (£bn)'!D33</f>
        <v>0</v>
      </c>
      <c r="E33" s="28">
        <f>'Aggregates (£bn)'!E33-'[9]Aggregates (£bn)'!E33</f>
        <v>0</v>
      </c>
      <c r="F33" s="28">
        <f>'Aggregates (£bn)'!F33-'[9]Aggregates (£bn)'!F33</f>
        <v>0</v>
      </c>
      <c r="G33" s="28">
        <f>'Aggregates (£bn)'!G33-'[9]Aggregates (£bn)'!G33</f>
        <v>0</v>
      </c>
      <c r="H33" s="28">
        <f>'Aggregates (£bn)'!H33-'[9]Aggregates (£bn)'!H33</f>
        <v>0</v>
      </c>
      <c r="I33" s="28">
        <f>'Aggregates (£bn)'!I33-'[9]Aggregates (£bn)'!I33</f>
        <v>0</v>
      </c>
      <c r="J33" s="28">
        <f>'Aggregates (£bn)'!J33-'[9]Aggregates (£bn)'!J33</f>
        <v>0</v>
      </c>
      <c r="K33" s="127" t="str">
        <f>IFERROR('Aggregates (£bn)'!K33 - '[9]Aggregates (£bn)'!K33, "-")</f>
        <v>-</v>
      </c>
      <c r="L33" s="28">
        <f>'Aggregates (£bn)'!L33-'[9]Aggregates (£bn)'!L33</f>
        <v>0</v>
      </c>
      <c r="M33" s="28" t="str">
        <f>IFERROR('Aggregates (£bn)'!L33 - '[9]Aggregates (£bn)'!M33, "-")</f>
        <v>-</v>
      </c>
      <c r="N33" s="28" t="str">
        <f>IFERROR('Aggregates (£bn)'!M33 - '[9]Aggregates (£bn)'!N33, "-")</f>
        <v>-</v>
      </c>
      <c r="O33" s="28" t="str">
        <f>IFERROR('Aggregates (£bn)'!N33 - '[9]Aggregates (£bn)'!O33, "-")</f>
        <v>-</v>
      </c>
      <c r="P33" s="28">
        <f>'Aggregates (£bn)'!P33-'[9]Aggregates (£bn)'!P33</f>
        <v>0</v>
      </c>
      <c r="Q33" s="28">
        <f>'Aggregates (£bn)'!Q33-'[9]Aggregates (£bn)'!Q33</f>
        <v>0</v>
      </c>
      <c r="R33" s="28">
        <f>'Aggregates (£bn)'!R33-'[9]Aggregates (£bn)'!R33</f>
        <v>0</v>
      </c>
      <c r="S33" s="28">
        <f>'Aggregates (£bn)'!S33-'[9]Aggregates (£bn)'!S33</f>
        <v>0</v>
      </c>
      <c r="T33" s="28">
        <f>'Aggregates (£bn)'!T33-'[9]Aggregates (£bn)'!T33</f>
        <v>0</v>
      </c>
      <c r="U33" s="28">
        <f>'Aggregates (£bn)'!U33-'[9]Aggregates (£bn)'!U33</f>
        <v>0</v>
      </c>
      <c r="V33" s="28">
        <f>'Aggregates (£bn)'!V33-'[9]Aggregates (£bn)'!V33</f>
        <v>0</v>
      </c>
      <c r="W33" s="28">
        <f>'Aggregates (£bn)'!W33-'[9]Aggregates (£bn)'!W33</f>
        <v>0</v>
      </c>
      <c r="X33" s="28">
        <f>'Aggregates (£bn)'!X33-'[9]Aggregates (£bn)'!X33</f>
        <v>0</v>
      </c>
      <c r="Y33" s="28">
        <f>'Aggregates (£bn)'!AA33-'[9]Aggregates (£bn)'!Y33</f>
        <v>-0.40699999999999997</v>
      </c>
      <c r="Z33" s="28" t="str">
        <f>IFERROR('Aggregates (£bn)'!AB33 - '[9]Aggregates (£bn)'!Z33, "-")</f>
        <v>-</v>
      </c>
      <c r="AA33" s="28" t="str">
        <f>IFERROR('Aggregates (£bn)'!AC33 - '[9]Aggregates (£bn)'!AA33, "-")</f>
        <v>-</v>
      </c>
      <c r="AB33" s="28" t="str">
        <f>IFERROR('Aggregates (£bn)'!AD33 - '[9]Aggregates (£bn)'!AB33, "-")</f>
        <v>-</v>
      </c>
      <c r="AC33" s="28" t="str">
        <f>IFERROR('Aggregates (£bn)'!AE33 - '[9]Aggregates (£bn)'!AC33, "-")</f>
        <v>-</v>
      </c>
      <c r="AD33" s="28">
        <f>'Aggregates (£bn)'!AF33-'[9]Aggregates (£bn)'!AD33</f>
        <v>68.070999999999998</v>
      </c>
      <c r="AE33" s="28" t="str">
        <f>IFERROR('Aggregates (£bn)'!AG33 - '[9]Aggregates (£bn)'!AE33, "-")</f>
        <v>-</v>
      </c>
      <c r="AF33" s="28"/>
      <c r="AG33" s="33" t="s">
        <v>17</v>
      </c>
      <c r="AH33" s="28">
        <f>'Aggregates (per cent of GDP)'!C30-'[9]Aggregates (per cent of GDP)'!C30</f>
        <v>5.1595071552476668E-2</v>
      </c>
      <c r="AI33" s="28">
        <f>'Aggregates (per cent of GDP)'!D30-'[9]Aggregates (per cent of GDP)'!D30</f>
        <v>5.7418322605464311E-2</v>
      </c>
      <c r="AJ33" s="28">
        <f>'Aggregates (per cent of GDP)'!E30-'[9]Aggregates (per cent of GDP)'!E30</f>
        <v>4.4210576424696058E-2</v>
      </c>
      <c r="AK33" s="28">
        <f>'Aggregates (per cent of GDP)'!F30-'[9]Aggregates (per cent of GDP)'!F30</f>
        <v>7.4791681422414769E-3</v>
      </c>
      <c r="AL33" s="28">
        <f>'Aggregates (per cent of GDP)'!G30-'[9]Aggregates (per cent of GDP)'!G30</f>
        <v>5.728578038521448E-3</v>
      </c>
      <c r="AM33" s="28">
        <f>'Aggregates (per cent of GDP)'!H30-'[9]Aggregates (per cent of GDP)'!H30</f>
        <v>1.3207746180761148E-2</v>
      </c>
      <c r="AN33" s="28">
        <f>'Aggregates (per cent of GDP)'!I30-'[9]Aggregates (per cent of GDP)'!I30</f>
        <v>4.2496134199225821E-2</v>
      </c>
      <c r="AO33" s="28">
        <f>'Aggregates (per cent of GDP)'!J30-'[9]Aggregates (per cent of GDP)'!J30</f>
        <v>0</v>
      </c>
      <c r="AP33" s="28" t="str">
        <f>IFERROR('Aggregates (per cent of GDP)'!K30 - '[9]Aggregates (per cent of GDP)'!K30, "-")</f>
        <v>-</v>
      </c>
      <c r="AQ33" s="28">
        <f>'Aggregates (per cent of GDP)'!L30-'[9]Aggregates (per cent of GDP)'!L30</f>
        <v>-1.499276283519535E-3</v>
      </c>
      <c r="AR33" s="28" t="str">
        <f>IFERROR('Aggregates (per cent of GDP)'!M30 - '[9]Aggregates (per cent of GDP)'!M30, "-")</f>
        <v>-</v>
      </c>
      <c r="AS33" s="28" t="str">
        <f>IFERROR('Aggregates (per cent of GDP)'!L30 - '[9]Aggregates (per cent of GDP)'!N30, "-")</f>
        <v>-</v>
      </c>
      <c r="AT33" s="28" t="str">
        <f>IFERROR('Aggregates (per cent of GDP)'!N30 - '[9]Aggregates (per cent of GDP)'!O30, "-")</f>
        <v>-</v>
      </c>
      <c r="AU33" s="28">
        <f>'Aggregates (per cent of GDP)'!P30-'[9]Aggregates (per cent of GDP)'!P30</f>
        <v>0</v>
      </c>
      <c r="AV33" s="28">
        <f>'Aggregates (per cent of GDP)'!R30-'[9]Aggregates (per cent of GDP)'!Q30</f>
        <v>1.1610645102890591</v>
      </c>
      <c r="AW33" s="28">
        <f>'Aggregates (per cent of GDP)'!R30-'[9]Aggregates (per cent of GDP)'!R30</f>
        <v>0</v>
      </c>
      <c r="AX33" s="28">
        <f>'Aggregates (per cent of GDP)'!S30-'[9]Aggregates (per cent of GDP)'!S30</f>
        <v>0</v>
      </c>
      <c r="AY33" s="28">
        <f>'Aggregates (per cent of GDP)'!T30-'[9]Aggregates (per cent of GDP)'!T30</f>
        <v>3.6750342885345511E-3</v>
      </c>
      <c r="AZ33" s="28">
        <f>'Aggregates (per cent of GDP)'!U30-'[9]Aggregates (per cent of GDP)'!U30</f>
        <v>7.523922658166704E-3</v>
      </c>
      <c r="BA33" s="28">
        <f>'Aggregates (per cent of GDP)'!V30-'[9]Aggregates (per cent of GDP)'!V30</f>
        <v>3.4719176393323004E-3</v>
      </c>
      <c r="BB33" s="28">
        <f>'Aggregates (per cent of GDP)'!W30-'[9]Aggregates (per cent of GDP)'!W30</f>
        <v>0</v>
      </c>
      <c r="BC33" s="28" t="str">
        <f>IFERROR('Aggregates (per cent of GDP)'!N30 - '[9]Aggregates (per cent of GDP)'!O30, "-")</f>
        <v>-</v>
      </c>
      <c r="BD33" s="28">
        <f>'Aggregates (per cent of GDP)'!AA30-'[9]Aggregates (per cent of GDP)'!Y30</f>
        <v>3.6670413478854682</v>
      </c>
      <c r="BE33" s="28" t="str">
        <f>IFERROR('Aggregates (per cent of GDP)'!AB30 - '[9]Aggregates (per cent of GDP)'!Z30, "-")</f>
        <v>-</v>
      </c>
      <c r="BF33" s="28" t="str">
        <f>IFERROR('Aggregates (per cent of GDP)'!AC30 - '[9]Aggregates (per cent of GDP)'!AA30, "-")</f>
        <v>-</v>
      </c>
      <c r="BG33" s="28"/>
      <c r="BH33" s="28"/>
      <c r="BI33" s="28"/>
      <c r="BK33" s="33" t="s">
        <v>24</v>
      </c>
      <c r="BL33" s="28">
        <f>'Aggregates (2024-25 prices)'!C30-'[9]Aggregates (2024-25 prices)'!$C$30</f>
        <v>0</v>
      </c>
      <c r="BM33" s="28">
        <f>'Aggregates (2024-25 prices)'!D30-'[9]Aggregates (2024-25 prices)'!D30</f>
        <v>0</v>
      </c>
      <c r="BN33" s="28">
        <f>'Aggregates (2024-25 prices)'!E30-'[9]Aggregates (2024-25 prices)'!E30</f>
        <v>0</v>
      </c>
      <c r="BO33" s="28">
        <f>'Aggregates (2024-25 prices)'!F30-'[9]Aggregates (2024-25 prices)'!F30</f>
        <v>0</v>
      </c>
      <c r="BP33" s="28">
        <f>'Aggregates (2024-25 prices)'!G30-'[9]Aggregates (2024-25 prices)'!G30</f>
        <v>0</v>
      </c>
      <c r="BQ33" s="28">
        <f>'Aggregates (2024-25 prices)'!H30-'[9]Aggregates (2024-25 prices)'!H30</f>
        <v>0</v>
      </c>
      <c r="BR33" s="28">
        <f>'Aggregates (2024-25 prices)'!I30-'[9]Aggregates (2024-25 prices)'!I30</f>
        <v>0</v>
      </c>
      <c r="BS33" s="28"/>
      <c r="BT33" s="28" t="e">
        <f>'Aggregates (2024-25 prices)'!K30-#REF!</f>
        <v>#REF!</v>
      </c>
      <c r="BU33" s="28" t="e">
        <f>'Aggregates (2024-25 prices)'!#REF!-#REF!</f>
        <v>#REF!</v>
      </c>
      <c r="BV33" s="28" t="e">
        <f>'Aggregates (2024-25 prices)'!L30-#REF!</f>
        <v>#REF!</v>
      </c>
      <c r="BW33" s="28" t="e">
        <f>'Aggregates (2024-25 prices)'!M30-#REF!</f>
        <v>#REF!</v>
      </c>
      <c r="BX33" s="28" t="e">
        <f>'Aggregates (2024-25 prices)'!N30-#REF!</f>
        <v>#REF!</v>
      </c>
      <c r="BY33" s="28"/>
      <c r="BZ33" s="28" t="e">
        <f>'Aggregates (2024-25 prices)'!Q30-#REF!</f>
        <v>#REF!</v>
      </c>
      <c r="CA33" s="28" t="e">
        <f>'Aggregates (2024-25 prices)'!R30-#REF!</f>
        <v>#REF!</v>
      </c>
      <c r="CB33" s="28"/>
      <c r="CC33" s="28" t="e">
        <f>'Aggregates (2024-25 prices)'!T30-#REF!</f>
        <v>#REF!</v>
      </c>
      <c r="CD33" s="28" t="e">
        <f>'Aggregates (2024-25 prices)'!U30-#REF!</f>
        <v>#REF!</v>
      </c>
      <c r="CE33" s="28" t="e">
        <f>'Aggregates (2024-25 prices)'!V30-#REF!</f>
        <v>#REF!</v>
      </c>
      <c r="CF33" s="28"/>
      <c r="CG33" s="28" t="e">
        <f>'Aggregates (2024-25 prices)'!X30-#REF!</f>
        <v>#REF!</v>
      </c>
      <c r="CH33" s="28" t="e">
        <f>'Aggregates (2024-25 prices)'!AA30-#REF!</f>
        <v>#REF!</v>
      </c>
      <c r="CI33" s="28" t="e">
        <f>'Aggregates (2024-25 prices)'!AB30-#REF!</f>
        <v>#REF!</v>
      </c>
      <c r="CJ33" s="28" t="e">
        <f>'Aggregates (2024-25 prices)'!AC30-#REF!</f>
        <v>#REF!</v>
      </c>
      <c r="CK33" s="28"/>
      <c r="CL33" s="28" t="e">
        <f>'Aggregates (2024-25 prices)'!AE30-#REF!</f>
        <v>#REF!</v>
      </c>
    </row>
    <row r="34" spans="1:90">
      <c r="A34" s="32"/>
      <c r="B34" s="33" t="s">
        <v>16</v>
      </c>
      <c r="C34" s="28">
        <f>'Aggregates (£bn)'!C34-'[9]Aggregates (£bn)'!C34</f>
        <v>0</v>
      </c>
      <c r="D34" s="28">
        <f>'Aggregates (£bn)'!D34-'[9]Aggregates (£bn)'!D34</f>
        <v>0</v>
      </c>
      <c r="E34" s="28">
        <f>'Aggregates (£bn)'!E34-'[9]Aggregates (£bn)'!E34</f>
        <v>0</v>
      </c>
      <c r="F34" s="28">
        <f>'Aggregates (£bn)'!F34-'[9]Aggregates (£bn)'!F34</f>
        <v>0</v>
      </c>
      <c r="G34" s="28">
        <f>'Aggregates (£bn)'!G34-'[9]Aggregates (£bn)'!G34</f>
        <v>0</v>
      </c>
      <c r="H34" s="28">
        <f>'Aggregates (£bn)'!H34-'[9]Aggregates (£bn)'!H34</f>
        <v>0</v>
      </c>
      <c r="I34" s="28">
        <f>'Aggregates (£bn)'!I34-'[9]Aggregates (£bn)'!I34</f>
        <v>0</v>
      </c>
      <c r="J34" s="28">
        <f>'Aggregates (£bn)'!J34-'[9]Aggregates (£bn)'!J34</f>
        <v>0</v>
      </c>
      <c r="K34" s="127" t="str">
        <f>IFERROR('Aggregates (£bn)'!K34 - '[9]Aggregates (£bn)'!K34, "-")</f>
        <v>-</v>
      </c>
      <c r="L34" s="28">
        <f>'Aggregates (£bn)'!L34-'[9]Aggregates (£bn)'!L34</f>
        <v>0</v>
      </c>
      <c r="M34" s="28" t="str">
        <f>IFERROR('Aggregates (£bn)'!L34 - '[9]Aggregates (£bn)'!M34, "-")</f>
        <v>-</v>
      </c>
      <c r="N34" s="28" t="str">
        <f>IFERROR('Aggregates (£bn)'!M34 - '[9]Aggregates (£bn)'!N34, "-")</f>
        <v>-</v>
      </c>
      <c r="O34" s="28" t="str">
        <f>IFERROR('Aggregates (£bn)'!N34 - '[9]Aggregates (£bn)'!O34, "-")</f>
        <v>-</v>
      </c>
      <c r="P34" s="28">
        <f>'Aggregates (£bn)'!P34-'[9]Aggregates (£bn)'!P34</f>
        <v>0</v>
      </c>
      <c r="Q34" s="28">
        <f>'Aggregates (£bn)'!Q34-'[9]Aggregates (£bn)'!Q34</f>
        <v>0</v>
      </c>
      <c r="R34" s="28">
        <f>'Aggregates (£bn)'!R34-'[9]Aggregates (£bn)'!R34</f>
        <v>0</v>
      </c>
      <c r="S34" s="28">
        <f>'Aggregates (£bn)'!S34-'[9]Aggregates (£bn)'!S34</f>
        <v>0</v>
      </c>
      <c r="T34" s="28">
        <f>'Aggregates (£bn)'!T34-'[9]Aggregates (£bn)'!T34</f>
        <v>0</v>
      </c>
      <c r="U34" s="28">
        <f>'Aggregates (£bn)'!U34-'[9]Aggregates (£bn)'!U34</f>
        <v>0</v>
      </c>
      <c r="V34" s="28">
        <f>'Aggregates (£bn)'!V34-'[9]Aggregates (£bn)'!V34</f>
        <v>0</v>
      </c>
      <c r="W34" s="28">
        <f>'Aggregates (£bn)'!W34-'[9]Aggregates (£bn)'!W34</f>
        <v>0</v>
      </c>
      <c r="X34" s="28">
        <f>'Aggregates (£bn)'!X34-'[9]Aggregates (£bn)'!X34</f>
        <v>0</v>
      </c>
      <c r="Y34" s="28">
        <f>'Aggregates (£bn)'!AA34-'[9]Aggregates (£bn)'!Y34</f>
        <v>1.4530000000000001</v>
      </c>
      <c r="Z34" s="28" t="str">
        <f>IFERROR('Aggregates (£bn)'!AB34 - '[9]Aggregates (£bn)'!Z34, "-")</f>
        <v>-</v>
      </c>
      <c r="AA34" s="28" t="str">
        <f>IFERROR('Aggregates (£bn)'!AC34 - '[9]Aggregates (£bn)'!AA34, "-")</f>
        <v>-</v>
      </c>
      <c r="AB34" s="28" t="str">
        <f>IFERROR('Aggregates (£bn)'!AD34 - '[9]Aggregates (£bn)'!AB34, "-")</f>
        <v>-</v>
      </c>
      <c r="AC34" s="28" t="str">
        <f>IFERROR('Aggregates (£bn)'!AE34 - '[9]Aggregates (£bn)'!AC34, "-")</f>
        <v>-</v>
      </c>
      <c r="AD34" s="28">
        <f>'Aggregates (£bn)'!AF34-'[9]Aggregates (£bn)'!AD34</f>
        <v>79.12</v>
      </c>
      <c r="AE34" s="28">
        <f>IFERROR('Aggregates (£bn)'!AG34 - '[9]Aggregates (£bn)'!AE34, "-")</f>
        <v>-71.380313641958551</v>
      </c>
      <c r="AF34" s="28"/>
      <c r="AG34" s="33" t="s">
        <v>18</v>
      </c>
      <c r="AH34" s="28">
        <f>'Aggregates (per cent of GDP)'!C31-'[9]Aggregates (per cent of GDP)'!C31</f>
        <v>5.6903382199926966E-2</v>
      </c>
      <c r="AI34" s="28">
        <f>'Aggregates (per cent of GDP)'!D31-'[9]Aggregates (per cent of GDP)'!D31</f>
        <v>6.5210922425549711E-2</v>
      </c>
      <c r="AJ34" s="28">
        <f>'Aggregates (per cent of GDP)'!E31-'[9]Aggregates (per cent of GDP)'!E31</f>
        <v>5.0717295379556049E-2</v>
      </c>
      <c r="AK34" s="28">
        <f>'Aggregates (per cent of GDP)'!F31-'[9]Aggregates (per cent of GDP)'!F31</f>
        <v>8.0609286953183812E-3</v>
      </c>
      <c r="AL34" s="28">
        <f>'Aggregates (per cent of GDP)'!G31-'[9]Aggregates (per cent of GDP)'!G31</f>
        <v>6.432698350669952E-3</v>
      </c>
      <c r="AM34" s="28">
        <f>'Aggregates (per cent of GDP)'!H31-'[9]Aggregates (per cent of GDP)'!H31</f>
        <v>1.4493627045988333E-2</v>
      </c>
      <c r="AN34" s="28">
        <f>'Aggregates (per cent of GDP)'!I31-'[9]Aggregates (per cent of GDP)'!I31</f>
        <v>4.7393982166987314E-2</v>
      </c>
      <c r="AO34" s="28">
        <f>'Aggregates (per cent of GDP)'!J31-'[9]Aggregates (per cent of GDP)'!J31</f>
        <v>0</v>
      </c>
      <c r="AP34" s="28" t="str">
        <f>IFERROR('Aggregates (per cent of GDP)'!K31 - '[9]Aggregates (per cent of GDP)'!K31, "-")</f>
        <v>-</v>
      </c>
      <c r="AQ34" s="28">
        <f>'Aggregates (per cent of GDP)'!L31-'[9]Aggregates (per cent of GDP)'!L31</f>
        <v>-3.350054221884502E-3</v>
      </c>
      <c r="AR34" s="28" t="str">
        <f>IFERROR('Aggregates (per cent of GDP)'!M31 - '[9]Aggregates (per cent of GDP)'!M31, "-")</f>
        <v>-</v>
      </c>
      <c r="AS34" s="28" t="str">
        <f>IFERROR('Aggregates (per cent of GDP)'!L31 - '[9]Aggregates (per cent of GDP)'!N31, "-")</f>
        <v>-</v>
      </c>
      <c r="AT34" s="28" t="str">
        <f>IFERROR('Aggregates (per cent of GDP)'!N31 - '[9]Aggregates (per cent of GDP)'!O31, "-")</f>
        <v>-</v>
      </c>
      <c r="AU34" s="28">
        <f>'Aggregates (per cent of GDP)'!P31-'[9]Aggregates (per cent of GDP)'!P31</f>
        <v>0</v>
      </c>
      <c r="AV34" s="28">
        <f>'Aggregates (per cent of GDP)'!R31-'[9]Aggregates (per cent of GDP)'!Q31</f>
        <v>-0.16907376097451673</v>
      </c>
      <c r="AW34" s="28">
        <f>'Aggregates (per cent of GDP)'!R31-'[9]Aggregates (per cent of GDP)'!R31</f>
        <v>0</v>
      </c>
      <c r="AX34" s="28">
        <f>'Aggregates (per cent of GDP)'!S31-'[9]Aggregates (per cent of GDP)'!S31</f>
        <v>0</v>
      </c>
      <c r="AY34" s="28">
        <f>'Aggregates (per cent of GDP)'!T31-'[9]Aggregates (per cent of GDP)'!T31</f>
        <v>7.5677056347132066E-3</v>
      </c>
      <c r="AZ34" s="28">
        <f>'Aggregates (per cent of GDP)'!U31-'[9]Aggregates (per cent of GDP)'!U31</f>
        <v>1.1865580075472337E-2</v>
      </c>
      <c r="BA34" s="28">
        <f>'Aggregates (per cent of GDP)'!V31-'[9]Aggregates (per cent of GDP)'!V31</f>
        <v>3.523870782399019E-3</v>
      </c>
      <c r="BB34" s="28">
        <f>'Aggregates (per cent of GDP)'!W31-'[9]Aggregates (per cent of GDP)'!W31</f>
        <v>0</v>
      </c>
      <c r="BC34" s="28">
        <f>'Aggregates (per cent of GDP)'!X31-'[9]Aggregates (per cent of GDP)'!X31</f>
        <v>6.6171514375668039E-2</v>
      </c>
      <c r="BD34" s="28">
        <f>'Aggregates (per cent of GDP)'!AA31-'[9]Aggregates (per cent of GDP)'!Y31</f>
        <v>3.4384275645406421</v>
      </c>
      <c r="BE34" s="28" t="str">
        <f>IFERROR('Aggregates (per cent of GDP)'!AB31 - '[9]Aggregates (per cent of GDP)'!Z31, "-")</f>
        <v>-</v>
      </c>
      <c r="BF34" s="28">
        <f>'Aggregates (per cent of GDP)'!AC31-'[9]Aggregates (per cent of GDP)'!AA31</f>
        <v>51.310100868003417</v>
      </c>
      <c r="BG34" s="28"/>
      <c r="BH34" s="28"/>
      <c r="BI34" s="28"/>
      <c r="BK34" s="33" t="s">
        <v>25</v>
      </c>
      <c r="BL34" s="28">
        <f>'Aggregates (2024-25 prices)'!C31-'[9]Aggregates (2024-25 prices)'!$C$31</f>
        <v>0</v>
      </c>
      <c r="BM34" s="28">
        <f>'Aggregates (2024-25 prices)'!D31-'[9]Aggregates (2024-25 prices)'!D31</f>
        <v>0</v>
      </c>
      <c r="BN34" s="28">
        <f>'Aggregates (2024-25 prices)'!E31-'[9]Aggregates (2024-25 prices)'!E31</f>
        <v>0</v>
      </c>
      <c r="BO34" s="28">
        <f>'Aggregates (2024-25 prices)'!F31-'[9]Aggregates (2024-25 prices)'!F31</f>
        <v>0</v>
      </c>
      <c r="BP34" s="28">
        <f>'Aggregates (2024-25 prices)'!G31-'[9]Aggregates (2024-25 prices)'!G31</f>
        <v>0</v>
      </c>
      <c r="BQ34" s="28">
        <f>'Aggregates (2024-25 prices)'!H31-'[9]Aggregates (2024-25 prices)'!H31</f>
        <v>0</v>
      </c>
      <c r="BR34" s="28">
        <f>'Aggregates (2024-25 prices)'!I31-'[9]Aggregates (2024-25 prices)'!I31</f>
        <v>0</v>
      </c>
      <c r="BS34" s="28"/>
      <c r="BT34" s="28" t="e">
        <f>'Aggregates (2024-25 prices)'!K31-#REF!</f>
        <v>#REF!</v>
      </c>
      <c r="BU34" s="28" t="e">
        <f>'Aggregates (2024-25 prices)'!#REF!-#REF!</f>
        <v>#REF!</v>
      </c>
      <c r="BV34" s="28" t="e">
        <f>'Aggregates (2024-25 prices)'!L31-#REF!</f>
        <v>#REF!</v>
      </c>
      <c r="BW34" s="28" t="e">
        <f>'Aggregates (2024-25 prices)'!M31-#REF!</f>
        <v>#REF!</v>
      </c>
      <c r="BX34" s="28" t="e">
        <f>'Aggregates (2024-25 prices)'!N31-#REF!</f>
        <v>#REF!</v>
      </c>
      <c r="BY34" s="28"/>
      <c r="BZ34" s="28" t="e">
        <f>'Aggregates (2024-25 prices)'!Q31-#REF!</f>
        <v>#REF!</v>
      </c>
      <c r="CA34" s="28" t="e">
        <f>'Aggregates (2024-25 prices)'!R31-#REF!</f>
        <v>#REF!</v>
      </c>
      <c r="CB34" s="28"/>
      <c r="CC34" s="28" t="e">
        <f>'Aggregates (2024-25 prices)'!T31-#REF!</f>
        <v>#REF!</v>
      </c>
      <c r="CD34" s="28" t="e">
        <f>'Aggregates (2024-25 prices)'!U31-#REF!</f>
        <v>#REF!</v>
      </c>
      <c r="CE34" s="28" t="e">
        <f>'Aggregates (2024-25 prices)'!V31-#REF!</f>
        <v>#REF!</v>
      </c>
      <c r="CF34" s="28"/>
      <c r="CG34" s="28" t="e">
        <f>'Aggregates (2024-25 prices)'!X31-#REF!</f>
        <v>#REF!</v>
      </c>
      <c r="CH34" s="28" t="e">
        <f>'Aggregates (2024-25 prices)'!AA31-#REF!</f>
        <v>#REF!</v>
      </c>
      <c r="CI34" s="28" t="e">
        <f>'Aggregates (2024-25 prices)'!AB31-#REF!</f>
        <v>#REF!</v>
      </c>
      <c r="CJ34" s="28" t="e">
        <f>'Aggregates (2024-25 prices)'!AC31-#REF!</f>
        <v>#REF!</v>
      </c>
      <c r="CK34" s="28"/>
      <c r="CL34" s="28" t="e">
        <f>'Aggregates (2024-25 prices)'!AE31-#REF!</f>
        <v>#REF!</v>
      </c>
    </row>
    <row r="35" spans="1:90">
      <c r="A35" s="32"/>
      <c r="B35" s="33" t="s">
        <v>17</v>
      </c>
      <c r="C35" s="28">
        <f>'Aggregates (£bn)'!C35-'[9]Aggregates (£bn)'!C35</f>
        <v>0</v>
      </c>
      <c r="D35" s="28">
        <f>'Aggregates (£bn)'!D35-'[9]Aggregates (£bn)'!D35</f>
        <v>0</v>
      </c>
      <c r="E35" s="28">
        <f>'Aggregates (£bn)'!E35-'[9]Aggregates (£bn)'!E35</f>
        <v>0</v>
      </c>
      <c r="F35" s="28">
        <f>'Aggregates (£bn)'!F35-'[9]Aggregates (£bn)'!F35</f>
        <v>0</v>
      </c>
      <c r="G35" s="28">
        <f>'Aggregates (£bn)'!G35-'[9]Aggregates (£bn)'!G35</f>
        <v>0</v>
      </c>
      <c r="H35" s="28">
        <f>'Aggregates (£bn)'!H35-'[9]Aggregates (£bn)'!H35</f>
        <v>0</v>
      </c>
      <c r="I35" s="28">
        <f>'Aggregates (£bn)'!I35-'[9]Aggregates (£bn)'!I35</f>
        <v>0</v>
      </c>
      <c r="J35" s="28">
        <f>'Aggregates (£bn)'!J35-'[9]Aggregates (£bn)'!J35</f>
        <v>0</v>
      </c>
      <c r="K35" s="127" t="str">
        <f>IFERROR('Aggregates (£bn)'!K35 - '[9]Aggregates (£bn)'!K35, "-")</f>
        <v>-</v>
      </c>
      <c r="L35" s="28">
        <f>'Aggregates (£bn)'!L35-'[9]Aggregates (£bn)'!L35</f>
        <v>0</v>
      </c>
      <c r="M35" s="28" t="str">
        <f>IFERROR('Aggregates (£bn)'!L35 - '[9]Aggregates (£bn)'!M35, "-")</f>
        <v>-</v>
      </c>
      <c r="N35" s="28" t="str">
        <f>IFERROR('Aggregates (£bn)'!M35 - '[9]Aggregates (£bn)'!N35, "-")</f>
        <v>-</v>
      </c>
      <c r="O35" s="28" t="str">
        <f>IFERROR('Aggregates (£bn)'!N35 - '[9]Aggregates (£bn)'!O35, "-")</f>
        <v>-</v>
      </c>
      <c r="P35" s="28">
        <f>'Aggregates (£bn)'!P35-'[9]Aggregates (£bn)'!P35</f>
        <v>0</v>
      </c>
      <c r="Q35" s="28">
        <f>'Aggregates (£bn)'!Q35-'[9]Aggregates (£bn)'!Q35</f>
        <v>0</v>
      </c>
      <c r="R35" s="28">
        <f>'Aggregates (£bn)'!R35-'[9]Aggregates (£bn)'!R35</f>
        <v>0</v>
      </c>
      <c r="S35" s="28">
        <f>'Aggregates (£bn)'!S35-'[9]Aggregates (£bn)'!S35</f>
        <v>0</v>
      </c>
      <c r="T35" s="28">
        <f>'Aggregates (£bn)'!T35-'[9]Aggregates (£bn)'!T35</f>
        <v>0</v>
      </c>
      <c r="U35" s="28">
        <f>'Aggregates (£bn)'!U35-'[9]Aggregates (£bn)'!U35</f>
        <v>0</v>
      </c>
      <c r="V35" s="28">
        <f>'Aggregates (£bn)'!V35-'[9]Aggregates (£bn)'!V35</f>
        <v>0</v>
      </c>
      <c r="W35" s="28">
        <f>'Aggregates (£bn)'!W35-'[9]Aggregates (£bn)'!W35</f>
        <v>0</v>
      </c>
      <c r="X35" s="28">
        <f>'Aggregates (£bn)'!X35-'[9]Aggregates (£bn)'!X35</f>
        <v>0</v>
      </c>
      <c r="Y35" s="28">
        <f>'Aggregates (£bn)'!AA35-'[9]Aggregates (£bn)'!Y35</f>
        <v>3.0339999999999998</v>
      </c>
      <c r="Z35" s="28" t="str">
        <f>IFERROR('Aggregates (£bn)'!AB35 - '[9]Aggregates (£bn)'!Z35, "-")</f>
        <v>-</v>
      </c>
      <c r="AA35" s="28" t="str">
        <f>IFERROR('Aggregates (£bn)'!AC35 - '[9]Aggregates (£bn)'!AA35, "-")</f>
        <v>-</v>
      </c>
      <c r="AB35" s="28" t="str">
        <f>IFERROR('Aggregates (£bn)'!AD35 - '[9]Aggregates (£bn)'!AB35, "-")</f>
        <v>-</v>
      </c>
      <c r="AC35" s="28" t="str">
        <f>IFERROR('Aggregates (£bn)'!AE35 - '[9]Aggregates (£bn)'!AC35, "-")</f>
        <v>-</v>
      </c>
      <c r="AD35" s="28">
        <f>'Aggregates (£bn)'!AF35-'[9]Aggregates (£bn)'!AD35</f>
        <v>88.688999999999993</v>
      </c>
      <c r="AE35" s="28">
        <f>IFERROR('Aggregates (£bn)'!AG35 - '[9]Aggregates (£bn)'!AE35, "-")</f>
        <v>-76.315568405018965</v>
      </c>
      <c r="AF35" s="28"/>
      <c r="AG35" s="33" t="s">
        <v>19</v>
      </c>
      <c r="AH35" s="28">
        <f>'Aggregates (per cent of GDP)'!C32-'[9]Aggregates (per cent of GDP)'!C32</f>
        <v>5.4521021176583417E-2</v>
      </c>
      <c r="AI35" s="28">
        <f>'Aggregates (per cent of GDP)'!D32-'[9]Aggregates (per cent of GDP)'!D32</f>
        <v>6.3125046031615284E-2</v>
      </c>
      <c r="AJ35" s="28">
        <f>'Aggregates (per cent of GDP)'!E32-'[9]Aggregates (per cent of GDP)'!E32</f>
        <v>4.9390768740465774E-2</v>
      </c>
      <c r="AK35" s="28">
        <f>'Aggregates (per cent of GDP)'!F32-'[9]Aggregates (per cent of GDP)'!F32</f>
        <v>7.5570575122014816E-3</v>
      </c>
      <c r="AL35" s="28">
        <f>'Aggregates (per cent of GDP)'!G32-'[9]Aggregates (per cent of GDP)'!G32</f>
        <v>6.1772197789471406E-3</v>
      </c>
      <c r="AM35" s="28">
        <f>'Aggregates (per cent of GDP)'!H32-'[9]Aggregates (per cent of GDP)'!H32</f>
        <v>1.373427729114951E-2</v>
      </c>
      <c r="AN35" s="28">
        <f>'Aggregates (per cent of GDP)'!I32-'[9]Aggregates (per cent of GDP)'!I32</f>
        <v>4.5326601203392158E-2</v>
      </c>
      <c r="AO35" s="28">
        <f>'Aggregates (per cent of GDP)'!J32-'[9]Aggregates (per cent of GDP)'!J32</f>
        <v>0</v>
      </c>
      <c r="AP35" s="28">
        <f>'Aggregates (per cent of GDP)'!K32-'[9]Aggregates (per cent of GDP)'!K32</f>
        <v>1.0469673428363802E-3</v>
      </c>
      <c r="AQ35" s="28">
        <f>'Aggregates (per cent of GDP)'!L32-'[9]Aggregates (per cent of GDP)'!L32</f>
        <v>-4.0731640341067354E-3</v>
      </c>
      <c r="AR35" s="28">
        <f>'Aggregates (per cent of GDP)'!M32-'[9]Aggregates (per cent of GDP)'!M32</f>
        <v>-4.0731640341071795E-3</v>
      </c>
      <c r="AS35" s="28">
        <f>'Aggregates (per cent of GDP)'!L32-'[9]Aggregates (per cent of GDP)'!N32</f>
        <v>-9.0850533030005192</v>
      </c>
      <c r="AT35" s="28">
        <f>'Aggregates (per cent of GDP)'!N32-'[9]Aggregates (per cent of GDP)'!O32</f>
        <v>-0.23897166021615313</v>
      </c>
      <c r="AU35" s="28">
        <f>'Aggregates (per cent of GDP)'!P32-'[9]Aggregates (per cent of GDP)'!P32</f>
        <v>0</v>
      </c>
      <c r="AV35" s="28">
        <f>'Aggregates (per cent of GDP)'!R32-'[9]Aggregates (per cent of GDP)'!Q32</f>
        <v>-0.77041474959451861</v>
      </c>
      <c r="AW35" s="28">
        <f>'Aggregates (per cent of GDP)'!R32-'[9]Aggregates (per cent of GDP)'!R32</f>
        <v>0</v>
      </c>
      <c r="AX35" s="28">
        <f>'Aggregates (per cent of GDP)'!S32-'[9]Aggregates (per cent of GDP)'!S32</f>
        <v>0</v>
      </c>
      <c r="AY35" s="28">
        <f>'Aggregates (per cent of GDP)'!T32-'[9]Aggregates (per cent of GDP)'!T32</f>
        <v>9.8432923220697077E-3</v>
      </c>
      <c r="AZ35" s="28">
        <f>'Aggregates (per cent of GDP)'!U32-'[9]Aggregates (per cent of GDP)'!U32</f>
        <v>1.156162325639265E-2</v>
      </c>
      <c r="BA35" s="28">
        <f>'Aggregates (per cent of GDP)'!V32-'[9]Aggregates (per cent of GDP)'!V32</f>
        <v>3.4962636615234466E-3</v>
      </c>
      <c r="BB35" s="28">
        <f>'Aggregates (per cent of GDP)'!W32-'[9]Aggregates (per cent of GDP)'!W32</f>
        <v>0</v>
      </c>
      <c r="BC35" s="28">
        <f>'Aggregates (per cent of GDP)'!X32-'[9]Aggregates (per cent of GDP)'!X32</f>
        <v>6.9676478653974527E-2</v>
      </c>
      <c r="BD35" s="28">
        <f>'Aggregates (per cent of GDP)'!AA32-'[9]Aggregates (per cent of GDP)'!Y32</f>
        <v>4.2177659927079878</v>
      </c>
      <c r="BE35" s="28">
        <f>'Aggregates (per cent of GDP)'!AB32-'[9]Aggregates (per cent of GDP)'!Z32</f>
        <v>3.9701903076367966</v>
      </c>
      <c r="BF35" s="28">
        <f>'Aggregates (per cent of GDP)'!AC32-'[9]Aggregates (per cent of GDP)'!AA32</f>
        <v>50.17808066691515</v>
      </c>
      <c r="BG35" s="28"/>
      <c r="BH35" s="28"/>
      <c r="BI35" s="28"/>
      <c r="BK35" s="33" t="s">
        <v>26</v>
      </c>
      <c r="BL35" s="28">
        <f>'Aggregates (2024-25 prices)'!C32-'[9]Aggregates (2024-25 prices)'!$C$32</f>
        <v>0</v>
      </c>
      <c r="BM35" s="28">
        <f>'Aggregates (2024-25 prices)'!D32-'[9]Aggregates (2024-25 prices)'!D32</f>
        <v>0</v>
      </c>
      <c r="BN35" s="28">
        <f>'Aggregates (2024-25 prices)'!E32-'[9]Aggregates (2024-25 prices)'!E32</f>
        <v>0</v>
      </c>
      <c r="BO35" s="28">
        <f>'Aggregates (2024-25 prices)'!F32-'[9]Aggregates (2024-25 prices)'!F32</f>
        <v>0</v>
      </c>
      <c r="BP35" s="28">
        <f>'Aggregates (2024-25 prices)'!G32-'[9]Aggregates (2024-25 prices)'!G32</f>
        <v>0</v>
      </c>
      <c r="BQ35" s="28">
        <f>'Aggregates (2024-25 prices)'!H32-'[9]Aggregates (2024-25 prices)'!H32</f>
        <v>0</v>
      </c>
      <c r="BR35" s="28">
        <f>'Aggregates (2024-25 prices)'!I32-'[9]Aggregates (2024-25 prices)'!I32</f>
        <v>0</v>
      </c>
      <c r="BS35" s="28"/>
      <c r="BT35" s="28" t="e">
        <f>'Aggregates (2024-25 prices)'!K32-#REF!</f>
        <v>#REF!</v>
      </c>
      <c r="BU35" s="28" t="e">
        <f>'Aggregates (2024-25 prices)'!#REF!-#REF!</f>
        <v>#REF!</v>
      </c>
      <c r="BV35" s="28" t="e">
        <f>'Aggregates (2024-25 prices)'!L32-#REF!</f>
        <v>#REF!</v>
      </c>
      <c r="BW35" s="28" t="e">
        <f>'Aggregates (2024-25 prices)'!M32-#REF!</f>
        <v>#REF!</v>
      </c>
      <c r="BX35" s="28" t="e">
        <f>'Aggregates (2024-25 prices)'!N32-#REF!</f>
        <v>#REF!</v>
      </c>
      <c r="BY35" s="28"/>
      <c r="BZ35" s="28" t="e">
        <f>'Aggregates (2024-25 prices)'!Q32-#REF!</f>
        <v>#REF!</v>
      </c>
      <c r="CA35" s="28" t="e">
        <f>'Aggregates (2024-25 prices)'!R32-#REF!</f>
        <v>#REF!</v>
      </c>
      <c r="CB35" s="28"/>
      <c r="CC35" s="28" t="e">
        <f>'Aggregates (2024-25 prices)'!T32-#REF!</f>
        <v>#REF!</v>
      </c>
      <c r="CD35" s="28" t="e">
        <f>'Aggregates (2024-25 prices)'!U32-#REF!</f>
        <v>#REF!</v>
      </c>
      <c r="CE35" s="28" t="e">
        <f>'Aggregates (2024-25 prices)'!V32-#REF!</f>
        <v>#REF!</v>
      </c>
      <c r="CF35" s="28"/>
      <c r="CG35" s="28" t="e">
        <f>'Aggregates (2024-25 prices)'!X32-#REF!</f>
        <v>#REF!</v>
      </c>
      <c r="CH35" s="28" t="e">
        <f>'Aggregates (2024-25 prices)'!AA32-#REF!</f>
        <v>#REF!</v>
      </c>
      <c r="CI35" s="28" t="e">
        <f>'Aggregates (2024-25 prices)'!AB32-#REF!</f>
        <v>#REF!</v>
      </c>
      <c r="CJ35" s="28" t="e">
        <f>'Aggregates (2024-25 prices)'!AC32-#REF!</f>
        <v>#REF!</v>
      </c>
      <c r="CK35" s="28"/>
      <c r="CL35" s="28" t="e">
        <f>'Aggregates (2024-25 prices)'!AE32-#REF!</f>
        <v>#REF!</v>
      </c>
    </row>
    <row r="36" spans="1:90">
      <c r="B36" s="33" t="s">
        <v>18</v>
      </c>
      <c r="C36" s="28">
        <f>'Aggregates (£bn)'!C36-'[9]Aggregates (£bn)'!C36</f>
        <v>0</v>
      </c>
      <c r="D36" s="28">
        <f>'Aggregates (£bn)'!D36-'[9]Aggregates (£bn)'!D36</f>
        <v>0</v>
      </c>
      <c r="E36" s="28">
        <f>'Aggregates (£bn)'!E36-'[9]Aggregates (£bn)'!E36</f>
        <v>0</v>
      </c>
      <c r="F36" s="28">
        <f>'Aggregates (£bn)'!F36-'[9]Aggregates (£bn)'!F36</f>
        <v>0</v>
      </c>
      <c r="G36" s="28">
        <f>'Aggregates (£bn)'!G36-'[9]Aggregates (£bn)'!G36</f>
        <v>0</v>
      </c>
      <c r="H36" s="28">
        <f>'Aggregates (£bn)'!H36-'[9]Aggregates (£bn)'!H36</f>
        <v>0</v>
      </c>
      <c r="I36" s="28">
        <f>'Aggregates (£bn)'!I36-'[9]Aggregates (£bn)'!I36</f>
        <v>0</v>
      </c>
      <c r="J36" s="28">
        <f>'Aggregates (£bn)'!J36-'[9]Aggregates (£bn)'!J36</f>
        <v>0</v>
      </c>
      <c r="K36" s="127" t="str">
        <f>IFERROR('Aggregates (£bn)'!K36 - '[9]Aggregates (£bn)'!K36, "-")</f>
        <v>-</v>
      </c>
      <c r="L36" s="28">
        <f>'Aggregates (£bn)'!L36-'[9]Aggregates (£bn)'!L36</f>
        <v>0</v>
      </c>
      <c r="M36" s="28" t="str">
        <f>IFERROR('Aggregates (£bn)'!L36 - '[9]Aggregates (£bn)'!M36, "-")</f>
        <v>-</v>
      </c>
      <c r="N36" s="28" t="str">
        <f>IFERROR('Aggregates (£bn)'!M36 - '[9]Aggregates (£bn)'!N36, "-")</f>
        <v>-</v>
      </c>
      <c r="O36" s="28" t="str">
        <f>IFERROR('Aggregates (£bn)'!N36 - '[9]Aggregates (£bn)'!O36, "-")</f>
        <v>-</v>
      </c>
      <c r="P36" s="28">
        <f>'Aggregates (£bn)'!P36-'[9]Aggregates (£bn)'!P36</f>
        <v>0</v>
      </c>
      <c r="Q36" s="28">
        <f>'Aggregates (£bn)'!Q36-'[9]Aggregates (£bn)'!Q36</f>
        <v>0</v>
      </c>
      <c r="R36" s="28">
        <f>'Aggregates (£bn)'!R36-'[9]Aggregates (£bn)'!R36</f>
        <v>0</v>
      </c>
      <c r="S36" s="28">
        <f>'Aggregates (£bn)'!S36-'[9]Aggregates (£bn)'!S36</f>
        <v>0</v>
      </c>
      <c r="T36" s="28">
        <f>'Aggregates (£bn)'!T36-'[9]Aggregates (£bn)'!T36</f>
        <v>0</v>
      </c>
      <c r="U36" s="28">
        <f>'Aggregates (£bn)'!U36-'[9]Aggregates (£bn)'!U36</f>
        <v>0</v>
      </c>
      <c r="V36" s="28">
        <f>'Aggregates (£bn)'!V36-'[9]Aggregates (£bn)'!V36</f>
        <v>0</v>
      </c>
      <c r="W36" s="28">
        <f>'Aggregates (£bn)'!W36-'[9]Aggregates (£bn)'!W36</f>
        <v>0</v>
      </c>
      <c r="X36" s="28">
        <f>'Aggregates (£bn)'!X36-'[9]Aggregates (£bn)'!X36</f>
        <v>0</v>
      </c>
      <c r="Y36" s="28">
        <f>'Aggregates (£bn)'!AA36-'[9]Aggregates (£bn)'!Y36</f>
        <v>3.371</v>
      </c>
      <c r="Z36" s="28" t="str">
        <f>IFERROR('Aggregates (£bn)'!AB36 - '[9]Aggregates (£bn)'!Z36, "-")</f>
        <v>-</v>
      </c>
      <c r="AA36" s="28">
        <f>'Aggregates (£bn)'!AC36-'[9]Aggregates (£bn)'!AA36</f>
        <v>50.298999999999999</v>
      </c>
      <c r="AB36" s="28" t="str">
        <f>IFERROR('Aggregates (£bn)'!AD36 - '[9]Aggregates (£bn)'!AB36, "-")</f>
        <v>-</v>
      </c>
      <c r="AC36" s="28">
        <f>'Aggregates (£bn)'!AE36-'[9]Aggregates (£bn)'!AC36</f>
        <v>44.369</v>
      </c>
      <c r="AD36" s="28">
        <f>'Aggregates (£bn)'!AF36-'[9]Aggregates (£bn)'!AD36</f>
        <v>108.961</v>
      </c>
      <c r="AE36" s="28">
        <f>'Aggregates (£bn)'!AG34-'[9]Aggregates (£bn)'!AE36</f>
        <v>-95.637313641958556</v>
      </c>
      <c r="AF36" s="28"/>
      <c r="AG36" s="33" t="s">
        <v>20</v>
      </c>
      <c r="AH36" s="28">
        <f>'Aggregates (per cent of GDP)'!C33-'[9]Aggregates (per cent of GDP)'!C33</f>
        <v>6.0655456474087543E-2</v>
      </c>
      <c r="AI36" s="28">
        <f>'Aggregates (per cent of GDP)'!D33-'[9]Aggregates (per cent of GDP)'!D33</f>
        <v>6.8091929257036554E-2</v>
      </c>
      <c r="AJ36" s="28">
        <f>'Aggregates (per cent of GDP)'!E33-'[9]Aggregates (per cent of GDP)'!E33</f>
        <v>5.4431498242557552E-2</v>
      </c>
      <c r="AK36" s="28">
        <f>'Aggregates (per cent of GDP)'!F33-'[9]Aggregates (per cent of GDP)'!F33</f>
        <v>6.7941161248024073E-3</v>
      </c>
      <c r="AL36" s="28">
        <f>'Aggregates (per cent of GDP)'!G33-'[9]Aggregates (per cent of GDP)'!G33</f>
        <v>6.8663148896845883E-3</v>
      </c>
      <c r="AM36" s="28">
        <f>'Aggregates (per cent of GDP)'!H33-'[9]Aggregates (per cent of GDP)'!H33</f>
        <v>1.3660431014487884E-2</v>
      </c>
      <c r="AN36" s="28">
        <f>'Aggregates (per cent of GDP)'!I33-'[9]Aggregates (per cent of GDP)'!I33</f>
        <v>4.9416869322811863E-2</v>
      </c>
      <c r="AO36" s="28">
        <f>'Aggregates (per cent of GDP)'!J33-'[9]Aggregates (per cent of GDP)'!J33</f>
        <v>0</v>
      </c>
      <c r="AP36" s="28">
        <f>'Aggregates (per cent of GDP)'!K33-'[9]Aggregates (per cent of GDP)'!K33</f>
        <v>6.4235665815057241E-4</v>
      </c>
      <c r="AQ36" s="28">
        <f>'Aggregates (per cent of GDP)'!L33-'[9]Aggregates (per cent of GDP)'!L33</f>
        <v>-1.971663329232376E-3</v>
      </c>
      <c r="AR36" s="28">
        <f>'Aggregates (per cent of GDP)'!M33-'[9]Aggregates (per cent of GDP)'!M33</f>
        <v>-1.971663329232376E-3</v>
      </c>
      <c r="AS36" s="28">
        <f>'Aggregates (per cent of GDP)'!L33-'[9]Aggregates (per cent of GDP)'!N33</f>
        <v>-5.5714968498008313</v>
      </c>
      <c r="AT36" s="28">
        <f>'Aggregates (per cent of GDP)'!N33-'[9]Aggregates (per cent of GDP)'!O33</f>
        <v>-0.65979728131992399</v>
      </c>
      <c r="AU36" s="28">
        <f>'Aggregates (per cent of GDP)'!P33-'[9]Aggregates (per cent of GDP)'!P33</f>
        <v>0</v>
      </c>
      <c r="AV36" s="28">
        <f>'Aggregates (per cent of GDP)'!R33-'[9]Aggregates (per cent of GDP)'!Q33</f>
        <v>-0.42582543268790868</v>
      </c>
      <c r="AW36" s="28">
        <f>'Aggregates (per cent of GDP)'!R33-'[9]Aggregates (per cent of GDP)'!R33</f>
        <v>0</v>
      </c>
      <c r="AX36" s="28">
        <f>'Aggregates (per cent of GDP)'!S33-'[9]Aggregates (per cent of GDP)'!S33</f>
        <v>0</v>
      </c>
      <c r="AY36" s="28">
        <f>'Aggregates (per cent of GDP)'!T33-'[9]Aggregates (per cent of GDP)'!T33</f>
        <v>6.1995380610593287E-3</v>
      </c>
      <c r="AZ36" s="28">
        <f>'Aggregates (per cent of GDP)'!U33-'[9]Aggregates (per cent of GDP)'!U33</f>
        <v>8.7551619886108156E-3</v>
      </c>
      <c r="BA36" s="28">
        <f>'Aggregates (per cent of GDP)'!V33-'[9]Aggregates (per cent of GDP)'!V33</f>
        <v>4.3308641464401276E-3</v>
      </c>
      <c r="BB36" s="28">
        <f>'Aggregates (per cent of GDP)'!W33-'[9]Aggregates (per cent of GDP)'!W33</f>
        <v>0</v>
      </c>
      <c r="BC36" s="28">
        <f>'Aggregates (per cent of GDP)'!X33-'[9]Aggregates (per cent of GDP)'!X33</f>
        <v>7.7393524274270931E-2</v>
      </c>
      <c r="BD36" s="28">
        <f>'Aggregates (per cent of GDP)'!AA33-'[9]Aggregates (per cent of GDP)'!Y33</f>
        <v>3.6232139458491646</v>
      </c>
      <c r="BE36" s="28">
        <f>'Aggregates (per cent of GDP)'!AB33-'[9]Aggregates (per cent of GDP)'!Z33</f>
        <v>2.9559801917462871</v>
      </c>
      <c r="BF36" s="28">
        <f>'Aggregates (per cent of GDP)'!AC33-'[9]Aggregates (per cent of GDP)'!AA33</f>
        <v>49.948712489554609</v>
      </c>
      <c r="BG36" s="28"/>
      <c r="BH36" s="28"/>
      <c r="BI36" s="28"/>
      <c r="BK36" s="33" t="s">
        <v>27</v>
      </c>
      <c r="BL36" s="28">
        <f>'Aggregates (2024-25 prices)'!C33-'[9]Aggregates (2024-25 prices)'!$C$33</f>
        <v>0</v>
      </c>
      <c r="BM36" s="28">
        <f>'Aggregates (2024-25 prices)'!D33-'[9]Aggregates (2024-25 prices)'!D33</f>
        <v>0</v>
      </c>
      <c r="BN36" s="28">
        <f>'Aggregates (2024-25 prices)'!E33-'[9]Aggregates (2024-25 prices)'!E33</f>
        <v>0</v>
      </c>
      <c r="BO36" s="28">
        <f>'Aggregates (2024-25 prices)'!F33-'[9]Aggregates (2024-25 prices)'!F33</f>
        <v>0</v>
      </c>
      <c r="BP36" s="28">
        <f>'Aggregates (2024-25 prices)'!G33-'[9]Aggregates (2024-25 prices)'!G33</f>
        <v>0</v>
      </c>
      <c r="BQ36" s="28">
        <f>'Aggregates (2024-25 prices)'!H33-'[9]Aggregates (2024-25 prices)'!H33</f>
        <v>0</v>
      </c>
      <c r="BR36" s="28">
        <f>'Aggregates (2024-25 prices)'!I33-'[9]Aggregates (2024-25 prices)'!I33</f>
        <v>0</v>
      </c>
      <c r="BS36" s="28"/>
      <c r="BT36" s="28" t="e">
        <f>'Aggregates (2024-25 prices)'!K33-#REF!</f>
        <v>#REF!</v>
      </c>
      <c r="BU36" s="28" t="e">
        <f>'Aggregates (2024-25 prices)'!#REF!-#REF!</f>
        <v>#REF!</v>
      </c>
      <c r="BV36" s="28" t="e">
        <f>'Aggregates (2024-25 prices)'!L33-#REF!</f>
        <v>#REF!</v>
      </c>
      <c r="BW36" s="28" t="e">
        <f>'Aggregates (2024-25 prices)'!M33-#REF!</f>
        <v>#REF!</v>
      </c>
      <c r="BX36" s="28" t="e">
        <f>'Aggregates (2024-25 prices)'!N33-#REF!</f>
        <v>#REF!</v>
      </c>
      <c r="BY36" s="28"/>
      <c r="BZ36" s="28" t="e">
        <f>'Aggregates (2024-25 prices)'!Q33-#REF!</f>
        <v>#REF!</v>
      </c>
      <c r="CA36" s="28" t="e">
        <f>'Aggregates (2024-25 prices)'!R33-#REF!</f>
        <v>#REF!</v>
      </c>
      <c r="CB36" s="28"/>
      <c r="CC36" s="28" t="e">
        <f>'Aggregates (2024-25 prices)'!T33-#REF!</f>
        <v>#REF!</v>
      </c>
      <c r="CD36" s="28" t="e">
        <f>'Aggregates (2024-25 prices)'!U33-#REF!</f>
        <v>#REF!</v>
      </c>
      <c r="CE36" s="28" t="e">
        <f>'Aggregates (2024-25 prices)'!V33-#REF!</f>
        <v>#REF!</v>
      </c>
      <c r="CF36" s="28"/>
      <c r="CG36" s="28" t="e">
        <f>'Aggregates (2024-25 prices)'!X33-#REF!</f>
        <v>#REF!</v>
      </c>
      <c r="CH36" s="28" t="e">
        <f>'Aggregates (2024-25 prices)'!AA33-#REF!</f>
        <v>#REF!</v>
      </c>
      <c r="CI36" s="28" t="e">
        <f>'Aggregates (2024-25 prices)'!AB33-#REF!</f>
        <v>#REF!</v>
      </c>
      <c r="CJ36" s="28" t="e">
        <f>'Aggregates (2024-25 prices)'!AC33-#REF!</f>
        <v>#REF!</v>
      </c>
      <c r="CK36" s="28"/>
      <c r="CL36" s="28" t="e">
        <f>'Aggregates (2024-25 prices)'!AE33-#REF!</f>
        <v>#REF!</v>
      </c>
    </row>
    <row r="37" spans="1:90">
      <c r="B37" s="33" t="s">
        <v>19</v>
      </c>
      <c r="C37" s="28">
        <f>'Aggregates (£bn)'!C37-'[9]Aggregates (£bn)'!C37</f>
        <v>0</v>
      </c>
      <c r="D37" s="28">
        <f>'Aggregates (£bn)'!D37-'[9]Aggregates (£bn)'!D37</f>
        <v>0</v>
      </c>
      <c r="E37" s="28">
        <f>'Aggregates (£bn)'!E37-'[9]Aggregates (£bn)'!E37</f>
        <v>0</v>
      </c>
      <c r="F37" s="28">
        <f>'Aggregates (£bn)'!F37-'[9]Aggregates (£bn)'!F37</f>
        <v>0</v>
      </c>
      <c r="G37" s="28">
        <f>'Aggregates (£bn)'!G37-'[9]Aggregates (£bn)'!G37</f>
        <v>0</v>
      </c>
      <c r="H37" s="28">
        <f>'Aggregates (£bn)'!H37-'[9]Aggregates (£bn)'!H37</f>
        <v>0</v>
      </c>
      <c r="I37" s="28">
        <f>'Aggregates (£bn)'!I37-'[9]Aggregates (£bn)'!I37</f>
        <v>0</v>
      </c>
      <c r="J37" s="28">
        <f>'Aggregates (£bn)'!J37-'[9]Aggregates (£bn)'!J37</f>
        <v>0</v>
      </c>
      <c r="K37" s="28">
        <f>'Aggregates (£bn)'!K37-'[9]Aggregates (£bn)'!K37</f>
        <v>4.0602412351675721E-4</v>
      </c>
      <c r="L37" s="28">
        <f>'Aggregates (£bn)'!L37-'[9]Aggregates (£bn)'!L37</f>
        <v>0</v>
      </c>
      <c r="M37" s="28">
        <f>'Aggregates (£bn)'!L37-'[9]Aggregates (£bn)'!M37</f>
        <v>-0.29918036086742994</v>
      </c>
      <c r="N37" s="28">
        <f>'Aggregates (£bn)'!M37-'[9]Aggregates (£bn)'!N37</f>
        <v>-10.675045302388657</v>
      </c>
      <c r="O37" s="28">
        <f>'Aggregates (£bn)'!N37-'[9]Aggregates (£bn)'!O37</f>
        <v>-0.29877433674391352</v>
      </c>
      <c r="P37" s="28">
        <f>'Aggregates (£bn)'!P37-'[9]Aggregates (£bn)'!P37</f>
        <v>0</v>
      </c>
      <c r="Q37" s="28">
        <f>'Aggregates (£bn)'!Q37-'[9]Aggregates (£bn)'!Q37</f>
        <v>0</v>
      </c>
      <c r="R37" s="28">
        <f>'Aggregates (£bn)'!R37-'[9]Aggregates (£bn)'!R37</f>
        <v>0</v>
      </c>
      <c r="S37" s="28">
        <f>'Aggregates (£bn)'!S37-'[9]Aggregates (£bn)'!S37</f>
        <v>0</v>
      </c>
      <c r="T37" s="28">
        <f>'Aggregates (£bn)'!T37-'[9]Aggregates (£bn)'!T37</f>
        <v>0</v>
      </c>
      <c r="U37" s="28">
        <f>'Aggregates (£bn)'!U37-'[9]Aggregates (£bn)'!U37</f>
        <v>0</v>
      </c>
      <c r="V37" s="28">
        <f>'Aggregates (£bn)'!V37-'[9]Aggregates (£bn)'!V37</f>
        <v>0</v>
      </c>
      <c r="W37" s="28">
        <f>'Aggregates (£bn)'!W37-'[9]Aggregates (£bn)'!W37</f>
        <v>0</v>
      </c>
      <c r="X37" s="28">
        <f>'Aggregates (£bn)'!X37-'[9]Aggregates (£bn)'!X37</f>
        <v>0</v>
      </c>
      <c r="Y37" s="28">
        <f>'Aggregates (£bn)'!AA37-'[9]Aggregates (£bn)'!Y37</f>
        <v>5.09</v>
      </c>
      <c r="Z37" s="28">
        <f>'Aggregates (£bn)'!AB37-'[9]Aggregates (£bn)'!Z37</f>
        <v>4.7912256632560863</v>
      </c>
      <c r="AA37" s="28">
        <f>'Aggregates (£bn)'!AC37-'[9]Aggregates (£bn)'!AA37</f>
        <v>60.548000000000002</v>
      </c>
      <c r="AB37" s="28">
        <f>'Aggregates (£bn)'!AD37-'[9]Aggregates (£bn)'!AB37</f>
        <v>-4.7908196391325699</v>
      </c>
      <c r="AC37" s="28">
        <f>'Aggregates (£bn)'!AE37-'[9]Aggregates (£bn)'!AC37</f>
        <v>55.042000000000002</v>
      </c>
      <c r="AD37" s="28">
        <f>'Aggregates (£bn)'!AF37-'[9]Aggregates (£bn)'!AD37</f>
        <v>130.97499999999999</v>
      </c>
      <c r="AE37" s="28">
        <f>'Aggregates (£bn)'!AG35-'[9]Aggregates (£bn)'!AE37</f>
        <v>-114.30456840501895</v>
      </c>
      <c r="AF37" s="28"/>
      <c r="AG37" s="33" t="s">
        <v>21</v>
      </c>
      <c r="AH37" s="28">
        <f>'Aggregates (per cent of GDP)'!C34-'[9]Aggregates (per cent of GDP)'!C34</f>
        <v>6.4353846679672699E-2</v>
      </c>
      <c r="AI37" s="28">
        <f>'Aggregates (per cent of GDP)'!D34-'[9]Aggregates (per cent of GDP)'!D34</f>
        <v>7.0837780101939529E-2</v>
      </c>
      <c r="AJ37" s="28">
        <f>'Aggregates (per cent of GDP)'!E34-'[9]Aggregates (per cent of GDP)'!E34</f>
        <v>5.8091965771879472E-2</v>
      </c>
      <c r="AK37" s="28">
        <f>'Aggregates (per cent of GDP)'!F34-'[9]Aggregates (per cent of GDP)'!F34</f>
        <v>5.2818218553420948E-3</v>
      </c>
      <c r="AL37" s="28">
        <f>'Aggregates (per cent of GDP)'!G34-'[9]Aggregates (per cent of GDP)'!G34</f>
        <v>7.4639924747286202E-3</v>
      </c>
      <c r="AM37" s="28">
        <f>'Aggregates (per cent of GDP)'!H34-'[9]Aggregates (per cent of GDP)'!H34</f>
        <v>1.2745814330071603E-2</v>
      </c>
      <c r="AN37" s="28">
        <f>'Aggregates (per cent of GDP)'!I34-'[9]Aggregates (per cent of GDP)'!I34</f>
        <v>5.3005953861099186E-2</v>
      </c>
      <c r="AO37" s="28">
        <f>'Aggregates (per cent of GDP)'!J34-'[9]Aggregates (per cent of GDP)'!J34</f>
        <v>0</v>
      </c>
      <c r="AP37" s="28">
        <f>'Aggregates (per cent of GDP)'!K34-'[9]Aggregates (per cent of GDP)'!K34</f>
        <v>1.2021115669237359E-3</v>
      </c>
      <c r="AQ37" s="28">
        <f>'Aggregates (per cent of GDP)'!L34-'[9]Aggregates (per cent of GDP)'!L34</f>
        <v>-5.4100067159629228E-4</v>
      </c>
      <c r="AR37" s="28">
        <f>'Aggregates (per cent of GDP)'!M34-'[9]Aggregates (per cent of GDP)'!M34</f>
        <v>-5.4100067159634779E-4</v>
      </c>
      <c r="AS37" s="28">
        <f>'Aggregates (per cent of GDP)'!L34-'[9]Aggregates (per cent of GDP)'!N34</f>
        <v>-3.8283238469553584</v>
      </c>
      <c r="AT37" s="28">
        <f>'Aggregates (per cent of GDP)'!N34-'[9]Aggregates (per cent of GDP)'!O34</f>
        <v>-0.35598005954743472</v>
      </c>
      <c r="AU37" s="28">
        <f>'Aggregates (per cent of GDP)'!P34-'[9]Aggregates (per cent of GDP)'!P34</f>
        <v>0</v>
      </c>
      <c r="AV37" s="28">
        <f>'Aggregates (per cent of GDP)'!R34-'[9]Aggregates (per cent of GDP)'!Q34</f>
        <v>-0.71703792895845886</v>
      </c>
      <c r="AW37" s="28">
        <f>'Aggregates (per cent of GDP)'!R34-'[9]Aggregates (per cent of GDP)'!R34</f>
        <v>0</v>
      </c>
      <c r="AX37" s="28">
        <f>'Aggregates (per cent of GDP)'!S34-'[9]Aggregates (per cent of GDP)'!S34</f>
        <v>0</v>
      </c>
      <c r="AY37" s="28">
        <f>'Aggregates (per cent of GDP)'!T34-'[9]Aggregates (per cent of GDP)'!T34</f>
        <v>4.7216439211332784E-3</v>
      </c>
      <c r="AZ37" s="28">
        <f>'Aggregates (per cent of GDP)'!U34-'[9]Aggregates (per cent of GDP)'!U34</f>
        <v>5.6199472750892987E-3</v>
      </c>
      <c r="BA37" s="28">
        <f>'Aggregates (per cent of GDP)'!V34-'[9]Aggregates (per cent of GDP)'!V34</f>
        <v>4.9527804020947919E-3</v>
      </c>
      <c r="BB37" s="28">
        <f>'Aggregates (per cent of GDP)'!W34-'[9]Aggregates (per cent of GDP)'!W34</f>
        <v>0</v>
      </c>
      <c r="BC37" s="28">
        <f>'Aggregates (per cent of GDP)'!X34-'[9]Aggregates (per cent of GDP)'!X34</f>
        <v>7.5737519826148514E-2</v>
      </c>
      <c r="BD37" s="28">
        <f>'Aggregates (per cent of GDP)'!AA34-'[9]Aggregates (per cent of GDP)'!Y34</f>
        <v>3.2257480913268446</v>
      </c>
      <c r="BE37" s="28">
        <f>'Aggregates (per cent of GDP)'!AB34-'[9]Aggregates (per cent of GDP)'!Z34</f>
        <v>2.8632840983571457</v>
      </c>
      <c r="BF37" s="28">
        <f>'Aggregates (per cent of GDP)'!AC34-'[9]Aggregates (per cent of GDP)'!AA34</f>
        <v>48.857782785601742</v>
      </c>
      <c r="BG37" s="28"/>
      <c r="BH37" s="28"/>
      <c r="BI37" s="28"/>
      <c r="BK37" s="33" t="s">
        <v>28</v>
      </c>
      <c r="BL37" s="28">
        <f>'Aggregates (2024-25 prices)'!C34-'[9]Aggregates (2024-25 prices)'!$C$34</f>
        <v>0</v>
      </c>
      <c r="BM37" s="28">
        <f>'Aggregates (2024-25 prices)'!D34-'[9]Aggregates (2024-25 prices)'!D34</f>
        <v>0</v>
      </c>
      <c r="BN37" s="28">
        <f>'Aggregates (2024-25 prices)'!E34-'[9]Aggregates (2024-25 prices)'!E34</f>
        <v>0</v>
      </c>
      <c r="BO37" s="28">
        <f>'Aggregates (2024-25 prices)'!F34-'[9]Aggregates (2024-25 prices)'!F34</f>
        <v>0</v>
      </c>
      <c r="BP37" s="28">
        <f>'Aggregates (2024-25 prices)'!G34-'[9]Aggregates (2024-25 prices)'!G34</f>
        <v>0</v>
      </c>
      <c r="BQ37" s="28">
        <f>'Aggregates (2024-25 prices)'!H34-'[9]Aggregates (2024-25 prices)'!H34</f>
        <v>0</v>
      </c>
      <c r="BR37" s="28">
        <f>'Aggregates (2024-25 prices)'!I34-'[9]Aggregates (2024-25 prices)'!I34</f>
        <v>0</v>
      </c>
      <c r="BS37" s="28"/>
      <c r="BT37" s="28" t="e">
        <f>'Aggregates (2024-25 prices)'!K34-#REF!</f>
        <v>#REF!</v>
      </c>
      <c r="BU37" s="28" t="e">
        <f>'Aggregates (2024-25 prices)'!#REF!-#REF!</f>
        <v>#REF!</v>
      </c>
      <c r="BV37" s="28" t="e">
        <f>'Aggregates (2024-25 prices)'!L34-#REF!</f>
        <v>#REF!</v>
      </c>
      <c r="BW37" s="28" t="e">
        <f>'Aggregates (2024-25 prices)'!M34-#REF!</f>
        <v>#REF!</v>
      </c>
      <c r="BX37" s="28" t="e">
        <f>'Aggregates (2024-25 prices)'!N34-#REF!</f>
        <v>#REF!</v>
      </c>
      <c r="BY37" s="28"/>
      <c r="BZ37" s="28" t="e">
        <f>'Aggregates (2024-25 prices)'!Q34-#REF!</f>
        <v>#REF!</v>
      </c>
      <c r="CA37" s="28" t="e">
        <f>'Aggregates (2024-25 prices)'!R34-#REF!</f>
        <v>#REF!</v>
      </c>
      <c r="CB37" s="28"/>
      <c r="CC37" s="28" t="e">
        <f>'Aggregates (2024-25 prices)'!T34-#REF!</f>
        <v>#REF!</v>
      </c>
      <c r="CD37" s="28" t="e">
        <f>'Aggregates (2024-25 prices)'!U34-#REF!</f>
        <v>#REF!</v>
      </c>
      <c r="CE37" s="28" t="e">
        <f>'Aggregates (2024-25 prices)'!V34-#REF!</f>
        <v>#REF!</v>
      </c>
      <c r="CF37" s="28"/>
      <c r="CG37" s="28" t="e">
        <f>'Aggregates (2024-25 prices)'!X34-#REF!</f>
        <v>#REF!</v>
      </c>
      <c r="CH37" s="28" t="e">
        <f>'Aggregates (2024-25 prices)'!AA34-#REF!</f>
        <v>#REF!</v>
      </c>
      <c r="CI37" s="28" t="e">
        <f>'Aggregates (2024-25 prices)'!AB34-#REF!</f>
        <v>#REF!</v>
      </c>
      <c r="CJ37" s="28" t="e">
        <f>'Aggregates (2024-25 prices)'!AC34-#REF!</f>
        <v>#REF!</v>
      </c>
      <c r="CK37" s="28"/>
      <c r="CL37" s="28" t="e">
        <f>'Aggregates (2024-25 prices)'!AE34-#REF!</f>
        <v>#REF!</v>
      </c>
    </row>
    <row r="38" spans="1:90">
      <c r="B38" s="33" t="s">
        <v>20</v>
      </c>
      <c r="C38" s="28">
        <f>'Aggregates (£bn)'!C38-'[9]Aggregates (£bn)'!C38</f>
        <v>0</v>
      </c>
      <c r="D38" s="28">
        <f>'Aggregates (£bn)'!D38-'[9]Aggregates (£bn)'!D38</f>
        <v>0</v>
      </c>
      <c r="E38" s="28">
        <f>'Aggregates (£bn)'!E38-'[9]Aggregates (£bn)'!E38</f>
        <v>0</v>
      </c>
      <c r="F38" s="28">
        <f>'Aggregates (£bn)'!F38-'[9]Aggregates (£bn)'!F38</f>
        <v>0</v>
      </c>
      <c r="G38" s="28">
        <f>'Aggregates (£bn)'!G38-'[9]Aggregates (£bn)'!G38</f>
        <v>0</v>
      </c>
      <c r="H38" s="28">
        <f>'Aggregates (£bn)'!H38-'[9]Aggregates (£bn)'!H38</f>
        <v>0</v>
      </c>
      <c r="I38" s="28">
        <f>'Aggregates (£bn)'!I38-'[9]Aggregates (£bn)'!I38</f>
        <v>0</v>
      </c>
      <c r="J38" s="28">
        <f>'Aggregates (£bn)'!J38-'[9]Aggregates (£bn)'!J38</f>
        <v>0</v>
      </c>
      <c r="K38" s="28">
        <f>'Aggregates (£bn)'!K38-'[9]Aggregates (£bn)'!K38</f>
        <v>1.4278802337802099E-3</v>
      </c>
      <c r="L38" s="28">
        <f>'Aggregates (£bn)'!L38-'[9]Aggregates (£bn)'!L38</f>
        <v>0</v>
      </c>
      <c r="M38" s="28">
        <f>'Aggregates (£bn)'!L38-'[9]Aggregates (£bn)'!M38</f>
        <v>-0.94798570081674483</v>
      </c>
      <c r="N38" s="28">
        <f>'Aggregates (£bn)'!M38-'[9]Aggregates (£bn)'!N38</f>
        <v>-6.9664564786002892</v>
      </c>
      <c r="O38" s="28">
        <f>'Aggregates (£bn)'!N38-'[9]Aggregates (£bn)'!O38</f>
        <v>-0.94655782058296456</v>
      </c>
      <c r="P38" s="28">
        <f>'Aggregates (£bn)'!P38-'[9]Aggregates (£bn)'!P38</f>
        <v>0</v>
      </c>
      <c r="Q38" s="28">
        <f>'Aggregates (£bn)'!Q38-'[9]Aggregates (£bn)'!Q38</f>
        <v>0</v>
      </c>
      <c r="R38" s="28">
        <f>'Aggregates (£bn)'!R38-'[9]Aggregates (£bn)'!R38</f>
        <v>0</v>
      </c>
      <c r="S38" s="28">
        <f>'Aggregates (£bn)'!S38-'[9]Aggregates (£bn)'!S38</f>
        <v>0</v>
      </c>
      <c r="T38" s="28">
        <f>'Aggregates (£bn)'!T38-'[9]Aggregates (£bn)'!T38</f>
        <v>0</v>
      </c>
      <c r="U38" s="28">
        <f>'Aggregates (£bn)'!U38-'[9]Aggregates (£bn)'!U38</f>
        <v>0</v>
      </c>
      <c r="V38" s="28">
        <f>'Aggregates (£bn)'!V38-'[9]Aggregates (£bn)'!V38</f>
        <v>0</v>
      </c>
      <c r="W38" s="28">
        <f>'Aggregates (£bn)'!W38-'[9]Aggregates (£bn)'!W38</f>
        <v>0</v>
      </c>
      <c r="X38" s="28">
        <f>'Aggregates (£bn)'!X38-'[9]Aggregates (£bn)'!X38</f>
        <v>0</v>
      </c>
      <c r="Y38" s="28">
        <f>'Aggregates (£bn)'!AA38-'[9]Aggregates (£bn)'!Y38</f>
        <v>5.14</v>
      </c>
      <c r="Z38" s="28">
        <f>'Aggregates (£bn)'!AB38-'[9]Aggregates (£bn)'!Z38</f>
        <v>4.1934421794170351</v>
      </c>
      <c r="AA38" s="28">
        <f>'Aggregates (£bn)'!AC38-'[9]Aggregates (£bn)'!AA38</f>
        <v>70.850999999999999</v>
      </c>
      <c r="AB38" s="28">
        <f>'Aggregates (£bn)'!AD38-'[9]Aggregates (£bn)'!AB38</f>
        <v>-4.1920142991832554</v>
      </c>
      <c r="AC38" s="28">
        <f>'Aggregates (£bn)'!AE38-'[9]Aggregates (£bn)'!AC38</f>
        <v>65.872</v>
      </c>
      <c r="AD38" s="28">
        <f>'Aggregates (£bn)'!AF38-'[9]Aggregates (£bn)'!AD38</f>
        <v>153.75700000000001</v>
      </c>
      <c r="AE38" s="28">
        <f>'Aggregates (£bn)'!AG36-'[9]Aggregates (£bn)'!AE38</f>
        <v>-138.97221929575204</v>
      </c>
      <c r="AF38" s="28"/>
      <c r="AG38" s="33" t="s">
        <v>22</v>
      </c>
      <c r="AH38" s="28">
        <f>'Aggregates (per cent of GDP)'!C35-'[9]Aggregates (per cent of GDP)'!C35</f>
        <v>6.3801114300780171E-2</v>
      </c>
      <c r="AI38" s="28">
        <f>'Aggregates (per cent of GDP)'!D35-'[9]Aggregates (per cent of GDP)'!D35</f>
        <v>7.1607277347418119E-2</v>
      </c>
      <c r="AJ38" s="28">
        <f>'Aggregates (per cent of GDP)'!E35-'[9]Aggregates (per cent of GDP)'!E35</f>
        <v>5.9385261790922073E-2</v>
      </c>
      <c r="AK38" s="28">
        <f>'Aggregates (per cent of GDP)'!F35-'[9]Aggregates (per cent of GDP)'!F35</f>
        <v>4.7124597413361613E-3</v>
      </c>
      <c r="AL38" s="28">
        <f>'Aggregates (per cent of GDP)'!G35-'[9]Aggregates (per cent of GDP)'!G35</f>
        <v>7.5095558151554442E-3</v>
      </c>
      <c r="AM38" s="28">
        <f>'Aggregates (per cent of GDP)'!H35-'[9]Aggregates (per cent of GDP)'!H35</f>
        <v>1.2222015556491606E-2</v>
      </c>
      <c r="AN38" s="28">
        <f>'Aggregates (per cent of GDP)'!I35-'[9]Aggregates (per cent of GDP)'!I35</f>
        <v>5.2519253787096432E-2</v>
      </c>
      <c r="AO38" s="28">
        <f>'Aggregates (per cent of GDP)'!J35-'[9]Aggregates (per cent of GDP)'!J35</f>
        <v>0</v>
      </c>
      <c r="AP38" s="28">
        <f>'Aggregates (per cent of GDP)'!K35-'[9]Aggregates (per cent of GDP)'!K35</f>
        <v>3.0937033052973462E-3</v>
      </c>
      <c r="AQ38" s="28">
        <f>'Aggregates (per cent of GDP)'!L35-'[9]Aggregates (per cent of GDP)'!L35</f>
        <v>-1.8218874491109371E-3</v>
      </c>
      <c r="AR38" s="28">
        <f>'Aggregates (per cent of GDP)'!M35-'[9]Aggregates (per cent of GDP)'!M35</f>
        <v>-1.8218874491107151E-3</v>
      </c>
      <c r="AS38" s="28">
        <f>'Aggregates (per cent of GDP)'!L35-'[9]Aggregates (per cent of GDP)'!N35</f>
        <v>-6.2574545281262797</v>
      </c>
      <c r="AT38" s="28">
        <f>'Aggregates (per cent of GDP)'!N35-'[9]Aggregates (per cent of GDP)'!O35</f>
        <v>0.69465559741057437</v>
      </c>
      <c r="AU38" s="28">
        <f>'Aggregates (per cent of GDP)'!P35-'[9]Aggregates (per cent of GDP)'!P35</f>
        <v>0</v>
      </c>
      <c r="AV38" s="28">
        <f>'Aggregates (per cent of GDP)'!R35-'[9]Aggregates (per cent of GDP)'!Q35</f>
        <v>-1.7893719003108786</v>
      </c>
      <c r="AW38" s="28">
        <f>'Aggregates (per cent of GDP)'!R35-'[9]Aggregates (per cent of GDP)'!R35</f>
        <v>0</v>
      </c>
      <c r="AX38" s="28">
        <f>'Aggregates (per cent of GDP)'!S35-'[9]Aggregates (per cent of GDP)'!S35</f>
        <v>0</v>
      </c>
      <c r="AY38" s="28">
        <f>'Aggregates (per cent of GDP)'!T35-'[9]Aggregates (per cent of GDP)'!T35</f>
        <v>6.9702699397407031E-3</v>
      </c>
      <c r="AZ38" s="28">
        <f>'Aggregates (per cent of GDP)'!U35-'[9]Aggregates (per cent of GDP)'!U35</f>
        <v>8.1153536152065442E-3</v>
      </c>
      <c r="BA38" s="28">
        <f>'Aggregates (per cent of GDP)'!V35-'[9]Aggregates (per cent of GDP)'!V35</f>
        <v>5.2634301440517284E-3</v>
      </c>
      <c r="BB38" s="28">
        <f>'Aggregates (per cent of GDP)'!W35-'[9]Aggregates (per cent of GDP)'!W35</f>
        <v>0</v>
      </c>
      <c r="BC38" s="28">
        <f>'Aggregates (per cent of GDP)'!X35-'[9]Aggregates (per cent of GDP)'!X35</f>
        <v>7.4428488105745316E-2</v>
      </c>
      <c r="BD38" s="28">
        <f>'Aggregates (per cent of GDP)'!AA35-'[9]Aggregates (per cent of GDP)'!Y35</f>
        <v>3.7703227687917265</v>
      </c>
      <c r="BE38" s="28">
        <f>'Aggregates (per cent of GDP)'!AB35-'[9]Aggregates (per cent of GDP)'!Z35</f>
        <v>4.4571722031556664</v>
      </c>
      <c r="BF38" s="28">
        <f>'Aggregates (per cent of GDP)'!AC35-'[9]Aggregates (per cent of GDP)'!AA35</f>
        <v>46.610092314103902</v>
      </c>
      <c r="BG38" s="28"/>
      <c r="BH38" s="28"/>
      <c r="BI38" s="28"/>
      <c r="BK38" s="33" t="s">
        <v>29</v>
      </c>
      <c r="BL38" s="28">
        <f>'Aggregates (2024-25 prices)'!C35-'[9]Aggregates (2024-25 prices)'!$C$35</f>
        <v>0</v>
      </c>
      <c r="BM38" s="28">
        <f>'Aggregates (2024-25 prices)'!D35-'[9]Aggregates (2024-25 prices)'!D35</f>
        <v>0</v>
      </c>
      <c r="BN38" s="28">
        <f>'Aggregates (2024-25 prices)'!E35-'[9]Aggregates (2024-25 prices)'!E35</f>
        <v>0</v>
      </c>
      <c r="BO38" s="28">
        <f>'Aggregates (2024-25 prices)'!F35-'[9]Aggregates (2024-25 prices)'!F35</f>
        <v>0</v>
      </c>
      <c r="BP38" s="28">
        <f>'Aggregates (2024-25 prices)'!G35-'[9]Aggregates (2024-25 prices)'!G35</f>
        <v>0</v>
      </c>
      <c r="BQ38" s="28">
        <f>'Aggregates (2024-25 prices)'!H35-'[9]Aggregates (2024-25 prices)'!H35</f>
        <v>0</v>
      </c>
      <c r="BR38" s="28">
        <f>'Aggregates (2024-25 prices)'!I35-'[9]Aggregates (2024-25 prices)'!I35</f>
        <v>0</v>
      </c>
      <c r="BS38" s="28"/>
      <c r="BT38" s="28" t="e">
        <f>'Aggregates (2024-25 prices)'!K35-#REF!</f>
        <v>#REF!</v>
      </c>
      <c r="BU38" s="28" t="e">
        <f>'Aggregates (2024-25 prices)'!#REF!-#REF!</f>
        <v>#REF!</v>
      </c>
      <c r="BV38" s="28" t="e">
        <f>'Aggregates (2024-25 prices)'!L35-#REF!</f>
        <v>#REF!</v>
      </c>
      <c r="BW38" s="28" t="e">
        <f>'Aggregates (2024-25 prices)'!M35-#REF!</f>
        <v>#REF!</v>
      </c>
      <c r="BX38" s="28" t="e">
        <f>'Aggregates (2024-25 prices)'!N35-#REF!</f>
        <v>#REF!</v>
      </c>
      <c r="BY38" s="28"/>
      <c r="BZ38" s="28" t="e">
        <f>'Aggregates (2024-25 prices)'!Q35-#REF!</f>
        <v>#REF!</v>
      </c>
      <c r="CA38" s="28" t="e">
        <f>'Aggregates (2024-25 prices)'!R35-#REF!</f>
        <v>#REF!</v>
      </c>
      <c r="CB38" s="28"/>
      <c r="CC38" s="28" t="e">
        <f>'Aggregates (2024-25 prices)'!T35-#REF!</f>
        <v>#REF!</v>
      </c>
      <c r="CD38" s="28" t="e">
        <f>'Aggregates (2024-25 prices)'!U35-#REF!</f>
        <v>#REF!</v>
      </c>
      <c r="CE38" s="28" t="e">
        <f>'Aggregates (2024-25 prices)'!V35-#REF!</f>
        <v>#REF!</v>
      </c>
      <c r="CF38" s="28"/>
      <c r="CG38" s="28" t="e">
        <f>'Aggregates (2024-25 prices)'!X35-#REF!</f>
        <v>#REF!</v>
      </c>
      <c r="CH38" s="28" t="e">
        <f>'Aggregates (2024-25 prices)'!AA35-#REF!</f>
        <v>#REF!</v>
      </c>
      <c r="CI38" s="28" t="e">
        <f>'Aggregates (2024-25 prices)'!AB35-#REF!</f>
        <v>#REF!</v>
      </c>
      <c r="CJ38" s="28" t="e">
        <f>'Aggregates (2024-25 prices)'!AC35-#REF!</f>
        <v>#REF!</v>
      </c>
      <c r="CK38" s="28"/>
      <c r="CL38" s="28" t="e">
        <f>'Aggregates (2024-25 prices)'!AE35-#REF!</f>
        <v>#REF!</v>
      </c>
    </row>
    <row r="39" spans="1:90">
      <c r="B39" s="33" t="s">
        <v>21</v>
      </c>
      <c r="C39" s="28">
        <f>'Aggregates (£bn)'!C39-'[9]Aggregates (£bn)'!C39</f>
        <v>0</v>
      </c>
      <c r="D39" s="28">
        <f>'Aggregates (£bn)'!D39-'[9]Aggregates (£bn)'!D39</f>
        <v>0</v>
      </c>
      <c r="E39" s="28">
        <f>'Aggregates (£bn)'!E39-'[9]Aggregates (£bn)'!E39</f>
        <v>0</v>
      </c>
      <c r="F39" s="28">
        <f>'Aggregates (£bn)'!F39-'[9]Aggregates (£bn)'!F39</f>
        <v>0</v>
      </c>
      <c r="G39" s="28">
        <f>'Aggregates (£bn)'!G39-'[9]Aggregates (£bn)'!G39</f>
        <v>0</v>
      </c>
      <c r="H39" s="28">
        <f>'Aggregates (£bn)'!H39-'[9]Aggregates (£bn)'!H39</f>
        <v>0</v>
      </c>
      <c r="I39" s="28">
        <f>'Aggregates (£bn)'!I39-'[9]Aggregates (£bn)'!I39</f>
        <v>0</v>
      </c>
      <c r="J39" s="28">
        <f>'Aggregates (£bn)'!J39-'[9]Aggregates (£bn)'!J39</f>
        <v>0</v>
      </c>
      <c r="K39" s="28">
        <f>'Aggregates (£bn)'!K39-'[9]Aggregates (£bn)'!K39</f>
        <v>1.0076499004556538E-3</v>
      </c>
      <c r="L39" s="28">
        <f>'Aggregates (£bn)'!L39-'[9]Aggregates (£bn)'!L39</f>
        <v>0</v>
      </c>
      <c r="M39" s="28">
        <f>'Aggregates (£bn)'!L39-'[9]Aggregates (£bn)'!M39</f>
        <v>-0.60205269232267056</v>
      </c>
      <c r="N39" s="28">
        <f>'Aggregates (£bn)'!M39-'[9]Aggregates (£bn)'!N39</f>
        <v>-5.7569022652551149</v>
      </c>
      <c r="O39" s="28">
        <f>'Aggregates (£bn)'!N39-'[9]Aggregates (£bn)'!O39</f>
        <v>-0.6010450424222169</v>
      </c>
      <c r="P39" s="28">
        <f>'Aggregates (£bn)'!P39-'[9]Aggregates (£bn)'!P39</f>
        <v>0</v>
      </c>
      <c r="Q39" s="28">
        <f>'Aggregates (£bn)'!Q39-'[9]Aggregates (£bn)'!Q39</f>
        <v>0</v>
      </c>
      <c r="R39" s="28">
        <f>'Aggregates (£bn)'!R39-'[9]Aggregates (£bn)'!R39</f>
        <v>0</v>
      </c>
      <c r="S39" s="28">
        <f>'Aggregates (£bn)'!S39-'[9]Aggregates (£bn)'!S39</f>
        <v>0</v>
      </c>
      <c r="T39" s="28">
        <f>'Aggregates (£bn)'!T39-'[9]Aggregates (£bn)'!T39</f>
        <v>0</v>
      </c>
      <c r="U39" s="28">
        <f>'Aggregates (£bn)'!U39-'[9]Aggregates (£bn)'!U39</f>
        <v>0</v>
      </c>
      <c r="V39" s="28">
        <f>'Aggregates (£bn)'!V39-'[9]Aggregates (£bn)'!V39</f>
        <v>0</v>
      </c>
      <c r="W39" s="28">
        <f>'Aggregates (£bn)'!W39-'[9]Aggregates (£bn)'!W39</f>
        <v>0</v>
      </c>
      <c r="X39" s="28">
        <f>'Aggregates (£bn)'!X39-'[9]Aggregates (£bn)'!X39</f>
        <v>0</v>
      </c>
      <c r="Y39" s="28">
        <f>'Aggregates (£bn)'!AA39-'[9]Aggregates (£bn)'!Y39</f>
        <v>5.3490000000000002</v>
      </c>
      <c r="Z39" s="28">
        <f>'Aggregates (£bn)'!AB39-'[9]Aggregates (£bn)'!Z39</f>
        <v>4.747954957577786</v>
      </c>
      <c r="AA39" s="28">
        <f>'Aggregates (£bn)'!AC39-'[9]Aggregates (£bn)'!AA39</f>
        <v>81.007999999999996</v>
      </c>
      <c r="AB39" s="28">
        <f>'Aggregates (£bn)'!AD39-'[9]Aggregates (£bn)'!AB39</f>
        <v>-4.7469473076773294</v>
      </c>
      <c r="AC39" s="28">
        <f>'Aggregates (£bn)'!AE39-'[9]Aggregates (£bn)'!AC39</f>
        <v>79.465000000000003</v>
      </c>
      <c r="AD39" s="28">
        <f>'Aggregates (£bn)'!AF39-'[9]Aggregates (£bn)'!AD39</f>
        <v>179.06800000000001</v>
      </c>
      <c r="AE39" s="28">
        <f>'Aggregates (£bn)'!AG37-'[9]Aggregates (£bn)'!AE39</f>
        <v>-167.83706365184156</v>
      </c>
      <c r="AF39" s="28"/>
      <c r="AG39" s="33" t="s">
        <v>23</v>
      </c>
      <c r="AH39" s="28">
        <f>'Aggregates (per cent of GDP)'!C36-'[9]Aggregates (per cent of GDP)'!C36</f>
        <v>6.8056967649937405E-2</v>
      </c>
      <c r="AI39" s="28">
        <f>'Aggregates (per cent of GDP)'!D36-'[9]Aggregates (per cent of GDP)'!D36</f>
        <v>7.4767108120141756E-2</v>
      </c>
      <c r="AJ39" s="28">
        <f>'Aggregates (per cent of GDP)'!E36-'[9]Aggregates (per cent of GDP)'!E36</f>
        <v>6.2414670736885114E-2</v>
      </c>
      <c r="AK39" s="28">
        <f>'Aggregates (per cent of GDP)'!F36-'[9]Aggregates (per cent of GDP)'!F36</f>
        <v>4.6137123101979149E-3</v>
      </c>
      <c r="AL39" s="28">
        <f>'Aggregates (per cent of GDP)'!G36-'[9]Aggregates (per cent of GDP)'!G36</f>
        <v>7.738725073060948E-3</v>
      </c>
      <c r="AM39" s="28">
        <f>'Aggregates (per cent of GDP)'!H36-'[9]Aggregates (per cent of GDP)'!H36</f>
        <v>1.2352437383260195E-2</v>
      </c>
      <c r="AN39" s="28">
        <f>'Aggregates (per cent of GDP)'!I36-'[9]Aggregates (per cent of GDP)'!I36</f>
        <v>5.6959246446339762E-2</v>
      </c>
      <c r="AO39" s="28">
        <f>'Aggregates (per cent of GDP)'!J36-'[9]Aggregates (per cent of GDP)'!J36</f>
        <v>0</v>
      </c>
      <c r="AP39" s="28">
        <f>'Aggregates (per cent of GDP)'!K36-'[9]Aggregates (per cent of GDP)'!K36</f>
        <v>2.0964281600119872E-3</v>
      </c>
      <c r="AQ39" s="28">
        <f>'Aggregates (per cent of GDP)'!L36-'[9]Aggregates (per cent of GDP)'!L36</f>
        <v>-1.271990119557781E-4</v>
      </c>
      <c r="AR39" s="28">
        <f>'Aggregates (per cent of GDP)'!M36-'[9]Aggregates (per cent of GDP)'!M36</f>
        <v>-1.2719901195573646E-4</v>
      </c>
      <c r="AS39" s="28">
        <f>'Aggregates (per cent of GDP)'!L36-'[9]Aggregates (per cent of GDP)'!N36</f>
        <v>-4.0073052537849909</v>
      </c>
      <c r="AT39" s="28">
        <f>'Aggregates (per cent of GDP)'!N36-'[9]Aggregates (per cent of GDP)'!O36</f>
        <v>0.26999330633907048</v>
      </c>
      <c r="AU39" s="28">
        <f>'Aggregates (per cent of GDP)'!P36-'[9]Aggregates (per cent of GDP)'!P36</f>
        <v>0</v>
      </c>
      <c r="AV39" s="28">
        <f>'Aggregates (per cent of GDP)'!R36-'[9]Aggregates (per cent of GDP)'!Q36</f>
        <v>-1.147932860975442</v>
      </c>
      <c r="AW39" s="28">
        <f>'Aggregates (per cent of GDP)'!R36-'[9]Aggregates (per cent of GDP)'!R36</f>
        <v>0</v>
      </c>
      <c r="AX39" s="28">
        <f>'Aggregates (per cent of GDP)'!S36-'[9]Aggregates (per cent of GDP)'!S36</f>
        <v>0</v>
      </c>
      <c r="AY39" s="28">
        <f>'Aggregates (per cent of GDP)'!T36-'[9]Aggregates (per cent of GDP)'!T36</f>
        <v>6.3316841506866339E-3</v>
      </c>
      <c r="AZ39" s="28">
        <f>'Aggregates (per cent of GDP)'!U36-'[9]Aggregates (per cent of GDP)'!U36</f>
        <v>7.6342962546043225E-3</v>
      </c>
      <c r="BA39" s="28">
        <f>'Aggregates (per cent of GDP)'!V36-'[9]Aggregates (per cent of GDP)'!V36</f>
        <v>5.9571537265954433E-3</v>
      </c>
      <c r="BB39" s="28">
        <f>'Aggregates (per cent of GDP)'!W36-'[9]Aggregates (per cent of GDP)'!W36</f>
        <v>0</v>
      </c>
      <c r="BC39" s="28">
        <f>'Aggregates (per cent of GDP)'!X36-'[9]Aggregates (per cent of GDP)'!X36</f>
        <v>7.1967515473915E-2</v>
      </c>
      <c r="BD39" s="28">
        <f>'Aggregates (per cent of GDP)'!AA36-'[9]Aggregates (per cent of GDP)'!Y36</f>
        <v>2.6153475069777059</v>
      </c>
      <c r="BE39" s="28">
        <f>'Aggregates (per cent of GDP)'!AB36-'[9]Aggregates (per cent of GDP)'!Z36</f>
        <v>2.8786306728465654</v>
      </c>
      <c r="BF39" s="28">
        <f>'Aggregates (per cent of GDP)'!AC36-'[9]Aggregates (per cent of GDP)'!AA36</f>
        <v>43.691666749411702</v>
      </c>
      <c r="BG39" s="28"/>
      <c r="BH39" s="28"/>
      <c r="BI39" s="28"/>
      <c r="BK39" s="33" t="s">
        <v>30</v>
      </c>
      <c r="BL39" s="28">
        <f>'Aggregates (2024-25 prices)'!C36-'[9]Aggregates (2024-25 prices)'!$C$36</f>
        <v>0</v>
      </c>
      <c r="BM39" s="28">
        <f>'Aggregates (2024-25 prices)'!D36-'[9]Aggregates (2024-25 prices)'!D36</f>
        <v>0</v>
      </c>
      <c r="BN39" s="28">
        <f>'Aggregates (2024-25 prices)'!E36-'[9]Aggregates (2024-25 prices)'!E36</f>
        <v>0</v>
      </c>
      <c r="BO39" s="28">
        <f>'Aggregates (2024-25 prices)'!F36-'[9]Aggregates (2024-25 prices)'!F36</f>
        <v>0</v>
      </c>
      <c r="BP39" s="28">
        <f>'Aggregates (2024-25 prices)'!G36-'[9]Aggregates (2024-25 prices)'!G36</f>
        <v>0</v>
      </c>
      <c r="BQ39" s="28">
        <f>'Aggregates (2024-25 prices)'!H36-'[9]Aggregates (2024-25 prices)'!H36</f>
        <v>0</v>
      </c>
      <c r="BR39" s="28">
        <f>'Aggregates (2024-25 prices)'!I36-'[9]Aggregates (2024-25 prices)'!I36</f>
        <v>0</v>
      </c>
      <c r="BS39" s="28"/>
      <c r="BT39" s="28" t="e">
        <f>'Aggregates (2024-25 prices)'!K36-#REF!</f>
        <v>#REF!</v>
      </c>
      <c r="BU39" s="28" t="e">
        <f>'Aggregates (2024-25 prices)'!#REF!-#REF!</f>
        <v>#REF!</v>
      </c>
      <c r="BV39" s="28" t="e">
        <f>'Aggregates (2024-25 prices)'!L36-#REF!</f>
        <v>#REF!</v>
      </c>
      <c r="BW39" s="28" t="e">
        <f>'Aggregates (2024-25 prices)'!M36-#REF!</f>
        <v>#REF!</v>
      </c>
      <c r="BX39" s="28" t="e">
        <f>'Aggregates (2024-25 prices)'!N36-#REF!</f>
        <v>#REF!</v>
      </c>
      <c r="BY39" s="28"/>
      <c r="BZ39" s="28" t="e">
        <f>'Aggregates (2024-25 prices)'!Q36-#REF!</f>
        <v>#REF!</v>
      </c>
      <c r="CA39" s="28" t="e">
        <f>'Aggregates (2024-25 prices)'!R36-#REF!</f>
        <v>#REF!</v>
      </c>
      <c r="CB39" s="28"/>
      <c r="CC39" s="28" t="e">
        <f>'Aggregates (2024-25 prices)'!T36-#REF!</f>
        <v>#REF!</v>
      </c>
      <c r="CD39" s="28" t="e">
        <f>'Aggregates (2024-25 prices)'!U36-#REF!</f>
        <v>#REF!</v>
      </c>
      <c r="CE39" s="28" t="e">
        <f>'Aggregates (2024-25 prices)'!V36-#REF!</f>
        <v>#REF!</v>
      </c>
      <c r="CF39" s="28"/>
      <c r="CG39" s="28" t="e">
        <f>'Aggregates (2024-25 prices)'!X36-#REF!</f>
        <v>#REF!</v>
      </c>
      <c r="CH39" s="28" t="e">
        <f>'Aggregates (2024-25 prices)'!AA36-#REF!</f>
        <v>#REF!</v>
      </c>
      <c r="CI39" s="28" t="e">
        <f>'Aggregates (2024-25 prices)'!AB36-#REF!</f>
        <v>#REF!</v>
      </c>
      <c r="CJ39" s="28" t="e">
        <f>'Aggregates (2024-25 prices)'!AC36-#REF!</f>
        <v>#REF!</v>
      </c>
      <c r="CK39" s="28"/>
      <c r="CL39" s="28" t="e">
        <f>'Aggregates (2024-25 prices)'!AE36-#REF!</f>
        <v>#REF!</v>
      </c>
    </row>
    <row r="40" spans="1:90">
      <c r="B40" s="33" t="s">
        <v>22</v>
      </c>
      <c r="C40" s="28">
        <f>'Aggregates (£bn)'!C40-'[9]Aggregates (£bn)'!C40</f>
        <v>0</v>
      </c>
      <c r="D40" s="28">
        <f>'Aggregates (£bn)'!D40-'[9]Aggregates (£bn)'!D40</f>
        <v>0</v>
      </c>
      <c r="E40" s="28">
        <f>'Aggregates (£bn)'!E40-'[9]Aggregates (£bn)'!E40</f>
        <v>0</v>
      </c>
      <c r="F40" s="28">
        <f>'Aggregates (£bn)'!F40-'[9]Aggregates (£bn)'!F40</f>
        <v>0</v>
      </c>
      <c r="G40" s="28">
        <f>'Aggregates (£bn)'!G40-'[9]Aggregates (£bn)'!G40</f>
        <v>0</v>
      </c>
      <c r="H40" s="28">
        <f>'Aggregates (£bn)'!H40-'[9]Aggregates (£bn)'!H40</f>
        <v>0</v>
      </c>
      <c r="I40" s="28">
        <f>'Aggregates (£bn)'!I40-'[9]Aggregates (£bn)'!I40</f>
        <v>0</v>
      </c>
      <c r="J40" s="28">
        <f>'Aggregates (£bn)'!J40-'[9]Aggregates (£bn)'!J40</f>
        <v>0</v>
      </c>
      <c r="K40" s="28">
        <f>'Aggregates (£bn)'!K40-'[9]Aggregates (£bn)'!K40</f>
        <v>-2.2803401220894415E-3</v>
      </c>
      <c r="L40" s="28">
        <f>'Aggregates (£bn)'!L40-'[9]Aggregates (£bn)'!L40</f>
        <v>0</v>
      </c>
      <c r="M40" s="28">
        <f>'Aggregates (£bn)'!L40-'[9]Aggregates (£bn)'!M40</f>
        <v>1.3212098349537889</v>
      </c>
      <c r="N40" s="28">
        <f>'Aggregates (£bn)'!M40-'[9]Aggregates (£bn)'!N40</f>
        <v>-13.352139329785489</v>
      </c>
      <c r="O40" s="28">
        <f>'Aggregates (£bn)'!N40-'[9]Aggregates (£bn)'!O40</f>
        <v>1.3189294948317016</v>
      </c>
      <c r="P40" s="28">
        <f>'Aggregates (£bn)'!P40-'[9]Aggregates (£bn)'!P40</f>
        <v>0</v>
      </c>
      <c r="Q40" s="28">
        <f>'Aggregates (£bn)'!Q40-'[9]Aggregates (£bn)'!Q40</f>
        <v>0</v>
      </c>
      <c r="R40" s="28">
        <f>'Aggregates (£bn)'!R40-'[9]Aggregates (£bn)'!R40</f>
        <v>0</v>
      </c>
      <c r="S40" s="28">
        <f>'Aggregates (£bn)'!S40-'[9]Aggregates (£bn)'!S40</f>
        <v>0</v>
      </c>
      <c r="T40" s="28">
        <f>'Aggregates (£bn)'!T40-'[9]Aggregates (£bn)'!T40</f>
        <v>0</v>
      </c>
      <c r="U40" s="28">
        <f>'Aggregates (£bn)'!U40-'[9]Aggregates (£bn)'!U40</f>
        <v>0</v>
      </c>
      <c r="V40" s="28">
        <f>'Aggregates (£bn)'!V40-'[9]Aggregates (£bn)'!V40</f>
        <v>0</v>
      </c>
      <c r="W40" s="28">
        <f>'Aggregates (£bn)'!W40-'[9]Aggregates (£bn)'!W40</f>
        <v>0</v>
      </c>
      <c r="X40" s="28">
        <f>'Aggregates (£bn)'!X40-'[9]Aggregates (£bn)'!X40</f>
        <v>0</v>
      </c>
      <c r="Y40" s="28">
        <f>'Aggregates (£bn)'!AA40-'[9]Aggregates (£bn)'!Y40</f>
        <v>7.24</v>
      </c>
      <c r="Z40" s="28">
        <f>'Aggregates (£bn)'!AB40-'[9]Aggregates (£bn)'!Z40</f>
        <v>8.5589294948317018</v>
      </c>
      <c r="AA40" s="28">
        <f>'Aggregates (£bn)'!AC40-'[9]Aggregates (£bn)'!AA40</f>
        <v>89.491</v>
      </c>
      <c r="AB40" s="28">
        <f>'Aggregates (£bn)'!AD40-'[9]Aggregates (£bn)'!AB40</f>
        <v>-8.5612098349537895</v>
      </c>
      <c r="AC40" s="28">
        <f>'Aggregates (£bn)'!AE40-'[9]Aggregates (£bn)'!AC40</f>
        <v>95.295000000000016</v>
      </c>
      <c r="AD40" s="28">
        <f>'Aggregates (£bn)'!AF40-'[9]Aggregates (£bn)'!AD40</f>
        <v>209.684</v>
      </c>
      <c r="AE40" s="28">
        <f>'Aggregates (£bn)'!AG38-'[9]Aggregates (£bn)'!AE40</f>
        <v>-192.99764204746913</v>
      </c>
      <c r="AF40" s="28"/>
      <c r="AG40" s="33" t="s">
        <v>24</v>
      </c>
      <c r="AH40" s="28">
        <f>'Aggregates (per cent of GDP)'!C37-'[9]Aggregates (per cent of GDP)'!C37</f>
        <v>6.7752492295603872E-2</v>
      </c>
      <c r="AI40" s="28">
        <f>'Aggregates (per cent of GDP)'!D37-'[9]Aggregates (per cent of GDP)'!D37</f>
        <v>7.5342608271036227E-2</v>
      </c>
      <c r="AJ40" s="28">
        <f>'Aggregates (per cent of GDP)'!E37-'[9]Aggregates (per cent of GDP)'!E37</f>
        <v>6.357618509164098E-2</v>
      </c>
      <c r="AK40" s="28">
        <f>'Aggregates (per cent of GDP)'!F37-'[9]Aggregates (per cent of GDP)'!F37</f>
        <v>3.9592023871177773E-3</v>
      </c>
      <c r="AL40" s="28">
        <f>'Aggregates (per cent of GDP)'!G37-'[9]Aggregates (per cent of GDP)'!G37</f>
        <v>7.8072207922774695E-3</v>
      </c>
      <c r="AM40" s="28">
        <f>'Aggregates (per cent of GDP)'!H37-'[9]Aggregates (per cent of GDP)'!H37</f>
        <v>1.1766423179394359E-2</v>
      </c>
      <c r="AN40" s="28">
        <f>'Aggregates (per cent of GDP)'!I37-'[9]Aggregates (per cent of GDP)'!I37</f>
        <v>5.6518304864155766E-2</v>
      </c>
      <c r="AO40" s="28">
        <f>'Aggregates (per cent of GDP)'!J37-'[9]Aggregates (per cent of GDP)'!J37</f>
        <v>0</v>
      </c>
      <c r="AP40" s="28">
        <f>'Aggregates (per cent of GDP)'!K37-'[9]Aggregates (per cent of GDP)'!K37</f>
        <v>3.630913588318907E-3</v>
      </c>
      <c r="AQ40" s="28">
        <f>'Aggregates (per cent of GDP)'!L37-'[9]Aggregates (per cent of GDP)'!L37</f>
        <v>-9.7960324932166998E-4</v>
      </c>
      <c r="AR40" s="28">
        <f>'Aggregates (per cent of GDP)'!M37-'[9]Aggregates (per cent of GDP)'!M37</f>
        <v>-9.7960324932189202E-4</v>
      </c>
      <c r="AS40" s="28">
        <f>'Aggregates (per cent of GDP)'!L37-'[9]Aggregates (per cent of GDP)'!N37</f>
        <v>-3.4422886577726932</v>
      </c>
      <c r="AT40" s="28">
        <f>'Aggregates (per cent of GDP)'!N37-'[9]Aggregates (per cent of GDP)'!O37</f>
        <v>-1.4203058923380851</v>
      </c>
      <c r="AU40" s="28">
        <f>'Aggregates (per cent of GDP)'!P37-'[9]Aggregates (per cent of GDP)'!P37</f>
        <v>0</v>
      </c>
      <c r="AV40" s="28">
        <f>'Aggregates (per cent of GDP)'!R37-'[9]Aggregates (per cent of GDP)'!Q37</f>
        <v>-2.0630387487944741</v>
      </c>
      <c r="AW40" s="28">
        <f>'Aggregates (per cent of GDP)'!R37-'[9]Aggregates (per cent of GDP)'!R37</f>
        <v>0</v>
      </c>
      <c r="AX40" s="28">
        <f>'Aggregates (per cent of GDP)'!S37-'[9]Aggregates (per cent of GDP)'!S37</f>
        <v>0</v>
      </c>
      <c r="AY40" s="28">
        <f>'Aggregates (per cent of GDP)'!T37-'[9]Aggregates (per cent of GDP)'!T37</f>
        <v>8.2216936244279282E-3</v>
      </c>
      <c r="AZ40" s="28">
        <f>'Aggregates (per cent of GDP)'!U37-'[9]Aggregates (per cent of GDP)'!U37</f>
        <v>8.0703781460238488E-3</v>
      </c>
      <c r="BA40" s="28">
        <f>'Aggregates (per cent of GDP)'!V37-'[9]Aggregates (per cent of GDP)'!V37</f>
        <v>6.0282770809503283E-3</v>
      </c>
      <c r="BB40" s="28">
        <f>'Aggregates (per cent of GDP)'!W37-'[9]Aggregates (per cent of GDP)'!W37</f>
        <v>0</v>
      </c>
      <c r="BC40" s="28">
        <f>'Aggregates (per cent of GDP)'!X37-'[9]Aggregates (per cent of GDP)'!X37</f>
        <v>7.1882862035593575E-2</v>
      </c>
      <c r="BD40" s="28">
        <f>'Aggregates (per cent of GDP)'!AA37-'[9]Aggregates (per cent of GDP)'!Y37</f>
        <v>3.3525808094424971</v>
      </c>
      <c r="BE40" s="28">
        <f>'Aggregates (per cent of GDP)'!AB37-'[9]Aggregates (per cent of GDP)'!Z37</f>
        <v>1.924684801128975</v>
      </c>
      <c r="BF40" s="28">
        <f>'Aggregates (per cent of GDP)'!AC37-'[9]Aggregates (per cent of GDP)'!AA37</f>
        <v>43.918969416076081</v>
      </c>
      <c r="BG40" s="28"/>
      <c r="BH40" s="28"/>
      <c r="BI40" s="28"/>
      <c r="BK40" s="33" t="s">
        <v>31</v>
      </c>
      <c r="BL40" s="28">
        <f>'Aggregates (2024-25 prices)'!C37-'[9]Aggregates (2024-25 prices)'!$C$37</f>
        <v>0</v>
      </c>
      <c r="BM40" s="28">
        <f>'Aggregates (2024-25 prices)'!D37-'[9]Aggregates (2024-25 prices)'!D37</f>
        <v>0</v>
      </c>
      <c r="BN40" s="28">
        <f>'Aggregates (2024-25 prices)'!E37-'[9]Aggregates (2024-25 prices)'!E37</f>
        <v>0</v>
      </c>
      <c r="BO40" s="28">
        <f>'Aggregates (2024-25 prices)'!F37-'[9]Aggregates (2024-25 prices)'!F37</f>
        <v>0</v>
      </c>
      <c r="BP40" s="28">
        <f>'Aggregates (2024-25 prices)'!G37-'[9]Aggregates (2024-25 prices)'!G37</f>
        <v>0</v>
      </c>
      <c r="BQ40" s="28">
        <f>'Aggregates (2024-25 prices)'!H37-'[9]Aggregates (2024-25 prices)'!H37</f>
        <v>0</v>
      </c>
      <c r="BR40" s="28">
        <f>'Aggregates (2024-25 prices)'!I37-'[9]Aggregates (2024-25 prices)'!I37</f>
        <v>0</v>
      </c>
      <c r="BS40" s="28"/>
      <c r="BT40" s="28" t="e">
        <f>'Aggregates (2024-25 prices)'!K37-#REF!</f>
        <v>#REF!</v>
      </c>
      <c r="BU40" s="28" t="e">
        <f>'Aggregates (2024-25 prices)'!#REF!-#REF!</f>
        <v>#REF!</v>
      </c>
      <c r="BV40" s="28" t="e">
        <f>'Aggregates (2024-25 prices)'!L37-#REF!</f>
        <v>#REF!</v>
      </c>
      <c r="BW40" s="28" t="e">
        <f>'Aggregates (2024-25 prices)'!M37-#REF!</f>
        <v>#REF!</v>
      </c>
      <c r="BX40" s="28" t="e">
        <f>'Aggregates (2024-25 prices)'!N37-#REF!</f>
        <v>#REF!</v>
      </c>
      <c r="BY40" s="28"/>
      <c r="BZ40" s="28" t="e">
        <f>'Aggregates (2024-25 prices)'!Q37-#REF!</f>
        <v>#REF!</v>
      </c>
      <c r="CA40" s="28" t="e">
        <f>'Aggregates (2024-25 prices)'!R37-#REF!</f>
        <v>#REF!</v>
      </c>
      <c r="CB40" s="28"/>
      <c r="CC40" s="28" t="e">
        <f>'Aggregates (2024-25 prices)'!T37-#REF!</f>
        <v>#REF!</v>
      </c>
      <c r="CD40" s="28" t="e">
        <f>'Aggregates (2024-25 prices)'!U37-#REF!</f>
        <v>#REF!</v>
      </c>
      <c r="CE40" s="28" t="e">
        <f>'Aggregates (2024-25 prices)'!V37-#REF!</f>
        <v>#REF!</v>
      </c>
      <c r="CF40" s="28"/>
      <c r="CG40" s="28" t="e">
        <f>'Aggregates (2024-25 prices)'!X37-#REF!</f>
        <v>#REF!</v>
      </c>
      <c r="CH40" s="28" t="e">
        <f>'Aggregates (2024-25 prices)'!AA37-#REF!</f>
        <v>#REF!</v>
      </c>
      <c r="CI40" s="28" t="e">
        <f>'Aggregates (2024-25 prices)'!AB37-#REF!</f>
        <v>#REF!</v>
      </c>
      <c r="CJ40" s="28" t="e">
        <f>'Aggregates (2024-25 prices)'!AC37-#REF!</f>
        <v>#REF!</v>
      </c>
      <c r="CK40" s="28"/>
      <c r="CL40" s="28" t="e">
        <f>'Aggregates (2024-25 prices)'!AE37-#REF!</f>
        <v>#REF!</v>
      </c>
    </row>
    <row r="41" spans="1:90">
      <c r="B41" s="33" t="s">
        <v>23</v>
      </c>
      <c r="C41" s="28">
        <f>'Aggregates (£bn)'!C41-'[9]Aggregates (£bn)'!C41</f>
        <v>0</v>
      </c>
      <c r="D41" s="28">
        <f>'Aggregates (£bn)'!D41-'[9]Aggregates (£bn)'!D41</f>
        <v>0</v>
      </c>
      <c r="E41" s="28">
        <f>'Aggregates (£bn)'!E41-'[9]Aggregates (£bn)'!E41</f>
        <v>0</v>
      </c>
      <c r="F41" s="28">
        <f>'Aggregates (£bn)'!F41-'[9]Aggregates (£bn)'!F41</f>
        <v>0</v>
      </c>
      <c r="G41" s="28">
        <f>'Aggregates (£bn)'!G41-'[9]Aggregates (£bn)'!G41</f>
        <v>0</v>
      </c>
      <c r="H41" s="28">
        <f>'Aggregates (£bn)'!H41-'[9]Aggregates (£bn)'!H41</f>
        <v>0</v>
      </c>
      <c r="I41" s="28">
        <f>'Aggregates (£bn)'!I41-'[9]Aggregates (£bn)'!I41</f>
        <v>0</v>
      </c>
      <c r="J41" s="28">
        <f>'Aggregates (£bn)'!J41-'[9]Aggregates (£bn)'!J41</f>
        <v>0</v>
      </c>
      <c r="K41" s="28">
        <f>'Aggregates (£bn)'!K41-'[9]Aggregates (£bn)'!K41</f>
        <v>-1.1163206232835954E-3</v>
      </c>
      <c r="L41" s="28">
        <f>'Aggregates (£bn)'!L41-'[9]Aggregates (£bn)'!L41</f>
        <v>0</v>
      </c>
      <c r="M41" s="28">
        <f>'Aggregates (£bn)'!L41-'[9]Aggregates (£bn)'!M41</f>
        <v>0.61237558115769797</v>
      </c>
      <c r="N41" s="28">
        <f>'Aggregates (£bn)'!M41-'[9]Aggregates (£bn)'!N41</f>
        <v>-9.9316348416921123</v>
      </c>
      <c r="O41" s="28">
        <f>'Aggregates (£bn)'!N41-'[9]Aggregates (£bn)'!O41</f>
        <v>0.61125926053441582</v>
      </c>
      <c r="P41" s="28">
        <f>'Aggregates (£bn)'!P41-'[9]Aggregates (£bn)'!P41</f>
        <v>0</v>
      </c>
      <c r="Q41" s="28">
        <f>'Aggregates (£bn)'!Q41-'[9]Aggregates (£bn)'!Q41</f>
        <v>0</v>
      </c>
      <c r="R41" s="28">
        <f>'Aggregates (£bn)'!R41-'[9]Aggregates (£bn)'!R41</f>
        <v>0</v>
      </c>
      <c r="S41" s="28">
        <f>'Aggregates (£bn)'!S41-'[9]Aggregates (£bn)'!S41</f>
        <v>0</v>
      </c>
      <c r="T41" s="28">
        <f>'Aggregates (£bn)'!T41-'[9]Aggregates (£bn)'!T41</f>
        <v>0</v>
      </c>
      <c r="U41" s="28">
        <f>'Aggregates (£bn)'!U41-'[9]Aggregates (£bn)'!U41</f>
        <v>0</v>
      </c>
      <c r="V41" s="28">
        <f>'Aggregates (£bn)'!V41-'[9]Aggregates (£bn)'!V41</f>
        <v>0</v>
      </c>
      <c r="W41" s="28">
        <f>'Aggregates (£bn)'!W41-'[9]Aggregates (£bn)'!W41</f>
        <v>0</v>
      </c>
      <c r="X41" s="28">
        <f>'Aggregates (£bn)'!X41-'[9]Aggregates (£bn)'!X41</f>
        <v>0</v>
      </c>
      <c r="Y41" s="28">
        <f>'Aggregates (£bn)'!AA41-'[9]Aggregates (£bn)'!Y41</f>
        <v>6.0720000000000001</v>
      </c>
      <c r="Z41" s="28">
        <f>'Aggregates (£bn)'!AB41-'[9]Aggregates (£bn)'!Z41</f>
        <v>6.6832592605344141</v>
      </c>
      <c r="AA41" s="28">
        <f>'Aggregates (£bn)'!AC41-'[9]Aggregates (£bn)'!AA41</f>
        <v>101.42699999999999</v>
      </c>
      <c r="AB41" s="28">
        <f>'Aggregates (£bn)'!AD41-'[9]Aggregates (£bn)'!AB41</f>
        <v>-6.6843755811576973</v>
      </c>
      <c r="AC41" s="28">
        <f>'Aggregates (£bn)'!AE41-'[9]Aggregates (£bn)'!AC41</f>
        <v>124.66900000000001</v>
      </c>
      <c r="AD41" s="28">
        <f>'Aggregates (£bn)'!AF41-'[9]Aggregates (£bn)'!AD41</f>
        <v>250.84700000000001</v>
      </c>
      <c r="AE41" s="28">
        <f>'Aggregates (£bn)'!AG39-'[9]Aggregates (£bn)'!AE41</f>
        <v>-233.06107116695176</v>
      </c>
      <c r="AF41" s="28"/>
      <c r="AG41" s="33" t="s">
        <v>25</v>
      </c>
      <c r="AH41" s="28">
        <f>'Aggregates (per cent of GDP)'!C38-'[9]Aggregates (per cent of GDP)'!C38</f>
        <v>7.4418059879420184E-2</v>
      </c>
      <c r="AI41" s="28">
        <f>'Aggregates (per cent of GDP)'!D38-'[9]Aggregates (per cent of GDP)'!D38</f>
        <v>7.80796955252967E-2</v>
      </c>
      <c r="AJ41" s="28">
        <f>'Aggregates (per cent of GDP)'!E38-'[9]Aggregates (per cent of GDP)'!E38</f>
        <v>6.7499466772900973E-2</v>
      </c>
      <c r="AK41" s="28">
        <f>'Aggregates (per cent of GDP)'!F38-'[9]Aggregates (per cent of GDP)'!F38</f>
        <v>2.6661151027158603E-3</v>
      </c>
      <c r="AL41" s="28">
        <f>'Aggregates (per cent of GDP)'!G38-'[9]Aggregates (per cent of GDP)'!G38</f>
        <v>7.9141136496820863E-3</v>
      </c>
      <c r="AM41" s="28">
        <f>'Aggregates (per cent of GDP)'!H38-'[9]Aggregates (per cent of GDP)'!H38</f>
        <v>1.0580228752398391E-2</v>
      </c>
      <c r="AN41" s="28">
        <f>'Aggregates (per cent of GDP)'!I38-'[9]Aggregates (per cent of GDP)'!I38</f>
        <v>6.1940787688548937E-2</v>
      </c>
      <c r="AO41" s="28">
        <f>'Aggregates (per cent of GDP)'!J38-'[9]Aggregates (per cent of GDP)'!J38</f>
        <v>0</v>
      </c>
      <c r="AP41" s="28">
        <f>'Aggregates (per cent of GDP)'!K38-'[9]Aggregates (per cent of GDP)'!K38</f>
        <v>9.9552054316154326E-4</v>
      </c>
      <c r="AQ41" s="28">
        <f>'Aggregates (per cent of GDP)'!L38-'[9]Aggregates (per cent of GDP)'!L38</f>
        <v>3.5072109386915518E-3</v>
      </c>
      <c r="AR41" s="28">
        <f>'Aggregates (per cent of GDP)'!M38-'[9]Aggregates (per cent of GDP)'!M38</f>
        <v>3.5072109386913297E-3</v>
      </c>
      <c r="AS41" s="28">
        <f>'Aggregates (per cent of GDP)'!L38-'[9]Aggregates (per cent of GDP)'!N38</f>
        <v>2.0635085083443245</v>
      </c>
      <c r="AT41" s="28">
        <f>'Aggregates (per cent of GDP)'!N38-'[9]Aggregates (per cent of GDP)'!O38</f>
        <v>-2.1411646975505563</v>
      </c>
      <c r="AU41" s="28">
        <f>'Aggregates (per cent of GDP)'!P38-'[9]Aggregates (per cent of GDP)'!P38</f>
        <v>0</v>
      </c>
      <c r="AV41" s="28">
        <f>'Aggregates (per cent of GDP)'!R38-'[9]Aggregates (per cent of GDP)'!Q38</f>
        <v>-0.54683649555255287</v>
      </c>
      <c r="AW41" s="28">
        <f>'Aggregates (per cent of GDP)'!R38-'[9]Aggregates (per cent of GDP)'!R38</f>
        <v>0</v>
      </c>
      <c r="AX41" s="28">
        <f>'Aggregates (per cent of GDP)'!S38-'[9]Aggregates (per cent of GDP)'!S38</f>
        <v>0</v>
      </c>
      <c r="AY41" s="28">
        <f>'Aggregates (per cent of GDP)'!T38-'[9]Aggregates (per cent of GDP)'!T38</f>
        <v>4.6602080607223151E-3</v>
      </c>
      <c r="AZ41" s="28">
        <f>'Aggregates (per cent of GDP)'!U38-'[9]Aggregates (per cent of GDP)'!U38</f>
        <v>5.2931662478825636E-3</v>
      </c>
      <c r="BA41" s="28">
        <f>'Aggregates (per cent of GDP)'!V38-'[9]Aggregates (per cent of GDP)'!V38</f>
        <v>6.8557245498412911E-3</v>
      </c>
      <c r="BB41" s="28">
        <f>'Aggregates (per cent of GDP)'!W38-'[9]Aggregates (per cent of GDP)'!W38</f>
        <v>0</v>
      </c>
      <c r="BC41" s="28">
        <f>'Aggregates (per cent of GDP)'!X38-'[9]Aggregates (per cent of GDP)'!X38</f>
        <v>7.1253648936668412E-2</v>
      </c>
      <c r="BD41" s="28">
        <f>'Aggregates (per cent of GDP)'!AA38-'[9]Aggregates (per cent of GDP)'!Y38</f>
        <v>2.7939096933685792</v>
      </c>
      <c r="BE41" s="28">
        <f>'Aggregates (per cent of GDP)'!AB38-'[9]Aggregates (per cent of GDP)'!Z38</f>
        <v>0.64908336017214552</v>
      </c>
      <c r="BF41" s="28">
        <f>'Aggregates (per cent of GDP)'!AC38-'[9]Aggregates (per cent of GDP)'!AA38</f>
        <v>42.101819323822134</v>
      </c>
      <c r="BG41" s="28"/>
      <c r="BH41" s="28"/>
      <c r="BI41" s="28"/>
      <c r="BK41" s="33" t="s">
        <v>32</v>
      </c>
      <c r="BL41" s="28">
        <f>'Aggregates (2024-25 prices)'!C38-'[9]Aggregates (2024-25 prices)'!$C$38</f>
        <v>0</v>
      </c>
      <c r="BM41" s="28">
        <f>'Aggregates (2024-25 prices)'!D38-'[9]Aggregates (2024-25 prices)'!D38</f>
        <v>0</v>
      </c>
      <c r="BN41" s="28">
        <f>'Aggregates (2024-25 prices)'!E38-'[9]Aggregates (2024-25 prices)'!E38</f>
        <v>0</v>
      </c>
      <c r="BO41" s="28">
        <f>'Aggregates (2024-25 prices)'!F38-'[9]Aggregates (2024-25 prices)'!F38</f>
        <v>0</v>
      </c>
      <c r="BP41" s="28">
        <f>'Aggregates (2024-25 prices)'!G38-'[9]Aggregates (2024-25 prices)'!G38</f>
        <v>0</v>
      </c>
      <c r="BQ41" s="28">
        <f>'Aggregates (2024-25 prices)'!H38-'[9]Aggregates (2024-25 prices)'!H38</f>
        <v>0</v>
      </c>
      <c r="BR41" s="28">
        <f>'Aggregates (2024-25 prices)'!I38-'[9]Aggregates (2024-25 prices)'!I38</f>
        <v>0</v>
      </c>
      <c r="BS41" s="28"/>
      <c r="BT41" s="28" t="e">
        <f>'Aggregates (2024-25 prices)'!K38-#REF!</f>
        <v>#REF!</v>
      </c>
      <c r="BU41" s="28" t="e">
        <f>'Aggregates (2024-25 prices)'!#REF!-#REF!</f>
        <v>#REF!</v>
      </c>
      <c r="BV41" s="28" t="e">
        <f>'Aggregates (2024-25 prices)'!L38-#REF!</f>
        <v>#REF!</v>
      </c>
      <c r="BW41" s="28" t="e">
        <f>'Aggregates (2024-25 prices)'!M38-#REF!</f>
        <v>#REF!</v>
      </c>
      <c r="BX41" s="28" t="e">
        <f>'Aggregates (2024-25 prices)'!N38-#REF!</f>
        <v>#REF!</v>
      </c>
      <c r="BY41" s="28"/>
      <c r="BZ41" s="28" t="e">
        <f>'Aggregates (2024-25 prices)'!Q38-#REF!</f>
        <v>#REF!</v>
      </c>
      <c r="CA41" s="28" t="e">
        <f>'Aggregates (2024-25 prices)'!R38-#REF!</f>
        <v>#REF!</v>
      </c>
      <c r="CB41" s="28"/>
      <c r="CC41" s="28" t="e">
        <f>'Aggregates (2024-25 prices)'!T38-#REF!</f>
        <v>#REF!</v>
      </c>
      <c r="CD41" s="28" t="e">
        <f>'Aggregates (2024-25 prices)'!U38-#REF!</f>
        <v>#REF!</v>
      </c>
      <c r="CE41" s="28" t="e">
        <f>'Aggregates (2024-25 prices)'!V38-#REF!</f>
        <v>#REF!</v>
      </c>
      <c r="CF41" s="28"/>
      <c r="CG41" s="28" t="e">
        <f>'Aggregates (2024-25 prices)'!X38-#REF!</f>
        <v>#REF!</v>
      </c>
      <c r="CH41" s="28" t="e">
        <f>'Aggregates (2024-25 prices)'!AA38-#REF!</f>
        <v>#REF!</v>
      </c>
      <c r="CI41" s="28" t="e">
        <f>'Aggregates (2024-25 prices)'!AB38-#REF!</f>
        <v>#REF!</v>
      </c>
      <c r="CJ41" s="28" t="e">
        <f>'Aggregates (2024-25 prices)'!AC38-#REF!</f>
        <v>#REF!</v>
      </c>
      <c r="CK41" s="28"/>
      <c r="CL41" s="28" t="e">
        <f>'Aggregates (2024-25 prices)'!AE38-#REF!</f>
        <v>#REF!</v>
      </c>
    </row>
    <row r="42" spans="1:90">
      <c r="B42" s="33" t="s">
        <v>24</v>
      </c>
      <c r="C42" s="28">
        <f>'Aggregates (£bn)'!C42-'[9]Aggregates (£bn)'!C42</f>
        <v>0</v>
      </c>
      <c r="D42" s="28">
        <f>'Aggregates (£bn)'!D42-'[9]Aggregates (£bn)'!D42</f>
        <v>0</v>
      </c>
      <c r="E42" s="28">
        <f>'Aggregates (£bn)'!E42-'[9]Aggregates (£bn)'!E42</f>
        <v>0</v>
      </c>
      <c r="F42" s="28">
        <f>'Aggregates (£bn)'!F42-'[9]Aggregates (£bn)'!F42</f>
        <v>0</v>
      </c>
      <c r="G42" s="28">
        <f>'Aggregates (£bn)'!G42-'[9]Aggregates (£bn)'!G42</f>
        <v>0</v>
      </c>
      <c r="H42" s="28">
        <f>'Aggregates (£bn)'!H42-'[9]Aggregates (£bn)'!H42</f>
        <v>0</v>
      </c>
      <c r="I42" s="28">
        <f>'Aggregates (£bn)'!I42-'[9]Aggregates (£bn)'!I42</f>
        <v>0</v>
      </c>
      <c r="J42" s="28">
        <f>'Aggregates (£bn)'!J42-'[9]Aggregates (£bn)'!J42</f>
        <v>0</v>
      </c>
      <c r="K42" s="28">
        <f>'Aggregates (£bn)'!K42-'[9]Aggregates (£bn)'!K42</f>
        <v>6.7111112390736416E-3</v>
      </c>
      <c r="L42" s="28">
        <f>'Aggregates (£bn)'!L42-'[9]Aggregates (£bn)'!L42</f>
        <v>0</v>
      </c>
      <c r="M42" s="28">
        <f>'Aggregates (£bn)'!L42-'[9]Aggregates (£bn)'!M42</f>
        <v>-3.8198788435201685</v>
      </c>
      <c r="N42" s="28">
        <f>'Aggregates (£bn)'!M42-'[9]Aggregates (£bn)'!N42</f>
        <v>-5.3929534241987369</v>
      </c>
      <c r="O42" s="28">
        <f>'Aggregates (£bn)'!N42-'[9]Aggregates (£bn)'!O42</f>
        <v>-3.8131677322810926</v>
      </c>
      <c r="P42" s="28">
        <f>'Aggregates (£bn)'!P42-'[9]Aggregates (£bn)'!P42</f>
        <v>0</v>
      </c>
      <c r="Q42" s="28">
        <f>'Aggregates (£bn)'!Q42-'[9]Aggregates (£bn)'!Q42</f>
        <v>0</v>
      </c>
      <c r="R42" s="28">
        <f>'Aggregates (£bn)'!R42-'[9]Aggregates (£bn)'!R42</f>
        <v>0</v>
      </c>
      <c r="S42" s="28">
        <f>'Aggregates (£bn)'!S42-'[9]Aggregates (£bn)'!S42</f>
        <v>0</v>
      </c>
      <c r="T42" s="28">
        <f>'Aggregates (£bn)'!T42-'[9]Aggregates (£bn)'!T42</f>
        <v>0</v>
      </c>
      <c r="U42" s="28">
        <f>'Aggregates (£bn)'!U42-'[9]Aggregates (£bn)'!U42</f>
        <v>0</v>
      </c>
      <c r="V42" s="28">
        <f>'Aggregates (£bn)'!V42-'[9]Aggregates (£bn)'!V42</f>
        <v>0</v>
      </c>
      <c r="W42" s="28">
        <f>'Aggregates (£bn)'!W42-'[9]Aggregates (£bn)'!W42</f>
        <v>0</v>
      </c>
      <c r="X42" s="28">
        <f>'Aggregates (£bn)'!X42-'[9]Aggregates (£bn)'!X42</f>
        <v>0</v>
      </c>
      <c r="Y42" s="28">
        <f>'Aggregates (£bn)'!AA42-'[9]Aggregates (£bn)'!Y42</f>
        <v>8.9529999999999994</v>
      </c>
      <c r="Z42" s="28">
        <f>'Aggregates (£bn)'!AB42-'[9]Aggregates (£bn)'!Z42</f>
        <v>5.139832267718905</v>
      </c>
      <c r="AA42" s="28">
        <f>'Aggregates (£bn)'!AC42-'[9]Aggregates (£bn)'!AA42</f>
        <v>117.26899999999999</v>
      </c>
      <c r="AB42" s="28">
        <f>'Aggregates (£bn)'!AD42-'[9]Aggregates (£bn)'!AB42</f>
        <v>-5.1331211564798318</v>
      </c>
      <c r="AC42" s="28">
        <f>'Aggregates (£bn)'!AE42-'[9]Aggregates (£bn)'!AC42</f>
        <v>140.82600000000002</v>
      </c>
      <c r="AD42" s="28">
        <f>'Aggregates (£bn)'!AF42-'[9]Aggregates (£bn)'!AD42</f>
        <v>281.65899999999999</v>
      </c>
      <c r="AE42" s="28">
        <f>'Aggregates (£bn)'!AG40-'[9]Aggregates (£bn)'!AE42</f>
        <v>-265.95667266449141</v>
      </c>
      <c r="AF42" s="28"/>
      <c r="AG42" s="33" t="s">
        <v>26</v>
      </c>
      <c r="AH42" s="28">
        <f>'Aggregates (per cent of GDP)'!C39-'[9]Aggregates (per cent of GDP)'!C39</f>
        <v>6.8896746916557561E-2</v>
      </c>
      <c r="AI42" s="28">
        <f>'Aggregates (per cent of GDP)'!D39-'[9]Aggregates (per cent of GDP)'!D39</f>
        <v>7.3325708695030301E-2</v>
      </c>
      <c r="AJ42" s="28">
        <f>'Aggregates (per cent of GDP)'!E39-'[9]Aggregates (per cent of GDP)'!E39</f>
        <v>6.2963638788360754E-2</v>
      </c>
      <c r="AK42" s="28">
        <f>'Aggregates (per cent of GDP)'!F39-'[9]Aggregates (per cent of GDP)'!F39</f>
        <v>3.2856861145118543E-3</v>
      </c>
      <c r="AL42" s="28">
        <f>'Aggregates (per cent of GDP)'!G39-'[9]Aggregates (per cent of GDP)'!G39</f>
        <v>7.0763837921505868E-3</v>
      </c>
      <c r="AM42" s="28">
        <f>'Aggregates (per cent of GDP)'!H39-'[9]Aggregates (per cent of GDP)'!H39</f>
        <v>1.0362069906663329E-2</v>
      </c>
      <c r="AN42" s="28">
        <f>'Aggregates (per cent of GDP)'!I39-'[9]Aggregates (per cent of GDP)'!I39</f>
        <v>5.7252445392222739E-2</v>
      </c>
      <c r="AO42" s="28">
        <f>'Aggregates (per cent of GDP)'!J39-'[9]Aggregates (per cent of GDP)'!J39</f>
        <v>0</v>
      </c>
      <c r="AP42" s="28">
        <f>'Aggregates (per cent of GDP)'!K39-'[9]Aggregates (per cent of GDP)'!K39</f>
        <v>1.1432756639575548E-3</v>
      </c>
      <c r="AQ42" s="28">
        <f>'Aggregates (per cent of GDP)'!L39-'[9]Aggregates (per cent of GDP)'!L39</f>
        <v>1.7452452992658962E-3</v>
      </c>
      <c r="AR42" s="28">
        <f>'Aggregates (per cent of GDP)'!M39-'[9]Aggregates (per cent of GDP)'!M39</f>
        <v>1.7452452992658962E-3</v>
      </c>
      <c r="AS42" s="28">
        <f>'Aggregates (per cent of GDP)'!L39-'[9]Aggregates (per cent of GDP)'!N39</f>
        <v>0.40975858512824614</v>
      </c>
      <c r="AT42" s="28">
        <f>'Aggregates (per cent of GDP)'!N39-'[9]Aggregates (per cent of GDP)'!O39</f>
        <v>-1.9842885487763338</v>
      </c>
      <c r="AU42" s="28">
        <f>'Aggregates (per cent of GDP)'!P39-'[9]Aggregates (per cent of GDP)'!P39</f>
        <v>0</v>
      </c>
      <c r="AV42" s="28">
        <f>'Aggregates (per cent of GDP)'!R39-'[9]Aggregates (per cent of GDP)'!Q39</f>
        <v>-0.67338730611484543</v>
      </c>
      <c r="AW42" s="28">
        <f>'Aggregates (per cent of GDP)'!R39-'[9]Aggregates (per cent of GDP)'!R39</f>
        <v>0</v>
      </c>
      <c r="AX42" s="28">
        <f>'Aggregates (per cent of GDP)'!S39-'[9]Aggregates (per cent of GDP)'!S39</f>
        <v>0</v>
      </c>
      <c r="AY42" s="28">
        <f>'Aggregates (per cent of GDP)'!T39-'[9]Aggregates (per cent of GDP)'!T39</f>
        <v>6.6465536218927035E-3</v>
      </c>
      <c r="AZ42" s="28">
        <f>'Aggregates (per cent of GDP)'!U39-'[9]Aggregates (per cent of GDP)'!U39</f>
        <v>4.6653942967300743E-3</v>
      </c>
      <c r="BA42" s="28">
        <f>'Aggregates (per cent of GDP)'!V39-'[9]Aggregates (per cent of GDP)'!V39</f>
        <v>6.2670172109999811E-3</v>
      </c>
      <c r="BB42" s="28">
        <f>'Aggregates (per cent of GDP)'!W39-'[9]Aggregates (per cent of GDP)'!W39</f>
        <v>0</v>
      </c>
      <c r="BC42" s="28">
        <f>'Aggregates (per cent of GDP)'!X39-'[9]Aggregates (per cent of GDP)'!X39</f>
        <v>6.1577149751215643E-2</v>
      </c>
      <c r="BD42" s="28">
        <f>'Aggregates (per cent of GDP)'!AA39-'[9]Aggregates (per cent of GDP)'!Y39</f>
        <v>2.662942727612009</v>
      </c>
      <c r="BE42" s="28">
        <f>'Aggregates (per cent of GDP)'!AB39-'[9]Aggregates (per cent of GDP)'!Z39</f>
        <v>0.67422521705720551</v>
      </c>
      <c r="BF42" s="28">
        <f>'Aggregates (per cent of GDP)'!AC39-'[9]Aggregates (per cent of GDP)'!AA39</f>
        <v>41.052681995492811</v>
      </c>
      <c r="BG42" s="28"/>
      <c r="BH42" s="28"/>
      <c r="BI42" s="28"/>
      <c r="BK42" s="33" t="s">
        <v>33</v>
      </c>
      <c r="BL42" s="28">
        <f>'Aggregates (2024-25 prices)'!C39-'[9]Aggregates (2024-25 prices)'!$C$39</f>
        <v>0</v>
      </c>
      <c r="BM42" s="28">
        <f>'Aggregates (2024-25 prices)'!D39-'[9]Aggregates (2024-25 prices)'!D39</f>
        <v>0</v>
      </c>
      <c r="BN42" s="28">
        <f>'Aggregates (2024-25 prices)'!E39-'[9]Aggregates (2024-25 prices)'!E39</f>
        <v>0</v>
      </c>
      <c r="BO42" s="28">
        <f>'Aggregates (2024-25 prices)'!F39-'[9]Aggregates (2024-25 prices)'!F39</f>
        <v>0</v>
      </c>
      <c r="BP42" s="28">
        <f>'Aggregates (2024-25 prices)'!G39-'[9]Aggregates (2024-25 prices)'!G39</f>
        <v>0</v>
      </c>
      <c r="BQ42" s="28">
        <f>'Aggregates (2024-25 prices)'!H39-'[9]Aggregates (2024-25 prices)'!H39</f>
        <v>0</v>
      </c>
      <c r="BR42" s="28">
        <f>'Aggregates (2024-25 prices)'!I39-'[9]Aggregates (2024-25 prices)'!I39</f>
        <v>0</v>
      </c>
      <c r="BS42" s="28"/>
      <c r="BT42" s="28" t="e">
        <f>'Aggregates (2024-25 prices)'!K39-#REF!</f>
        <v>#REF!</v>
      </c>
      <c r="BU42" s="28" t="e">
        <f>'Aggregates (2024-25 prices)'!#REF!-#REF!</f>
        <v>#REF!</v>
      </c>
      <c r="BV42" s="28" t="e">
        <f>'Aggregates (2024-25 prices)'!L39-#REF!</f>
        <v>#REF!</v>
      </c>
      <c r="BW42" s="28" t="e">
        <f>'Aggregates (2024-25 prices)'!M39-#REF!</f>
        <v>#REF!</v>
      </c>
      <c r="BX42" s="28" t="e">
        <f>'Aggregates (2024-25 prices)'!N39-#REF!</f>
        <v>#REF!</v>
      </c>
      <c r="BY42" s="28"/>
      <c r="BZ42" s="28" t="e">
        <f>'Aggregates (2024-25 prices)'!Q39-#REF!</f>
        <v>#REF!</v>
      </c>
      <c r="CA42" s="28" t="e">
        <f>'Aggregates (2024-25 prices)'!R39-#REF!</f>
        <v>#REF!</v>
      </c>
      <c r="CB42" s="28"/>
      <c r="CC42" s="28" t="e">
        <f>'Aggregates (2024-25 prices)'!T39-#REF!</f>
        <v>#REF!</v>
      </c>
      <c r="CD42" s="28" t="e">
        <f>'Aggregates (2024-25 prices)'!U39-#REF!</f>
        <v>#REF!</v>
      </c>
      <c r="CE42" s="28" t="e">
        <f>'Aggregates (2024-25 prices)'!V39-#REF!</f>
        <v>#REF!</v>
      </c>
      <c r="CF42" s="28"/>
      <c r="CG42" s="28" t="e">
        <f>'Aggregates (2024-25 prices)'!X39-#REF!</f>
        <v>#REF!</v>
      </c>
      <c r="CH42" s="28" t="e">
        <f>'Aggregates (2024-25 prices)'!AA39-#REF!</f>
        <v>#REF!</v>
      </c>
      <c r="CI42" s="28" t="e">
        <f>'Aggregates (2024-25 prices)'!AB39-#REF!</f>
        <v>#REF!</v>
      </c>
      <c r="CJ42" s="28" t="e">
        <f>'Aggregates (2024-25 prices)'!AC39-#REF!</f>
        <v>#REF!</v>
      </c>
      <c r="CK42" s="28"/>
      <c r="CL42" s="28" t="e">
        <f>'Aggregates (2024-25 prices)'!AE39-#REF!</f>
        <v>#REF!</v>
      </c>
    </row>
    <row r="43" spans="1:90">
      <c r="B43" s="33" t="s">
        <v>25</v>
      </c>
      <c r="C43" s="28">
        <f>'Aggregates (£bn)'!C43-'[9]Aggregates (£bn)'!C43</f>
        <v>0</v>
      </c>
      <c r="D43" s="28">
        <f>'Aggregates (£bn)'!D43-'[9]Aggregates (£bn)'!D43</f>
        <v>0</v>
      </c>
      <c r="E43" s="28">
        <f>'Aggregates (£bn)'!E43-'[9]Aggregates (£bn)'!E43</f>
        <v>0</v>
      </c>
      <c r="F43" s="28">
        <f>'Aggregates (£bn)'!F43-'[9]Aggregates (£bn)'!F43</f>
        <v>0</v>
      </c>
      <c r="G43" s="28">
        <f>'Aggregates (£bn)'!G43-'[9]Aggregates (£bn)'!G43</f>
        <v>0</v>
      </c>
      <c r="H43" s="28">
        <f>'Aggregates (£bn)'!H43-'[9]Aggregates (£bn)'!H43</f>
        <v>0</v>
      </c>
      <c r="I43" s="28">
        <f>'Aggregates (£bn)'!I43-'[9]Aggregates (£bn)'!I43</f>
        <v>0</v>
      </c>
      <c r="J43" s="28">
        <f>'Aggregates (£bn)'!J43-'[9]Aggregates (£bn)'!J43</f>
        <v>0</v>
      </c>
      <c r="K43" s="28">
        <f>'Aggregates (£bn)'!K43-'[9]Aggregates (£bn)'!K43</f>
        <v>1.1624958725925616E-2</v>
      </c>
      <c r="L43" s="28">
        <f>'Aggregates (£bn)'!L43-'[9]Aggregates (£bn)'!L43</f>
        <v>0</v>
      </c>
      <c r="M43" s="28">
        <f>'Aggregates (£bn)'!L43-'[9]Aggregates (£bn)'!M43</f>
        <v>-6.3971804696550141</v>
      </c>
      <c r="N43" s="28">
        <f>'Aggregates (£bn)'!M43-'[9]Aggregates (£bn)'!N43</f>
        <v>12.529735980584105</v>
      </c>
      <c r="O43" s="28">
        <f>'Aggregates (£bn)'!N43-'[9]Aggregates (£bn)'!O43</f>
        <v>-6.3855555109290894</v>
      </c>
      <c r="P43" s="28">
        <f>'Aggregates (£bn)'!P43-'[9]Aggregates (£bn)'!P43</f>
        <v>0</v>
      </c>
      <c r="Q43" s="28">
        <f>'Aggregates (£bn)'!Q43-'[9]Aggregates (£bn)'!Q43</f>
        <v>0</v>
      </c>
      <c r="R43" s="28">
        <f>'Aggregates (£bn)'!R43-'[9]Aggregates (£bn)'!R43</f>
        <v>0</v>
      </c>
      <c r="S43" s="28">
        <f>'Aggregates (£bn)'!S43-'[9]Aggregates (£bn)'!S43</f>
        <v>0</v>
      </c>
      <c r="T43" s="28">
        <f>'Aggregates (£bn)'!T43-'[9]Aggregates (£bn)'!T43</f>
        <v>0</v>
      </c>
      <c r="U43" s="28">
        <f>'Aggregates (£bn)'!U43-'[9]Aggregates (£bn)'!U43</f>
        <v>0</v>
      </c>
      <c r="V43" s="28">
        <f>'Aggregates (£bn)'!V43-'[9]Aggregates (£bn)'!V43</f>
        <v>0</v>
      </c>
      <c r="W43" s="28">
        <f>'Aggregates (£bn)'!W43-'[9]Aggregates (£bn)'!W43</f>
        <v>0</v>
      </c>
      <c r="X43" s="28">
        <f>'Aggregates (£bn)'!X43-'[9]Aggregates (£bn)'!X43</f>
        <v>0</v>
      </c>
      <c r="Y43" s="28">
        <f>'Aggregates (£bn)'!AA43-'[9]Aggregates (£bn)'!Y43</f>
        <v>8.3179999999999996</v>
      </c>
      <c r="Z43" s="28">
        <f>'Aggregates (£bn)'!AB43-'[9]Aggregates (£bn)'!Z43</f>
        <v>1.9324444890709098</v>
      </c>
      <c r="AA43" s="28">
        <f>'Aggregates (£bn)'!AC43-'[9]Aggregates (£bn)'!AA43</f>
        <v>125.33</v>
      </c>
      <c r="AB43" s="28">
        <f>'Aggregates (£bn)'!AD43-'[9]Aggregates (£bn)'!AB43</f>
        <v>-1.9208195303449842</v>
      </c>
      <c r="AC43" s="28">
        <f>'Aggregates (£bn)'!AE43-'[9]Aggregates (£bn)'!AC43</f>
        <v>164.071</v>
      </c>
      <c r="AD43" s="28">
        <f>'Aggregates (£bn)'!AF43-'[9]Aggregates (£bn)'!AD43</f>
        <v>312.28399999999999</v>
      </c>
      <c r="AE43" s="28">
        <f>'Aggregates (£bn)'!AG41-'[9]Aggregates (£bn)'!AE43</f>
        <v>-298.35896460246573</v>
      </c>
      <c r="AF43" s="28"/>
      <c r="AG43" s="33" t="s">
        <v>27</v>
      </c>
      <c r="AH43" s="28">
        <f>'Aggregates (per cent of GDP)'!C40-'[9]Aggregates (per cent of GDP)'!C40</f>
        <v>5.8523774317869481E-2</v>
      </c>
      <c r="AI43" s="28">
        <f>'Aggregates (per cent of GDP)'!D40-'[9]Aggregates (per cent of GDP)'!D40</f>
        <v>6.3409829060695699E-2</v>
      </c>
      <c r="AJ43" s="28">
        <f>'Aggregates (per cent of GDP)'!E40-'[9]Aggregates (per cent of GDP)'!E40</f>
        <v>5.4245474901470914E-2</v>
      </c>
      <c r="AK43" s="28">
        <f>'Aggregates (per cent of GDP)'!F40-'[9]Aggregates (per cent of GDP)'!F40</f>
        <v>3.2416377424393517E-3</v>
      </c>
      <c r="AL43" s="28">
        <f>'Aggregates (per cent of GDP)'!G40-'[9]Aggregates (per cent of GDP)'!G40</f>
        <v>5.9227164167738877E-3</v>
      </c>
      <c r="AM43" s="28">
        <f>'Aggregates (per cent of GDP)'!H40-'[9]Aggregates (per cent of GDP)'!H40</f>
        <v>9.1643541592132394E-3</v>
      </c>
      <c r="AN43" s="28">
        <f>'Aggregates (per cent of GDP)'!I40-'[9]Aggregates (per cent of GDP)'!I40</f>
        <v>4.8980608085308575E-2</v>
      </c>
      <c r="AO43" s="28">
        <f>'Aggregates (per cent of GDP)'!J40-'[9]Aggregates (per cent of GDP)'!J40</f>
        <v>0</v>
      </c>
      <c r="AP43" s="28">
        <f>'Aggregates (per cent of GDP)'!K40-'[9]Aggregates (per cent of GDP)'!K40</f>
        <v>1.644417000378845E-3</v>
      </c>
      <c r="AQ43" s="28">
        <f>'Aggregates (per cent of GDP)'!L40-'[9]Aggregates (per cent of GDP)'!L40</f>
        <v>2.4053531652074023E-4</v>
      </c>
      <c r="AR43" s="28">
        <f>'Aggregates (per cent of GDP)'!M40-'[9]Aggregates (per cent of GDP)'!M40</f>
        <v>2.4053531652112881E-4</v>
      </c>
      <c r="AS43" s="28">
        <f>'Aggregates (per cent of GDP)'!L40-'[9]Aggregates (per cent of GDP)'!N40</f>
        <v>-1.8470051565065142</v>
      </c>
      <c r="AT43" s="28">
        <f>'Aggregates (per cent of GDP)'!N40-'[9]Aggregates (per cent of GDP)'!O40</f>
        <v>-1.2816830676283359</v>
      </c>
      <c r="AU43" s="28">
        <f>'Aggregates (per cent of GDP)'!P40-'[9]Aggregates (per cent of GDP)'!P40</f>
        <v>0</v>
      </c>
      <c r="AV43" s="28">
        <f>'Aggregates (per cent of GDP)'!R40-'[9]Aggregates (per cent of GDP)'!Q40</f>
        <v>-1.1093050924141628</v>
      </c>
      <c r="AW43" s="28">
        <f>'Aggregates (per cent of GDP)'!R40-'[9]Aggregates (per cent of GDP)'!R40</f>
        <v>0</v>
      </c>
      <c r="AX43" s="28">
        <f>'Aggregates (per cent of GDP)'!S40-'[9]Aggregates (per cent of GDP)'!S40</f>
        <v>0</v>
      </c>
      <c r="AY43" s="28">
        <f>'Aggregates (per cent of GDP)'!T40-'[9]Aggregates (per cent of GDP)'!T40</f>
        <v>5.0872598440734329E-3</v>
      </c>
      <c r="AZ43" s="28">
        <f>'Aggregates (per cent of GDP)'!U40-'[9]Aggregates (per cent of GDP)'!U40</f>
        <v>4.0551521950438207E-3</v>
      </c>
      <c r="BA43" s="28">
        <f>'Aggregates (per cent of GDP)'!V40-'[9]Aggregates (per cent of GDP)'!V40</f>
        <v>5.4751799672740908E-3</v>
      </c>
      <c r="BB43" s="28">
        <f>'Aggregates (per cent of GDP)'!W40-'[9]Aggregates (per cent of GDP)'!W40</f>
        <v>0</v>
      </c>
      <c r="BC43" s="28">
        <f>'Aggregates (per cent of GDP)'!X40-'[9]Aggregates (per cent of GDP)'!X40</f>
        <v>5.5812616764725931E-2</v>
      </c>
      <c r="BD43" s="28">
        <f>'Aggregates (per cent of GDP)'!AA40-'[9]Aggregates (per cent of GDP)'!Y40</f>
        <v>3.2892160701699433</v>
      </c>
      <c r="BE43" s="28">
        <f>'Aggregates (per cent of GDP)'!AB40-'[9]Aggregates (per cent of GDP)'!Z40</f>
        <v>2.0026469477987883</v>
      </c>
      <c r="BF43" s="28">
        <f>'Aggregates (per cent of GDP)'!AC40-'[9]Aggregates (per cent of GDP)'!AA40</f>
        <v>40.109810322219737</v>
      </c>
      <c r="BG43" s="28"/>
      <c r="BH43" s="28"/>
      <c r="BI43" s="28"/>
      <c r="BK43" s="33" t="s">
        <v>34</v>
      </c>
      <c r="BL43" s="28">
        <f>'Aggregates (2024-25 prices)'!C40-'[9]Aggregates (2024-25 prices)'!$C$40</f>
        <v>0</v>
      </c>
      <c r="BM43" s="28">
        <f>'Aggregates (2024-25 prices)'!D40-'[9]Aggregates (2024-25 prices)'!D40</f>
        <v>0</v>
      </c>
      <c r="BN43" s="28">
        <f>'Aggregates (2024-25 prices)'!E40-'[9]Aggregates (2024-25 prices)'!E40</f>
        <v>0</v>
      </c>
      <c r="BO43" s="28">
        <f>'Aggregates (2024-25 prices)'!F40-'[9]Aggregates (2024-25 prices)'!F40</f>
        <v>0</v>
      </c>
      <c r="BP43" s="28">
        <f>'Aggregates (2024-25 prices)'!G40-'[9]Aggregates (2024-25 prices)'!G40</f>
        <v>0</v>
      </c>
      <c r="BQ43" s="28">
        <f>'Aggregates (2024-25 prices)'!H40-'[9]Aggregates (2024-25 prices)'!H40</f>
        <v>0</v>
      </c>
      <c r="BR43" s="28">
        <f>'Aggregates (2024-25 prices)'!I40-'[9]Aggregates (2024-25 prices)'!I40</f>
        <v>0</v>
      </c>
      <c r="BS43" s="28"/>
      <c r="BT43" s="28" t="e">
        <f>'Aggregates (2024-25 prices)'!K40-#REF!</f>
        <v>#REF!</v>
      </c>
      <c r="BU43" s="28" t="e">
        <f>'Aggregates (2024-25 prices)'!#REF!-#REF!</f>
        <v>#REF!</v>
      </c>
      <c r="BV43" s="28" t="e">
        <f>'Aggregates (2024-25 prices)'!L40-#REF!</f>
        <v>#REF!</v>
      </c>
      <c r="BW43" s="28" t="e">
        <f>'Aggregates (2024-25 prices)'!M40-#REF!</f>
        <v>#REF!</v>
      </c>
      <c r="BX43" s="28" t="e">
        <f>'Aggregates (2024-25 prices)'!N40-#REF!</f>
        <v>#REF!</v>
      </c>
      <c r="BY43" s="28"/>
      <c r="BZ43" s="28" t="e">
        <f>'Aggregates (2024-25 prices)'!Q40-#REF!</f>
        <v>#REF!</v>
      </c>
      <c r="CA43" s="28" t="e">
        <f>'Aggregates (2024-25 prices)'!R40-#REF!</f>
        <v>#REF!</v>
      </c>
      <c r="CB43" s="28"/>
      <c r="CC43" s="28" t="e">
        <f>'Aggregates (2024-25 prices)'!T40-#REF!</f>
        <v>#REF!</v>
      </c>
      <c r="CD43" s="28" t="e">
        <f>'Aggregates (2024-25 prices)'!U40-#REF!</f>
        <v>#REF!</v>
      </c>
      <c r="CE43" s="28" t="e">
        <f>'Aggregates (2024-25 prices)'!V40-#REF!</f>
        <v>#REF!</v>
      </c>
      <c r="CF43" s="28"/>
      <c r="CG43" s="28" t="e">
        <f>'Aggregates (2024-25 prices)'!X40-#REF!</f>
        <v>#REF!</v>
      </c>
      <c r="CH43" s="28" t="e">
        <f>'Aggregates (2024-25 prices)'!AA40-#REF!</f>
        <v>#REF!</v>
      </c>
      <c r="CI43" s="28" t="e">
        <f>'Aggregates (2024-25 prices)'!AB40-#REF!</f>
        <v>#REF!</v>
      </c>
      <c r="CJ43" s="28" t="e">
        <f>'Aggregates (2024-25 prices)'!AC40-#REF!</f>
        <v>#REF!</v>
      </c>
      <c r="CK43" s="28"/>
      <c r="CL43" s="28" t="e">
        <f>'Aggregates (2024-25 prices)'!AE40-#REF!</f>
        <v>#REF!</v>
      </c>
    </row>
    <row r="44" spans="1:90">
      <c r="B44" s="33" t="s">
        <v>26</v>
      </c>
      <c r="C44" s="28">
        <f>'Aggregates (£bn)'!C44-'[9]Aggregates (£bn)'!C44</f>
        <v>0</v>
      </c>
      <c r="D44" s="28">
        <f>'Aggregates (£bn)'!D44-'[9]Aggregates (£bn)'!D44</f>
        <v>0</v>
      </c>
      <c r="E44" s="28">
        <f>'Aggregates (£bn)'!E44-'[9]Aggregates (£bn)'!E44</f>
        <v>0</v>
      </c>
      <c r="F44" s="28">
        <f>'Aggregates (£bn)'!F44-'[9]Aggregates (£bn)'!F44</f>
        <v>0</v>
      </c>
      <c r="G44" s="28">
        <f>'Aggregates (£bn)'!G44-'[9]Aggregates (£bn)'!G44</f>
        <v>0</v>
      </c>
      <c r="H44" s="28">
        <f>'Aggregates (£bn)'!H44-'[9]Aggregates (£bn)'!H44</f>
        <v>0</v>
      </c>
      <c r="I44" s="28">
        <f>'Aggregates (£bn)'!I44-'[9]Aggregates (£bn)'!I44</f>
        <v>0</v>
      </c>
      <c r="J44" s="28">
        <f>'Aggregates (£bn)'!J44-'[9]Aggregates (£bn)'!J44</f>
        <v>0</v>
      </c>
      <c r="K44" s="28">
        <f>'Aggregates (£bn)'!K44-'[9]Aggregates (£bn)'!K44</f>
        <v>1.103738218357897E-2</v>
      </c>
      <c r="L44" s="28">
        <f>'Aggregates (£bn)'!L44-'[9]Aggregates (£bn)'!L44</f>
        <v>0</v>
      </c>
      <c r="M44" s="28">
        <f>'Aggregates (£bn)'!L44-'[9]Aggregates (£bn)'!M44</f>
        <v>-6.5120356011365974</v>
      </c>
      <c r="N44" s="28">
        <f>'Aggregates (£bn)'!M44-'[9]Aggregates (£bn)'!N44</f>
        <v>7.8370338200896157</v>
      </c>
      <c r="O44" s="28">
        <f>'Aggregates (£bn)'!N44-'[9]Aggregates (£bn)'!O44</f>
        <v>-6.5009982189530193</v>
      </c>
      <c r="P44" s="28">
        <f>'Aggregates (£bn)'!P44-'[9]Aggregates (£bn)'!P44</f>
        <v>0</v>
      </c>
      <c r="Q44" s="28">
        <f>'Aggregates (£bn)'!Q44-'[9]Aggregates (£bn)'!Q44</f>
        <v>0</v>
      </c>
      <c r="R44" s="28">
        <f>'Aggregates (£bn)'!R44-'[9]Aggregates (£bn)'!R44</f>
        <v>0</v>
      </c>
      <c r="S44" s="28">
        <f>'Aggregates (£bn)'!S44-'[9]Aggregates (£bn)'!S44</f>
        <v>0</v>
      </c>
      <c r="T44" s="28">
        <f>'Aggregates (£bn)'!T44-'[9]Aggregates (£bn)'!T44</f>
        <v>0</v>
      </c>
      <c r="U44" s="28">
        <f>'Aggregates (£bn)'!U44-'[9]Aggregates (£bn)'!U44</f>
        <v>0</v>
      </c>
      <c r="V44" s="28">
        <f>'Aggregates (£bn)'!V44-'[9]Aggregates (£bn)'!V44</f>
        <v>0</v>
      </c>
      <c r="W44" s="28">
        <f>'Aggregates (£bn)'!W44-'[9]Aggregates (£bn)'!W44</f>
        <v>0</v>
      </c>
      <c r="X44" s="28">
        <f>'Aggregates (£bn)'!X44-'[9]Aggregates (£bn)'!X44</f>
        <v>0</v>
      </c>
      <c r="Y44" s="28">
        <f>'Aggregates (£bn)'!AA44-'[9]Aggregates (£bn)'!Y44</f>
        <v>8.7050000000000001</v>
      </c>
      <c r="Z44" s="28">
        <f>'Aggregates (£bn)'!AB44-'[9]Aggregates (£bn)'!Z44</f>
        <v>2.2040017810469816</v>
      </c>
      <c r="AA44" s="28">
        <f>'Aggregates (£bn)'!AC44-'[9]Aggregates (£bn)'!AA44</f>
        <v>134.184</v>
      </c>
      <c r="AB44" s="28">
        <f>'Aggregates (£bn)'!AD44-'[9]Aggregates (£bn)'!AB44</f>
        <v>-2.1929643988634027</v>
      </c>
      <c r="AC44" s="28">
        <f>'Aggregates (£bn)'!AE44-'[9]Aggregates (£bn)'!AC44</f>
        <v>184.005</v>
      </c>
      <c r="AD44" s="28">
        <f>'Aggregates (£bn)'!AF44-'[9]Aggregates (£bn)'!AD44</f>
        <v>342.17700000000002</v>
      </c>
      <c r="AE44" s="28">
        <f>'Aggregates (£bn)'!AG42-'[9]Aggregates (£bn)'!AE44</f>
        <v>-330.26560617564076</v>
      </c>
      <c r="AF44" s="28"/>
      <c r="AG44" s="33" t="s">
        <v>28</v>
      </c>
      <c r="AH44" s="28">
        <f>'Aggregates (per cent of GDP)'!C41-'[9]Aggregates (per cent of GDP)'!C41</f>
        <v>5.4737650827554774E-2</v>
      </c>
      <c r="AI44" s="28">
        <f>'Aggregates (per cent of GDP)'!D41-'[9]Aggregates (per cent of GDP)'!D41</f>
        <v>5.9270643614013352E-2</v>
      </c>
      <c r="AJ44" s="28">
        <f>'Aggregates (per cent of GDP)'!E41-'[9]Aggregates (per cent of GDP)'!E41</f>
        <v>5.1285560748603132E-2</v>
      </c>
      <c r="AK44" s="28">
        <f>'Aggregates (per cent of GDP)'!F41-'[9]Aggregates (per cent of GDP)'!F41</f>
        <v>2.7006294478919557E-3</v>
      </c>
      <c r="AL44" s="28">
        <f>'Aggregates (per cent of GDP)'!G41-'[9]Aggregates (per cent of GDP)'!G41</f>
        <v>5.284453417520929E-3</v>
      </c>
      <c r="AM44" s="28">
        <f>'Aggregates (per cent of GDP)'!H41-'[9]Aggregates (per cent of GDP)'!H41</f>
        <v>7.9850828654128847E-3</v>
      </c>
      <c r="AN44" s="28">
        <f>'Aggregates (per cent of GDP)'!I41-'[9]Aggregates (per cent of GDP)'!I41</f>
        <v>4.692000120188311E-2</v>
      </c>
      <c r="AO44" s="28">
        <f>'Aggregates (per cent of GDP)'!J41-'[9]Aggregates (per cent of GDP)'!J41</f>
        <v>0</v>
      </c>
      <c r="AP44" s="28">
        <f>'Aggregates (per cent of GDP)'!K41-'[9]Aggregates (per cent of GDP)'!K41</f>
        <v>1.8323633385738392E-3</v>
      </c>
      <c r="AQ44" s="28">
        <f>'Aggregates (per cent of GDP)'!L41-'[9]Aggregates (per cent of GDP)'!L41</f>
        <v>5.135101521165919E-4</v>
      </c>
      <c r="AR44" s="28">
        <f>'Aggregates (per cent of GDP)'!M41-'[9]Aggregates (per cent of GDP)'!M41</f>
        <v>5.1351015211664741E-4</v>
      </c>
      <c r="AS44" s="28">
        <f>'Aggregates (per cent of GDP)'!L41-'[9]Aggregates (per cent of GDP)'!N41</f>
        <v>-2.3952572424958896</v>
      </c>
      <c r="AT44" s="28">
        <f>'Aggregates (per cent of GDP)'!N41-'[9]Aggregates (per cent of GDP)'!O41</f>
        <v>-0.47938660041335934</v>
      </c>
      <c r="AU44" s="28">
        <f>'Aggregates (per cent of GDP)'!P41-'[9]Aggregates (per cent of GDP)'!P41</f>
        <v>0</v>
      </c>
      <c r="AV44" s="28">
        <f>'Aggregates (per cent of GDP)'!R41-'[9]Aggregates (per cent of GDP)'!Q41</f>
        <v>-1.3127657204148413</v>
      </c>
      <c r="AW44" s="28">
        <f>'Aggregates (per cent of GDP)'!R41-'[9]Aggregates (per cent of GDP)'!R41</f>
        <v>0</v>
      </c>
      <c r="AX44" s="28">
        <f>'Aggregates (per cent of GDP)'!S41-'[9]Aggregates (per cent of GDP)'!S41</f>
        <v>0</v>
      </c>
      <c r="AY44" s="28">
        <f>'Aggregates (per cent of GDP)'!T41-'[9]Aggregates (per cent of GDP)'!T41</f>
        <v>3.7153544386234749E-3</v>
      </c>
      <c r="AZ44" s="28">
        <f>'Aggregates (per cent of GDP)'!U41-'[9]Aggregates (per cent of GDP)'!U41</f>
        <v>3.7099300356082665E-3</v>
      </c>
      <c r="BA44" s="28">
        <f>'Aggregates (per cent of GDP)'!V41-'[9]Aggregates (per cent of GDP)'!V41</f>
        <v>5.3231474923638444E-3</v>
      </c>
      <c r="BB44" s="28">
        <f>'Aggregates (per cent of GDP)'!W41-'[9]Aggregates (per cent of GDP)'!W41</f>
        <v>0</v>
      </c>
      <c r="BC44" s="28">
        <f>'Aggregates (per cent of GDP)'!X41-'[9]Aggregates (per cent of GDP)'!X41</f>
        <v>4.8305174324191569E-2</v>
      </c>
      <c r="BD44" s="28">
        <f>'Aggregates (per cent of GDP)'!AA41-'[9]Aggregates (per cent of GDP)'!Y41</f>
        <v>2.8686621298720167</v>
      </c>
      <c r="BE44" s="28">
        <f>'Aggregates (per cent of GDP)'!AB41-'[9]Aggregates (per cent of GDP)'!Z41</f>
        <v>2.3847425366721917</v>
      </c>
      <c r="BF44" s="28">
        <f>'Aggregates (per cent of GDP)'!AC41-'[9]Aggregates (per cent of GDP)'!AA41</f>
        <v>40.327939137321714</v>
      </c>
      <c r="BG44" s="28"/>
      <c r="BH44" s="28"/>
      <c r="BI44" s="28"/>
      <c r="BK44" s="33" t="s">
        <v>35</v>
      </c>
      <c r="BL44" s="28">
        <f>'Aggregates (2024-25 prices)'!C41-'[9]Aggregates (2024-25 prices)'!$C$41</f>
        <v>0</v>
      </c>
      <c r="BM44" s="28">
        <f>'Aggregates (2024-25 prices)'!D41-'[9]Aggregates (2024-25 prices)'!D41</f>
        <v>0</v>
      </c>
      <c r="BN44" s="28">
        <f>'Aggregates (2024-25 prices)'!E41-'[9]Aggregates (2024-25 prices)'!E41</f>
        <v>0</v>
      </c>
      <c r="BO44" s="28">
        <f>'Aggregates (2024-25 prices)'!F41-'[9]Aggregates (2024-25 prices)'!F41</f>
        <v>0</v>
      </c>
      <c r="BP44" s="28">
        <f>'Aggregates (2024-25 prices)'!G41-'[9]Aggregates (2024-25 prices)'!G41</f>
        <v>0</v>
      </c>
      <c r="BQ44" s="28">
        <f>'Aggregates (2024-25 prices)'!H41-'[9]Aggregates (2024-25 prices)'!H41</f>
        <v>0</v>
      </c>
      <c r="BR44" s="28">
        <f>'Aggregates (2024-25 prices)'!I41-'[9]Aggregates (2024-25 prices)'!I41</f>
        <v>0</v>
      </c>
      <c r="BS44" s="28"/>
      <c r="BT44" s="28" t="e">
        <f>'Aggregates (2024-25 prices)'!K41-#REF!</f>
        <v>#REF!</v>
      </c>
      <c r="BU44" s="28" t="e">
        <f>'Aggregates (2024-25 prices)'!#REF!-#REF!</f>
        <v>#REF!</v>
      </c>
      <c r="BV44" s="28" t="e">
        <f>'Aggregates (2024-25 prices)'!L41-#REF!</f>
        <v>#REF!</v>
      </c>
      <c r="BW44" s="28" t="e">
        <f>'Aggregates (2024-25 prices)'!M41-#REF!</f>
        <v>#REF!</v>
      </c>
      <c r="BX44" s="28" t="e">
        <f>'Aggregates (2024-25 prices)'!N41-#REF!</f>
        <v>#REF!</v>
      </c>
      <c r="BY44" s="28"/>
      <c r="BZ44" s="28" t="e">
        <f>'Aggregates (2024-25 prices)'!Q41-#REF!</f>
        <v>#REF!</v>
      </c>
      <c r="CA44" s="28" t="e">
        <f>'Aggregates (2024-25 prices)'!R41-#REF!</f>
        <v>#REF!</v>
      </c>
      <c r="CB44" s="28"/>
      <c r="CC44" s="28" t="e">
        <f>'Aggregates (2024-25 prices)'!T41-#REF!</f>
        <v>#REF!</v>
      </c>
      <c r="CD44" s="28" t="e">
        <f>'Aggregates (2024-25 prices)'!U41-#REF!</f>
        <v>#REF!</v>
      </c>
      <c r="CE44" s="28" t="e">
        <f>'Aggregates (2024-25 prices)'!V41-#REF!</f>
        <v>#REF!</v>
      </c>
      <c r="CF44" s="28"/>
      <c r="CG44" s="28" t="e">
        <f>'Aggregates (2024-25 prices)'!X41-#REF!</f>
        <v>#REF!</v>
      </c>
      <c r="CH44" s="28" t="e">
        <f>'Aggregates (2024-25 prices)'!AA41-#REF!</f>
        <v>#REF!</v>
      </c>
      <c r="CI44" s="28" t="e">
        <f>'Aggregates (2024-25 prices)'!AB41-#REF!</f>
        <v>#REF!</v>
      </c>
      <c r="CJ44" s="28" t="e">
        <f>'Aggregates (2024-25 prices)'!AC41-#REF!</f>
        <v>#REF!</v>
      </c>
      <c r="CK44" s="28"/>
      <c r="CL44" s="28" t="e">
        <f>'Aggregates (2024-25 prices)'!AE41-#REF!</f>
        <v>#REF!</v>
      </c>
    </row>
    <row r="45" spans="1:90">
      <c r="B45" s="33" t="s">
        <v>27</v>
      </c>
      <c r="C45" s="28">
        <f>'Aggregates (£bn)'!C45-'[9]Aggregates (£bn)'!C45</f>
        <v>0</v>
      </c>
      <c r="D45" s="28">
        <f>'Aggregates (£bn)'!D45-'[9]Aggregates (£bn)'!D45</f>
        <v>0</v>
      </c>
      <c r="E45" s="28">
        <f>'Aggregates (£bn)'!E45-'[9]Aggregates (£bn)'!E45</f>
        <v>0</v>
      </c>
      <c r="F45" s="28">
        <f>'Aggregates (£bn)'!F45-'[9]Aggregates (£bn)'!F45</f>
        <v>0</v>
      </c>
      <c r="G45" s="28">
        <f>'Aggregates (£bn)'!G45-'[9]Aggregates (£bn)'!G45</f>
        <v>0</v>
      </c>
      <c r="H45" s="28">
        <f>'Aggregates (£bn)'!H45-'[9]Aggregates (£bn)'!H45</f>
        <v>0</v>
      </c>
      <c r="I45" s="28">
        <f>'Aggregates (£bn)'!I45-'[9]Aggregates (£bn)'!I45</f>
        <v>0</v>
      </c>
      <c r="J45" s="28">
        <f>'Aggregates (£bn)'!J45-'[9]Aggregates (£bn)'!J45</f>
        <v>0</v>
      </c>
      <c r="K45" s="28">
        <f>'Aggregates (£bn)'!K45-'[9]Aggregates (£bn)'!K45</f>
        <v>6.8188163485666253E-3</v>
      </c>
      <c r="L45" s="28">
        <f>'Aggregates (£bn)'!L45-'[9]Aggregates (£bn)'!L45</f>
        <v>0</v>
      </c>
      <c r="M45" s="28">
        <f>'Aggregates (£bn)'!L45-'[9]Aggregates (£bn)'!M45</f>
        <v>-4.6067151309446039</v>
      </c>
      <c r="N45" s="28">
        <f>'Aggregates (£bn)'!M45-'[9]Aggregates (£bn)'!N45</f>
        <v>-2.0143885544593578</v>
      </c>
      <c r="O45" s="28">
        <f>'Aggregates (£bn)'!N45-'[9]Aggregates (£bn)'!O45</f>
        <v>-4.5998963145960365</v>
      </c>
      <c r="P45" s="28">
        <f>'Aggregates (£bn)'!P45-'[9]Aggregates (£bn)'!P45</f>
        <v>0</v>
      </c>
      <c r="Q45" s="28">
        <f>'Aggregates (£bn)'!Q45-'[9]Aggregates (£bn)'!Q45</f>
        <v>0</v>
      </c>
      <c r="R45" s="28">
        <f>'Aggregates (£bn)'!R45-'[9]Aggregates (£bn)'!R45</f>
        <v>0</v>
      </c>
      <c r="S45" s="28">
        <f>'Aggregates (£bn)'!S45-'[9]Aggregates (£bn)'!S45</f>
        <v>0</v>
      </c>
      <c r="T45" s="28">
        <f>'Aggregates (£bn)'!T45-'[9]Aggregates (£bn)'!T45</f>
        <v>0</v>
      </c>
      <c r="U45" s="28">
        <f>'Aggregates (£bn)'!U45-'[9]Aggregates (£bn)'!U45</f>
        <v>0</v>
      </c>
      <c r="V45" s="28">
        <f>'Aggregates (£bn)'!V45-'[9]Aggregates (£bn)'!V45</f>
        <v>0</v>
      </c>
      <c r="W45" s="28">
        <f>'Aggregates (£bn)'!W45-'[9]Aggregates (£bn)'!W45</f>
        <v>0</v>
      </c>
      <c r="X45" s="28">
        <f>'Aggregates (£bn)'!X45-'[9]Aggregates (£bn)'!X45</f>
        <v>0</v>
      </c>
      <c r="Y45" s="28">
        <f>'Aggregates (£bn)'!AA45-'[9]Aggregates (£bn)'!Y45</f>
        <v>11.76</v>
      </c>
      <c r="Z45" s="28">
        <f>'Aggregates (£bn)'!AB45-'[9]Aggregates (£bn)'!Z45</f>
        <v>7.1601036854039632</v>
      </c>
      <c r="AA45" s="28">
        <f>'Aggregates (£bn)'!AC45-'[9]Aggregates (£bn)'!AA45</f>
        <v>143.38800000000001</v>
      </c>
      <c r="AB45" s="28">
        <f>'Aggregates (£bn)'!AD45-'[9]Aggregates (£bn)'!AB45</f>
        <v>-7.1532848690553941</v>
      </c>
      <c r="AC45" s="28">
        <f>'Aggregates (£bn)'!AE45-'[9]Aggregates (£bn)'!AC45</f>
        <v>202.38399999999999</v>
      </c>
      <c r="AD45" s="28">
        <f>'Aggregates (£bn)'!AF45-'[9]Aggregates (£bn)'!AD45</f>
        <v>369.35700000000003</v>
      </c>
      <c r="AE45" s="28">
        <f>'Aggregates (£bn)'!AG43-'[9]Aggregates (£bn)'!AE45</f>
        <v>-361.22501019613657</v>
      </c>
      <c r="AF45" s="28"/>
      <c r="AG45" s="33" t="s">
        <v>29</v>
      </c>
      <c r="AH45" s="28">
        <f>'Aggregates (per cent of GDP)'!C42-'[9]Aggregates (per cent of GDP)'!C42</f>
        <v>3.6633255927100095E-2</v>
      </c>
      <c r="AI45" s="28">
        <f>'Aggregates (per cent of GDP)'!D42-'[9]Aggregates (per cent of GDP)'!D42</f>
        <v>3.8673040413804927E-2</v>
      </c>
      <c r="AJ45" s="28">
        <f>'Aggregates (per cent of GDP)'!E42-'[9]Aggregates (per cent of GDP)'!E42</f>
        <v>3.399512863656895E-2</v>
      </c>
      <c r="AK45" s="28">
        <f>'Aggregates (per cent of GDP)'!F42-'[9]Aggregates (per cent of GDP)'!F42</f>
        <v>1.4294748268020019E-3</v>
      </c>
      <c r="AL45" s="28">
        <f>'Aggregates (per cent of GDP)'!G42-'[9]Aggregates (per cent of GDP)'!G42</f>
        <v>3.248436950434197E-3</v>
      </c>
      <c r="AM45" s="28">
        <f>'Aggregates (per cent of GDP)'!H42-'[9]Aggregates (per cent of GDP)'!H42</f>
        <v>4.6779117772359768E-3</v>
      </c>
      <c r="AN45" s="28">
        <f>'Aggregates (per cent of GDP)'!I42-'[9]Aggregates (per cent of GDP)'!I42</f>
        <v>3.128926442484925E-2</v>
      </c>
      <c r="AO45" s="28">
        <f>'Aggregates (per cent of GDP)'!J42-'[9]Aggregates (per cent of GDP)'!J42</f>
        <v>0</v>
      </c>
      <c r="AP45" s="28">
        <f>'Aggregates (per cent of GDP)'!K42-'[9]Aggregates (per cent of GDP)'!K42</f>
        <v>6.1030965990294117E-4</v>
      </c>
      <c r="AQ45" s="28">
        <f>'Aggregates (per cent of GDP)'!L42-'[9]Aggregates (per cent of GDP)'!L42</f>
        <v>1.2533588317136246E-3</v>
      </c>
      <c r="AR45" s="28">
        <f>'Aggregates (per cent of GDP)'!M42-'[9]Aggregates (per cent of GDP)'!M42</f>
        <v>1.2533588317136246E-3</v>
      </c>
      <c r="AS45" s="28">
        <f>'Aggregates (per cent of GDP)'!L42-'[9]Aggregates (per cent of GDP)'!N42</f>
        <v>-0.80467169909465408</v>
      </c>
      <c r="AT45" s="28">
        <f>'Aggregates (per cent of GDP)'!N42-'[9]Aggregates (per cent of GDP)'!O42</f>
        <v>-1.4032495476685725E-2</v>
      </c>
      <c r="AU45" s="28">
        <f>'Aggregates (per cent of GDP)'!P42-'[9]Aggregates (per cent of GDP)'!P42</f>
        <v>0</v>
      </c>
      <c r="AV45" s="28">
        <f>'Aggregates (per cent of GDP)'!R42-'[9]Aggregates (per cent of GDP)'!Q42</f>
        <v>-0.63791524671720268</v>
      </c>
      <c r="AW45" s="28">
        <f>'Aggregates (per cent of GDP)'!R42-'[9]Aggregates (per cent of GDP)'!R42</f>
        <v>0</v>
      </c>
      <c r="AX45" s="28">
        <f>'Aggregates (per cent of GDP)'!S42-'[9]Aggregates (per cent of GDP)'!S42</f>
        <v>0</v>
      </c>
      <c r="AY45" s="28">
        <f>'Aggregates (per cent of GDP)'!T42-'[9]Aggregates (per cent of GDP)'!T42</f>
        <v>2.5094271402741342E-3</v>
      </c>
      <c r="AZ45" s="28">
        <f>'Aggregates (per cent of GDP)'!U42-'[9]Aggregates (per cent of GDP)'!U42</f>
        <v>1.295807302324592E-3</v>
      </c>
      <c r="BA45" s="28">
        <f>'Aggregates (per cent of GDP)'!V42-'[9]Aggregates (per cent of GDP)'!V42</f>
        <v>3.7483354288014858E-3</v>
      </c>
      <c r="BB45" s="28">
        <f>'Aggregates (per cent of GDP)'!W42-'[9]Aggregates (per cent of GDP)'!W42</f>
        <v>0</v>
      </c>
      <c r="BC45" s="28">
        <f>'Aggregates (per cent of GDP)'!X42-'[9]Aggregates (per cent of GDP)'!X42</f>
        <v>2.3031036074520728E-2</v>
      </c>
      <c r="BD45" s="28">
        <f>'Aggregates (per cent of GDP)'!AA42-'[9]Aggregates (per cent of GDP)'!Y42</f>
        <v>2.2793685140520501</v>
      </c>
      <c r="BE45" s="28">
        <f>'Aggregates (per cent of GDP)'!AB42-'[9]Aggregates (per cent of GDP)'!Z42</f>
        <v>2.2632962340886604</v>
      </c>
      <c r="BF45" s="28">
        <f>'Aggregates (per cent of GDP)'!AC42-'[9]Aggregates (per cent of GDP)'!AA42</f>
        <v>40.074559048606119</v>
      </c>
      <c r="BG45" s="28"/>
      <c r="BH45" s="28"/>
      <c r="BI45" s="28"/>
      <c r="BK45" s="33" t="s">
        <v>36</v>
      </c>
      <c r="BL45" s="28">
        <f>'Aggregates (2024-25 prices)'!C42-'[9]Aggregates (2024-25 prices)'!$C$42</f>
        <v>0</v>
      </c>
      <c r="BM45" s="28">
        <f>'Aggregates (2024-25 prices)'!D42-'[9]Aggregates (2024-25 prices)'!D42</f>
        <v>0</v>
      </c>
      <c r="BN45" s="28">
        <f>'Aggregates (2024-25 prices)'!E42-'[9]Aggregates (2024-25 prices)'!E42</f>
        <v>0</v>
      </c>
      <c r="BO45" s="28">
        <f>'Aggregates (2024-25 prices)'!F42-'[9]Aggregates (2024-25 prices)'!F42</f>
        <v>0</v>
      </c>
      <c r="BP45" s="28">
        <f>'Aggregates (2024-25 prices)'!G42-'[9]Aggregates (2024-25 prices)'!G42</f>
        <v>0</v>
      </c>
      <c r="BQ45" s="28">
        <f>'Aggregates (2024-25 prices)'!H42-'[9]Aggregates (2024-25 prices)'!H42</f>
        <v>0</v>
      </c>
      <c r="BR45" s="28">
        <f>'Aggregates (2024-25 prices)'!I42-'[9]Aggregates (2024-25 prices)'!I42</f>
        <v>0</v>
      </c>
      <c r="BS45" s="28"/>
      <c r="BT45" s="28" t="e">
        <f>'Aggregates (2024-25 prices)'!K42-#REF!</f>
        <v>#REF!</v>
      </c>
      <c r="BU45" s="28" t="e">
        <f>'Aggregates (2024-25 prices)'!#REF!-#REF!</f>
        <v>#REF!</v>
      </c>
      <c r="BV45" s="28" t="e">
        <f>'Aggregates (2024-25 prices)'!L42-#REF!</f>
        <v>#REF!</v>
      </c>
      <c r="BW45" s="28" t="e">
        <f>'Aggregates (2024-25 prices)'!M42-#REF!</f>
        <v>#REF!</v>
      </c>
      <c r="BX45" s="28" t="e">
        <f>'Aggregates (2024-25 prices)'!N42-#REF!</f>
        <v>#REF!</v>
      </c>
      <c r="BY45" s="28"/>
      <c r="BZ45" s="28" t="e">
        <f>'Aggregates (2024-25 prices)'!Q42-#REF!</f>
        <v>#REF!</v>
      </c>
      <c r="CA45" s="28" t="e">
        <f>'Aggregates (2024-25 prices)'!R42-#REF!</f>
        <v>#REF!</v>
      </c>
      <c r="CB45" s="28"/>
      <c r="CC45" s="28" t="e">
        <f>'Aggregates (2024-25 prices)'!T42-#REF!</f>
        <v>#REF!</v>
      </c>
      <c r="CD45" s="28" t="e">
        <f>'Aggregates (2024-25 prices)'!U42-#REF!</f>
        <v>#REF!</v>
      </c>
      <c r="CE45" s="28" t="e">
        <f>'Aggregates (2024-25 prices)'!V42-#REF!</f>
        <v>#REF!</v>
      </c>
      <c r="CF45" s="28"/>
      <c r="CG45" s="28" t="e">
        <f>'Aggregates (2024-25 prices)'!X42-#REF!</f>
        <v>#REF!</v>
      </c>
      <c r="CH45" s="28" t="e">
        <f>'Aggregates (2024-25 prices)'!AA42-#REF!</f>
        <v>#REF!</v>
      </c>
      <c r="CI45" s="28" t="e">
        <f>'Aggregates (2024-25 prices)'!AB42-#REF!</f>
        <v>#REF!</v>
      </c>
      <c r="CJ45" s="28" t="e">
        <f>'Aggregates (2024-25 prices)'!AC42-#REF!</f>
        <v>#REF!</v>
      </c>
      <c r="CK45" s="28"/>
      <c r="CL45" s="28" t="e">
        <f>'Aggregates (2024-25 prices)'!AE42-#REF!</f>
        <v>#REF!</v>
      </c>
    </row>
    <row r="46" spans="1:90">
      <c r="B46" s="33" t="s">
        <v>28</v>
      </c>
      <c r="C46" s="28">
        <f>'Aggregates (£bn)'!C46-'[9]Aggregates (£bn)'!C46</f>
        <v>0</v>
      </c>
      <c r="D46" s="28">
        <f>'Aggregates (£bn)'!D46-'[9]Aggregates (£bn)'!D46</f>
        <v>0</v>
      </c>
      <c r="E46" s="28">
        <f>'Aggregates (£bn)'!E46-'[9]Aggregates (£bn)'!E46</f>
        <v>0</v>
      </c>
      <c r="F46" s="28">
        <f>'Aggregates (£bn)'!F46-'[9]Aggregates (£bn)'!F46</f>
        <v>0</v>
      </c>
      <c r="G46" s="28">
        <f>'Aggregates (£bn)'!G46-'[9]Aggregates (£bn)'!G46</f>
        <v>0</v>
      </c>
      <c r="H46" s="28">
        <f>'Aggregates (£bn)'!H46-'[9]Aggregates (£bn)'!H46</f>
        <v>0</v>
      </c>
      <c r="I46" s="28">
        <f>'Aggregates (£bn)'!I46-'[9]Aggregates (£bn)'!I46</f>
        <v>0</v>
      </c>
      <c r="J46" s="28">
        <f>'Aggregates (£bn)'!J46-'[9]Aggregates (£bn)'!J46</f>
        <v>0</v>
      </c>
      <c r="K46" s="28">
        <f>'Aggregates (£bn)'!K46-'[9]Aggregates (£bn)'!K46</f>
        <v>2.6034874114153617E-3</v>
      </c>
      <c r="L46" s="28">
        <f>'Aggregates (£bn)'!L46-'[9]Aggregates (£bn)'!L46</f>
        <v>0</v>
      </c>
      <c r="M46" s="28">
        <f>'Aggregates (£bn)'!L46-'[9]Aggregates (£bn)'!M46</f>
        <v>-1.8678280066367527</v>
      </c>
      <c r="N46" s="28">
        <f>'Aggregates (£bn)'!M46-'[9]Aggregates (£bn)'!N46</f>
        <v>-7.3819474741379096</v>
      </c>
      <c r="O46" s="28">
        <f>'Aggregates (£bn)'!N46-'[9]Aggregates (£bn)'!O46</f>
        <v>-1.8652245192253378</v>
      </c>
      <c r="P46" s="28">
        <f>'Aggregates (£bn)'!P46-'[9]Aggregates (£bn)'!P46</f>
        <v>0</v>
      </c>
      <c r="Q46" s="28">
        <f>'Aggregates (£bn)'!Q46-'[9]Aggregates (£bn)'!Q46</f>
        <v>0</v>
      </c>
      <c r="R46" s="28">
        <f>'Aggregates (£bn)'!R46-'[9]Aggregates (£bn)'!R46</f>
        <v>0</v>
      </c>
      <c r="S46" s="28">
        <f>'Aggregates (£bn)'!S46-'[9]Aggregates (£bn)'!S46</f>
        <v>0</v>
      </c>
      <c r="T46" s="28">
        <f>'Aggregates (£bn)'!T46-'[9]Aggregates (£bn)'!T46</f>
        <v>0</v>
      </c>
      <c r="U46" s="28">
        <f>'Aggregates (£bn)'!U46-'[9]Aggregates (£bn)'!U46</f>
        <v>0</v>
      </c>
      <c r="V46" s="28">
        <f>'Aggregates (£bn)'!V46-'[9]Aggregates (£bn)'!V46</f>
        <v>0</v>
      </c>
      <c r="W46" s="28">
        <f>'Aggregates (£bn)'!W46-'[9]Aggregates (£bn)'!W46</f>
        <v>0</v>
      </c>
      <c r="X46" s="28">
        <f>'Aggregates (£bn)'!X46-'[9]Aggregates (£bn)'!X46</f>
        <v>0</v>
      </c>
      <c r="Y46" s="28">
        <f>'Aggregates (£bn)'!AA46-'[9]Aggregates (£bn)'!Y46</f>
        <v>11.057</v>
      </c>
      <c r="Z46" s="28">
        <f>'Aggregates (£bn)'!AB46-'[9]Aggregates (£bn)'!Z46</f>
        <v>9.1917754807746626</v>
      </c>
      <c r="AA46" s="28">
        <f>'Aggregates (£bn)'!AC46-'[9]Aggregates (£bn)'!AA46</f>
        <v>155.42500000000001</v>
      </c>
      <c r="AB46" s="28">
        <f>'Aggregates (£bn)'!AD46-'[9]Aggregates (£bn)'!AB46</f>
        <v>-9.1891719933632459</v>
      </c>
      <c r="AC46" s="28">
        <f>'Aggregates (£bn)'!AE46-'[9]Aggregates (£bn)'!AC46</f>
        <v>218.95899999999997</v>
      </c>
      <c r="AD46" s="28">
        <f>'Aggregates (£bn)'!AF46-'[9]Aggregates (£bn)'!AD46</f>
        <v>405.28199999999998</v>
      </c>
      <c r="AE46" s="28">
        <f>'Aggregates (£bn)'!AG44-'[9]Aggregates (£bn)'!AE46</f>
        <v>-388.69123094265495</v>
      </c>
      <c r="AF46" s="28"/>
      <c r="AG46" s="33" t="s">
        <v>30</v>
      </c>
      <c r="AH46" s="28">
        <f>'Aggregates (per cent of GDP)'!C43-'[9]Aggregates (per cent of GDP)'!C43</f>
        <v>-2.0542299916499474E-3</v>
      </c>
      <c r="AI46" s="28">
        <f>'Aggregates (per cent of GDP)'!D43-'[9]Aggregates (per cent of GDP)'!D43</f>
        <v>-2.159682161767762E-3</v>
      </c>
      <c r="AJ46" s="28">
        <f>'Aggregates (per cent of GDP)'!E43-'[9]Aggregates (per cent of GDP)'!E43</f>
        <v>-1.9170818431817338E-3</v>
      </c>
      <c r="AK46" s="28">
        <f>'Aggregates (per cent of GDP)'!F43-'[9]Aggregates (per cent of GDP)'!F43</f>
        <v>-5.124203277717676E-5</v>
      </c>
      <c r="AL46" s="28">
        <f>'Aggregates (per cent of GDP)'!G43-'[9]Aggregates (per cent of GDP)'!G43</f>
        <v>-1.9135828581218206E-4</v>
      </c>
      <c r="AM46" s="28">
        <f>'Aggregates (per cent of GDP)'!H43-'[9]Aggregates (per cent of GDP)'!H43</f>
        <v>-2.4260031858958087E-4</v>
      </c>
      <c r="AN46" s="28">
        <f>'Aggregates (per cent of GDP)'!I43-'[9]Aggregates (per cent of GDP)'!I43</f>
        <v>-1.7854355470561245E-3</v>
      </c>
      <c r="AO46" s="28">
        <f>'Aggregates (per cent of GDP)'!J43-'[9]Aggregates (per cent of GDP)'!J43</f>
        <v>0</v>
      </c>
      <c r="AP46" s="28">
        <f>'Aggregates (per cent of GDP)'!K43-'[9]Aggregates (per cent of GDP)'!K43</f>
        <v>-5.4210137336418995E-5</v>
      </c>
      <c r="AQ46" s="28">
        <f>'Aggregates (per cent of GDP)'!L43-'[9]Aggregates (per cent of GDP)'!L43</f>
        <v>-7.4552512486558697E-5</v>
      </c>
      <c r="AR46" s="28">
        <f>'Aggregates (per cent of GDP)'!M43-'[9]Aggregates (per cent of GDP)'!M43</f>
        <v>-7.4552512486780742E-5</v>
      </c>
      <c r="AS46" s="28">
        <f>'Aggregates (per cent of GDP)'!L43-'[9]Aggregates (per cent of GDP)'!N43</f>
        <v>-0.71591375039148963</v>
      </c>
      <c r="AT46" s="28">
        <f>'Aggregates (per cent of GDP)'!N43-'[9]Aggregates (per cent of GDP)'!O43</f>
        <v>0.15310289174465974</v>
      </c>
      <c r="AU46" s="28">
        <f>'Aggregates (per cent of GDP)'!P43-'[9]Aggregates (per cent of GDP)'!P43</f>
        <v>0</v>
      </c>
      <c r="AV46" s="28">
        <f>'Aggregates (per cent of GDP)'!R43-'[9]Aggregates (per cent of GDP)'!Q43</f>
        <v>-0.98707552786461727</v>
      </c>
      <c r="AW46" s="28">
        <f>'Aggregates (per cent of GDP)'!R43-'[9]Aggregates (per cent of GDP)'!R43</f>
        <v>0</v>
      </c>
      <c r="AX46" s="28">
        <f>'Aggregates (per cent of GDP)'!S43-'[9]Aggregates (per cent of GDP)'!S43</f>
        <v>0</v>
      </c>
      <c r="AY46" s="28">
        <f>'Aggregates (per cent of GDP)'!T43-'[9]Aggregates (per cent of GDP)'!T43</f>
        <v>-1.2587900352345471E-4</v>
      </c>
      <c r="AZ46" s="28">
        <f>'Aggregates (per cent of GDP)'!U43-'[9]Aggregates (per cent of GDP)'!U43</f>
        <v>-4.4485371991864753E-5</v>
      </c>
      <c r="BA46" s="28">
        <f>'Aggregates (per cent of GDP)'!V43-'[9]Aggregates (per cent of GDP)'!V43</f>
        <v>-2.0945648434445019E-4</v>
      </c>
      <c r="BB46" s="28">
        <f>'Aggregates (per cent of GDP)'!W43-'[9]Aggregates (per cent of GDP)'!W43</f>
        <v>0</v>
      </c>
      <c r="BC46" s="28">
        <f>'Aggregates (per cent of GDP)'!X43-'[9]Aggregates (per cent of GDP)'!X43</f>
        <v>-1.9836270311060389E-2</v>
      </c>
      <c r="BD46" s="28">
        <f>'Aggregates (per cent of GDP)'!AA43-'[9]Aggregates (per cent of GDP)'!Y43</f>
        <v>2.1339695260188747</v>
      </c>
      <c r="BE46" s="28">
        <f>'Aggregates (per cent of GDP)'!AB43-'[9]Aggregates (per cent of GDP)'!Z43</f>
        <v>2.2871778699336476</v>
      </c>
      <c r="BF46" s="28">
        <f>'Aggregates (per cent of GDP)'!AC43-'[9]Aggregates (per cent of GDP)'!AA43</f>
        <v>39.755335248571527</v>
      </c>
      <c r="BG46" s="28"/>
      <c r="BH46" s="28"/>
      <c r="BI46" s="28"/>
      <c r="BK46" s="33" t="s">
        <v>37</v>
      </c>
      <c r="BL46" s="28">
        <f>'Aggregates (2024-25 prices)'!C43-'[9]Aggregates (2024-25 prices)'!$C$43</f>
        <v>0</v>
      </c>
      <c r="BM46" s="28">
        <f>'Aggregates (2024-25 prices)'!D43-'[9]Aggregates (2024-25 prices)'!D43</f>
        <v>0</v>
      </c>
      <c r="BN46" s="28">
        <f>'Aggregates (2024-25 prices)'!E43-'[9]Aggregates (2024-25 prices)'!E43</f>
        <v>0</v>
      </c>
      <c r="BO46" s="28">
        <f>'Aggregates (2024-25 prices)'!F43-'[9]Aggregates (2024-25 prices)'!F43</f>
        <v>0</v>
      </c>
      <c r="BP46" s="28">
        <f>'Aggregates (2024-25 prices)'!G43-'[9]Aggregates (2024-25 prices)'!G43</f>
        <v>0</v>
      </c>
      <c r="BQ46" s="28">
        <f>'Aggregates (2024-25 prices)'!H43-'[9]Aggregates (2024-25 prices)'!H43</f>
        <v>0</v>
      </c>
      <c r="BR46" s="28">
        <f>'Aggregates (2024-25 prices)'!I43-'[9]Aggregates (2024-25 prices)'!I43</f>
        <v>0</v>
      </c>
      <c r="BS46" s="28"/>
      <c r="BT46" s="28" t="e">
        <f>'Aggregates (2024-25 prices)'!K43-#REF!</f>
        <v>#REF!</v>
      </c>
      <c r="BU46" s="28" t="e">
        <f>'Aggregates (2024-25 prices)'!#REF!-#REF!</f>
        <v>#REF!</v>
      </c>
      <c r="BV46" s="28" t="e">
        <f>'Aggregates (2024-25 prices)'!L43-#REF!</f>
        <v>#REF!</v>
      </c>
      <c r="BW46" s="28" t="e">
        <f>'Aggregates (2024-25 prices)'!M43-#REF!</f>
        <v>#REF!</v>
      </c>
      <c r="BX46" s="28" t="e">
        <f>'Aggregates (2024-25 prices)'!N43-#REF!</f>
        <v>#REF!</v>
      </c>
      <c r="BY46" s="28"/>
      <c r="BZ46" s="28" t="e">
        <f>'Aggregates (2024-25 prices)'!Q43-#REF!</f>
        <v>#REF!</v>
      </c>
      <c r="CA46" s="28" t="e">
        <f>'Aggregates (2024-25 prices)'!R43-#REF!</f>
        <v>#REF!</v>
      </c>
      <c r="CB46" s="28"/>
      <c r="CC46" s="28" t="e">
        <f>'Aggregates (2024-25 prices)'!T43-#REF!</f>
        <v>#REF!</v>
      </c>
      <c r="CD46" s="28" t="e">
        <f>'Aggregates (2024-25 prices)'!U43-#REF!</f>
        <v>#REF!</v>
      </c>
      <c r="CE46" s="28" t="e">
        <f>'Aggregates (2024-25 prices)'!V43-#REF!</f>
        <v>#REF!</v>
      </c>
      <c r="CF46" s="28"/>
      <c r="CG46" s="28" t="e">
        <f>'Aggregates (2024-25 prices)'!X43-#REF!</f>
        <v>#REF!</v>
      </c>
      <c r="CH46" s="28" t="e">
        <f>'Aggregates (2024-25 prices)'!AA43-#REF!</f>
        <v>#REF!</v>
      </c>
      <c r="CI46" s="28" t="e">
        <f>'Aggregates (2024-25 prices)'!AB43-#REF!</f>
        <v>#REF!</v>
      </c>
      <c r="CJ46" s="28" t="e">
        <f>'Aggregates (2024-25 prices)'!AC43-#REF!</f>
        <v>#REF!</v>
      </c>
      <c r="CK46" s="28"/>
      <c r="CL46" s="28" t="e">
        <f>'Aggregates (2024-25 prices)'!AE43-#REF!</f>
        <v>#REF!</v>
      </c>
    </row>
    <row r="47" spans="1:90">
      <c r="B47" s="33" t="s">
        <v>29</v>
      </c>
      <c r="C47" s="28">
        <f>'Aggregates (£bn)'!C47-'[9]Aggregates (£bn)'!C47</f>
        <v>0</v>
      </c>
      <c r="D47" s="28">
        <f>'Aggregates (£bn)'!D47-'[9]Aggregates (£bn)'!D47</f>
        <v>0</v>
      </c>
      <c r="E47" s="28">
        <f>'Aggregates (£bn)'!E47-'[9]Aggregates (£bn)'!E47</f>
        <v>0</v>
      </c>
      <c r="F47" s="28">
        <f>'Aggregates (£bn)'!F47-'[9]Aggregates (£bn)'!F47</f>
        <v>0</v>
      </c>
      <c r="G47" s="28">
        <f>'Aggregates (£bn)'!G47-'[9]Aggregates (£bn)'!G47</f>
        <v>0</v>
      </c>
      <c r="H47" s="28">
        <f>'Aggregates (£bn)'!H47-'[9]Aggregates (£bn)'!H47</f>
        <v>0</v>
      </c>
      <c r="I47" s="28">
        <f>'Aggregates (£bn)'!I47-'[9]Aggregates (£bn)'!I47</f>
        <v>0</v>
      </c>
      <c r="J47" s="28">
        <f>'Aggregates (£bn)'!J47-'[9]Aggregates (£bn)'!J47</f>
        <v>0</v>
      </c>
      <c r="K47" s="28">
        <f>'Aggregates (£bn)'!K47-'[9]Aggregates (£bn)'!K47</f>
        <v>6.5092733851912499E-5</v>
      </c>
      <c r="L47" s="28">
        <f>'Aggregates (£bn)'!L47-'[9]Aggregates (£bn)'!L47</f>
        <v>0</v>
      </c>
      <c r="M47" s="28">
        <f>'Aggregates (£bn)'!L47-'[9]Aggregates (£bn)'!M47</f>
        <v>-6.8102107552074465E-2</v>
      </c>
      <c r="N47" s="28">
        <f>'Aggregates (£bn)'!M47-'[9]Aggregates (£bn)'!N47</f>
        <v>-3.3468608776296982</v>
      </c>
      <c r="O47" s="28">
        <f>'Aggregates (£bn)'!N47-'[9]Aggregates (£bn)'!O47</f>
        <v>-6.8037014818225217E-2</v>
      </c>
      <c r="P47" s="28">
        <f>'Aggregates (£bn)'!P47-'[9]Aggregates (£bn)'!P47</f>
        <v>0</v>
      </c>
      <c r="Q47" s="28">
        <f>'Aggregates (£bn)'!Q47-'[9]Aggregates (£bn)'!Q47</f>
        <v>0</v>
      </c>
      <c r="R47" s="28">
        <f>'Aggregates (£bn)'!R47-'[9]Aggregates (£bn)'!R47</f>
        <v>0</v>
      </c>
      <c r="S47" s="28">
        <f>'Aggregates (£bn)'!S47-'[9]Aggregates (£bn)'!S47</f>
        <v>0</v>
      </c>
      <c r="T47" s="28">
        <f>'Aggregates (£bn)'!T47-'[9]Aggregates (£bn)'!T47</f>
        <v>0</v>
      </c>
      <c r="U47" s="28">
        <f>'Aggregates (£bn)'!U47-'[9]Aggregates (£bn)'!U47</f>
        <v>0</v>
      </c>
      <c r="V47" s="28">
        <f>'Aggregates (£bn)'!V47-'[9]Aggregates (£bn)'!V47</f>
        <v>0</v>
      </c>
      <c r="W47" s="28">
        <f>'Aggregates (£bn)'!W47-'[9]Aggregates (£bn)'!W47</f>
        <v>0</v>
      </c>
      <c r="X47" s="28">
        <f>'Aggregates (£bn)'!X47-'[9]Aggregates (£bn)'!X47</f>
        <v>0</v>
      </c>
      <c r="Y47" s="28">
        <f>'Aggregates (£bn)'!AA47-'[9]Aggregates (£bn)'!Y47</f>
        <v>9.6489999999999991</v>
      </c>
      <c r="Z47" s="28">
        <f>'Aggregates (£bn)'!AB47-'[9]Aggregates (£bn)'!Z47</f>
        <v>9.5809629851817757</v>
      </c>
      <c r="AA47" s="28">
        <f>'Aggregates (£bn)'!AC47-'[9]Aggregates (£bn)'!AA47</f>
        <v>169.63399999999999</v>
      </c>
      <c r="AB47" s="28">
        <f>'Aggregates (£bn)'!AD47-'[9]Aggregates (£bn)'!AB47</f>
        <v>-9.5808978924479238</v>
      </c>
      <c r="AC47" s="28">
        <f>'Aggregates (£bn)'!AE47-'[9]Aggregates (£bn)'!AC47</f>
        <v>244.03600000000003</v>
      </c>
      <c r="AD47" s="28">
        <f>'Aggregates (£bn)'!AF47-'[9]Aggregates (£bn)'!AD47</f>
        <v>437.94499999999999</v>
      </c>
      <c r="AE47" s="28">
        <f>'Aggregates (£bn)'!AG45-'[9]Aggregates (£bn)'!AE47</f>
        <v>-425.21224586768028</v>
      </c>
      <c r="AF47" s="28"/>
      <c r="AG47" s="33" t="s">
        <v>31</v>
      </c>
      <c r="AH47" s="28">
        <f>'Aggregates (per cent of GDP)'!C44-'[9]Aggregates (per cent of GDP)'!C44</f>
        <v>2.689837415428542E-2</v>
      </c>
      <c r="AI47" s="28">
        <f>'Aggregates (per cent of GDP)'!D44-'[9]Aggregates (per cent of GDP)'!D44</f>
        <v>2.7635845518638291E-2</v>
      </c>
      <c r="AJ47" s="28">
        <f>'Aggregates (per cent of GDP)'!E44-'[9]Aggregates (per cent of GDP)'!E44</f>
        <v>2.4731452480807548E-2</v>
      </c>
      <c r="AK47" s="28">
        <f>'Aggregates (per cent of GDP)'!F44-'[9]Aggregates (per cent of GDP)'!F44</f>
        <v>2.175787608282298E-4</v>
      </c>
      <c r="AL47" s="28">
        <f>'Aggregates (per cent of GDP)'!G44-'[9]Aggregates (per cent of GDP)'!G44</f>
        <v>2.686814277000682E-3</v>
      </c>
      <c r="AM47" s="28">
        <f>'Aggregates (per cent of GDP)'!H44-'[9]Aggregates (per cent of GDP)'!H44</f>
        <v>2.9043930378285232E-3</v>
      </c>
      <c r="AN47" s="28">
        <f>'Aggregates (per cent of GDP)'!I44-'[9]Aggregates (per cent of GDP)'!I44</f>
        <v>2.3545161334595832E-2</v>
      </c>
      <c r="AO47" s="28">
        <f>'Aggregates (per cent of GDP)'!J44-'[9]Aggregates (per cent of GDP)'!J44</f>
        <v>0</v>
      </c>
      <c r="AP47" s="28">
        <f>'Aggregates (per cent of GDP)'!K44-'[9]Aggregates (per cent of GDP)'!K44</f>
        <v>5.1989260352880429E-4</v>
      </c>
      <c r="AQ47" s="28">
        <f>'Aggregates (per cent of GDP)'!L44-'[9]Aggregates (per cent of GDP)'!L44</f>
        <v>1.4809017996517682E-3</v>
      </c>
      <c r="AR47" s="28">
        <f>'Aggregates (per cent of GDP)'!M44-'[9]Aggregates (per cent of GDP)'!M44</f>
        <v>1.4809017996516571E-3</v>
      </c>
      <c r="AS47" s="28">
        <f>'Aggregates (per cent of GDP)'!L44-'[9]Aggregates (per cent of GDP)'!N44</f>
        <v>-0.15738558659060997</v>
      </c>
      <c r="AT47" s="28">
        <f>'Aggregates (per cent of GDP)'!N44-'[9]Aggregates (per cent of GDP)'!O44</f>
        <v>1.1595804998944397</v>
      </c>
      <c r="AU47" s="28">
        <f>'Aggregates (per cent of GDP)'!P44-'[9]Aggregates (per cent of GDP)'!P44</f>
        <v>0</v>
      </c>
      <c r="AV47" s="28">
        <f>'Aggregates (per cent of GDP)'!R44-'[9]Aggregates (per cent of GDP)'!Q44</f>
        <v>-0.69929933217598017</v>
      </c>
      <c r="AW47" s="28">
        <f>'Aggregates (per cent of GDP)'!R44-'[9]Aggregates (per cent of GDP)'!R44</f>
        <v>0</v>
      </c>
      <c r="AX47" s="28">
        <f>'Aggregates (per cent of GDP)'!S44-'[9]Aggregates (per cent of GDP)'!S44</f>
        <v>0</v>
      </c>
      <c r="AY47" s="28">
        <f>'Aggregates (per cent of GDP)'!T44-'[9]Aggregates (per cent of GDP)'!T44</f>
        <v>1.7426648913362874E-4</v>
      </c>
      <c r="AZ47" s="28">
        <f>'Aggregates (per cent of GDP)'!U44-'[9]Aggregates (per cent of GDP)'!U44</f>
        <v>-4.696038585411122E-4</v>
      </c>
      <c r="BA47" s="28">
        <f>'Aggregates (per cent of GDP)'!V44-'[9]Aggregates (per cent of GDP)'!V44</f>
        <v>2.7041101170404147E-3</v>
      </c>
      <c r="BB47" s="28">
        <f>'Aggregates (per cent of GDP)'!W44-'[9]Aggregates (per cent of GDP)'!W44</f>
        <v>0</v>
      </c>
      <c r="BC47" s="28">
        <f>'Aggregates (per cent of GDP)'!X44-'[9]Aggregates (per cent of GDP)'!X44</f>
        <v>-2.5788470598691049E-3</v>
      </c>
      <c r="BD47" s="28">
        <f>'Aggregates (per cent of GDP)'!AA44-'[9]Aggregates (per cent of GDP)'!Y44</f>
        <v>1.2302105913932213</v>
      </c>
      <c r="BE47" s="28">
        <f>'Aggregates (per cent of GDP)'!AB44-'[9]Aggregates (per cent of GDP)'!Z44</f>
        <v>2.3890536199233035</v>
      </c>
      <c r="BF47" s="28">
        <f>'Aggregates (per cent of GDP)'!AC44-'[9]Aggregates (per cent of GDP)'!AA44</f>
        <v>38.07855335360707</v>
      </c>
      <c r="BG47" s="28"/>
      <c r="BH47" s="28"/>
      <c r="BI47" s="28"/>
      <c r="BK47" s="33" t="s">
        <v>38</v>
      </c>
      <c r="BL47" s="28">
        <f>'Aggregates (2024-25 prices)'!C44-'[9]Aggregates (2024-25 prices)'!$C$44</f>
        <v>0</v>
      </c>
      <c r="BM47" s="28">
        <f>'Aggregates (2024-25 prices)'!D44-'[9]Aggregates (2024-25 prices)'!D44</f>
        <v>0</v>
      </c>
      <c r="BN47" s="28">
        <f>'Aggregates (2024-25 prices)'!E44-'[9]Aggregates (2024-25 prices)'!E44</f>
        <v>0</v>
      </c>
      <c r="BO47" s="28">
        <f>'Aggregates (2024-25 prices)'!F44-'[9]Aggregates (2024-25 prices)'!F44</f>
        <v>0</v>
      </c>
      <c r="BP47" s="28">
        <f>'Aggregates (2024-25 prices)'!G44-'[9]Aggregates (2024-25 prices)'!G44</f>
        <v>0</v>
      </c>
      <c r="BQ47" s="28">
        <f>'Aggregates (2024-25 prices)'!H44-'[9]Aggregates (2024-25 prices)'!H44</f>
        <v>0</v>
      </c>
      <c r="BR47" s="28">
        <f>'Aggregates (2024-25 prices)'!I44-'[9]Aggregates (2024-25 prices)'!I44</f>
        <v>0</v>
      </c>
      <c r="BS47" s="28"/>
      <c r="BT47" s="28" t="e">
        <f>'Aggregates (2024-25 prices)'!K44-#REF!</f>
        <v>#REF!</v>
      </c>
      <c r="BU47" s="28" t="e">
        <f>'Aggregates (2024-25 prices)'!#REF!-#REF!</f>
        <v>#REF!</v>
      </c>
      <c r="BV47" s="28" t="e">
        <f>'Aggregates (2024-25 prices)'!L44-#REF!</f>
        <v>#REF!</v>
      </c>
      <c r="BW47" s="28" t="e">
        <f>'Aggregates (2024-25 prices)'!M44-#REF!</f>
        <v>#REF!</v>
      </c>
      <c r="BX47" s="28" t="e">
        <f>'Aggregates (2024-25 prices)'!N44-#REF!</f>
        <v>#REF!</v>
      </c>
      <c r="BY47" s="28"/>
      <c r="BZ47" s="28" t="e">
        <f>'Aggregates (2024-25 prices)'!Q44-#REF!</f>
        <v>#REF!</v>
      </c>
      <c r="CA47" s="28" t="e">
        <f>'Aggregates (2024-25 prices)'!R44-#REF!</f>
        <v>#REF!</v>
      </c>
      <c r="CB47" s="28"/>
      <c r="CC47" s="28" t="e">
        <f>'Aggregates (2024-25 prices)'!T44-#REF!</f>
        <v>#REF!</v>
      </c>
      <c r="CD47" s="28" t="e">
        <f>'Aggregates (2024-25 prices)'!U44-#REF!</f>
        <v>#REF!</v>
      </c>
      <c r="CE47" s="28" t="e">
        <f>'Aggregates (2024-25 prices)'!V44-#REF!</f>
        <v>#REF!</v>
      </c>
      <c r="CF47" s="28"/>
      <c r="CG47" s="28" t="e">
        <f>'Aggregates (2024-25 prices)'!X44-#REF!</f>
        <v>#REF!</v>
      </c>
      <c r="CH47" s="28" t="e">
        <f>'Aggregates (2024-25 prices)'!AA44-#REF!</f>
        <v>#REF!</v>
      </c>
      <c r="CI47" s="28" t="e">
        <f>'Aggregates (2024-25 prices)'!AB44-#REF!</f>
        <v>#REF!</v>
      </c>
      <c r="CJ47" s="28" t="e">
        <f>'Aggregates (2024-25 prices)'!AC44-#REF!</f>
        <v>#REF!</v>
      </c>
      <c r="CK47" s="28"/>
      <c r="CL47" s="28" t="e">
        <f>'Aggregates (2024-25 prices)'!AE44-#REF!</f>
        <v>#REF!</v>
      </c>
    </row>
    <row r="48" spans="1:90">
      <c r="B48" s="33" t="s">
        <v>30</v>
      </c>
      <c r="C48" s="28">
        <f>'Aggregates (£bn)'!C48-'[9]Aggregates (£bn)'!C48</f>
        <v>0</v>
      </c>
      <c r="D48" s="28">
        <f>'Aggregates (£bn)'!D48-'[9]Aggregates (£bn)'!D48</f>
        <v>0</v>
      </c>
      <c r="E48" s="28">
        <f>'Aggregates (£bn)'!E48-'[9]Aggregates (£bn)'!E48</f>
        <v>0</v>
      </c>
      <c r="F48" s="28">
        <f>'Aggregates (£bn)'!F48-'[9]Aggregates (£bn)'!F48</f>
        <v>0</v>
      </c>
      <c r="G48" s="28">
        <f>'Aggregates (£bn)'!G48-'[9]Aggregates (£bn)'!G48</f>
        <v>0</v>
      </c>
      <c r="H48" s="28">
        <f>'Aggregates (£bn)'!H48-'[9]Aggregates (£bn)'!H48</f>
        <v>0</v>
      </c>
      <c r="I48" s="28">
        <f>'Aggregates (£bn)'!I48-'[9]Aggregates (£bn)'!I48</f>
        <v>0</v>
      </c>
      <c r="J48" s="28">
        <f>'Aggregates (£bn)'!J48-'[9]Aggregates (£bn)'!J48</f>
        <v>0</v>
      </c>
      <c r="K48" s="28">
        <f>'Aggregates (£bn)'!K48-'[9]Aggregates (£bn)'!K48</f>
        <v>3.8302085978436651E-5</v>
      </c>
      <c r="L48" s="28">
        <f>'Aggregates (£bn)'!L48-'[9]Aggregates (£bn)'!L48</f>
        <v>0</v>
      </c>
      <c r="M48" s="28">
        <f>'Aggregates (£bn)'!L48-'[9]Aggregates (£bn)'!M48</f>
        <v>0.69737833608158173</v>
      </c>
      <c r="N48" s="28">
        <f>'Aggregates (£bn)'!M48-'[9]Aggregates (£bn)'!N48</f>
        <v>-3.9557949742491445</v>
      </c>
      <c r="O48" s="28">
        <f>'Aggregates (£bn)'!N48-'[9]Aggregates (£bn)'!O48</f>
        <v>0.69741663816756194</v>
      </c>
      <c r="P48" s="28">
        <f>'Aggregates (£bn)'!P48-'[9]Aggregates (£bn)'!P48</f>
        <v>0</v>
      </c>
      <c r="Q48" s="28">
        <f>'Aggregates (£bn)'!Q48-'[9]Aggregates (£bn)'!Q48</f>
        <v>0</v>
      </c>
      <c r="R48" s="28">
        <f>'Aggregates (£bn)'!R48-'[9]Aggregates (£bn)'!R48</f>
        <v>0</v>
      </c>
      <c r="S48" s="28">
        <f>'Aggregates (£bn)'!S48-'[9]Aggregates (£bn)'!S48</f>
        <v>0</v>
      </c>
      <c r="T48" s="28">
        <f>'Aggregates (£bn)'!T48-'[9]Aggregates (£bn)'!T48</f>
        <v>0</v>
      </c>
      <c r="U48" s="28">
        <f>'Aggregates (£bn)'!U48-'[9]Aggregates (£bn)'!U48</f>
        <v>0</v>
      </c>
      <c r="V48" s="28">
        <f>'Aggregates (£bn)'!V48-'[9]Aggregates (£bn)'!V48</f>
        <v>0</v>
      </c>
      <c r="W48" s="28">
        <f>'Aggregates (£bn)'!W48-'[9]Aggregates (£bn)'!W48</f>
        <v>0</v>
      </c>
      <c r="X48" s="28">
        <f>'Aggregates (£bn)'!X48-'[9]Aggregates (£bn)'!X48</f>
        <v>0</v>
      </c>
      <c r="Y48" s="28">
        <f>'Aggregates (£bn)'!AA48-'[9]Aggregates (£bn)'!Y48</f>
        <v>9.7140000000000004</v>
      </c>
      <c r="Z48" s="28">
        <f>'Aggregates (£bn)'!AB48-'[9]Aggregates (£bn)'!Z48</f>
        <v>10.411416638167559</v>
      </c>
      <c r="AA48" s="28">
        <f>'Aggregates (£bn)'!AC48-'[9]Aggregates (£bn)'!AA48</f>
        <v>180.97</v>
      </c>
      <c r="AB48" s="28">
        <f>'Aggregates (£bn)'!AD48-'[9]Aggregates (£bn)'!AB48</f>
        <v>-10.411378336081583</v>
      </c>
      <c r="AC48" s="28">
        <f>'Aggregates (£bn)'!AE48-'[9]Aggregates (£bn)'!AC48</f>
        <v>264.524</v>
      </c>
      <c r="AD48" s="28">
        <f>'Aggregates (£bn)'!AF48-'[9]Aggregates (£bn)'!AD48</f>
        <v>481.57600000000002</v>
      </c>
      <c r="AE48" s="28">
        <f>'Aggregates (£bn)'!AG46-'[9]Aggregates (£bn)'!AE48</f>
        <v>-455.55554083932753</v>
      </c>
      <c r="AF48" s="28"/>
      <c r="AG48" s="33" t="s">
        <v>32</v>
      </c>
      <c r="AH48" s="28">
        <f>'Aggregates (per cent of GDP)'!C45-'[9]Aggregates (per cent of GDP)'!C45</f>
        <v>-1.4823984047147576E-2</v>
      </c>
      <c r="AI48" s="28">
        <f>'Aggregates (per cent of GDP)'!D45-'[9]Aggregates (per cent of GDP)'!D45</f>
        <v>-1.4419530674764758E-2</v>
      </c>
      <c r="AJ48" s="28">
        <f>'Aggregates (per cent of GDP)'!E45-'[9]Aggregates (per cent of GDP)'!E45</f>
        <v>-1.2949163477966152E-2</v>
      </c>
      <c r="AK48" s="28">
        <f>'Aggregates (per cent of GDP)'!F45-'[9]Aggregates (per cent of GDP)'!F45</f>
        <v>-2.3038483236793861E-5</v>
      </c>
      <c r="AL48" s="28">
        <f>'Aggregates (per cent of GDP)'!G45-'[9]Aggregates (per cent of GDP)'!G45</f>
        <v>-1.4473287135650104E-3</v>
      </c>
      <c r="AM48" s="28">
        <f>'Aggregates (per cent of GDP)'!H45-'[9]Aggregates (per cent of GDP)'!H45</f>
        <v>-1.4703671968021581E-3</v>
      </c>
      <c r="AN48" s="28">
        <f>'Aggregates (per cent of GDP)'!I45-'[9]Aggregates (per cent of GDP)'!I45</f>
        <v>-1.2996703205278237E-2</v>
      </c>
      <c r="AO48" s="28">
        <f>'Aggregates (per cent of GDP)'!J45-'[9]Aggregates (per cent of GDP)'!J45</f>
        <v>0</v>
      </c>
      <c r="AP48" s="28">
        <f>'Aggregates (per cent of GDP)'!K45-'[9]Aggregates (per cent of GDP)'!K45</f>
        <v>4.2749185561641312E-4</v>
      </c>
      <c r="AQ48" s="28">
        <f>'Aggregates (per cent of GDP)'!L45-'[9]Aggregates (per cent of GDP)'!L45</f>
        <v>-1.5100811536195025E-3</v>
      </c>
      <c r="AR48" s="28">
        <f>'Aggregates (per cent of GDP)'!M45-'[9]Aggregates (per cent of GDP)'!M45</f>
        <v>-1.5100811536195025E-3</v>
      </c>
      <c r="AS48" s="28">
        <f>'Aggregates (per cent of GDP)'!L45-'[9]Aggregates (per cent of GDP)'!N45</f>
        <v>2.510030144690532</v>
      </c>
      <c r="AT48" s="28">
        <f>'Aggregates (per cent of GDP)'!N45-'[9]Aggregates (per cent of GDP)'!O45</f>
        <v>2.0786631158911049</v>
      </c>
      <c r="AU48" s="28">
        <f>'Aggregates (per cent of GDP)'!P45-'[9]Aggregates (per cent of GDP)'!P45</f>
        <v>0</v>
      </c>
      <c r="AV48" s="28">
        <f>'Aggregates (per cent of GDP)'!R45-'[9]Aggregates (per cent of GDP)'!Q45</f>
        <v>1.0248452650220046</v>
      </c>
      <c r="AW48" s="28">
        <f>'Aggregates (per cent of GDP)'!R45-'[9]Aggregates (per cent of GDP)'!R45</f>
        <v>0</v>
      </c>
      <c r="AX48" s="28">
        <f>'Aggregates (per cent of GDP)'!S45-'[9]Aggregates (per cent of GDP)'!S45</f>
        <v>0</v>
      </c>
      <c r="AY48" s="28">
        <f>'Aggregates (per cent of GDP)'!T45-'[9]Aggregates (per cent of GDP)'!T45</f>
        <v>5.089676344283145E-4</v>
      </c>
      <c r="AZ48" s="28">
        <f>'Aggregates (per cent of GDP)'!U45-'[9]Aggregates (per cent of GDP)'!U45</f>
        <v>1.0607941614808603E-3</v>
      </c>
      <c r="BA48" s="28">
        <f>'Aggregates (per cent of GDP)'!V45-'[9]Aggregates (per cent of GDP)'!V45</f>
        <v>-1.4020562655527868E-3</v>
      </c>
      <c r="BB48" s="28">
        <f>'Aggregates (per cent of GDP)'!W45-'[9]Aggregates (per cent of GDP)'!W45</f>
        <v>0</v>
      </c>
      <c r="BC48" s="28">
        <f>'Aggregates (per cent of GDP)'!X45-'[9]Aggregates (per cent of GDP)'!X45</f>
        <v>-4.1514501840048013E-2</v>
      </c>
      <c r="BD48" s="28">
        <f>'Aggregates (per cent of GDP)'!AA45-'[9]Aggregates (per cent of GDP)'!Y45</f>
        <v>-0.59116529493417092</v>
      </c>
      <c r="BE48" s="28">
        <f>'Aggregates (per cent of GDP)'!AB45-'[9]Aggregates (per cent of GDP)'!Z45</f>
        <v>1.4870933675845546</v>
      </c>
      <c r="BF48" s="28">
        <f>'Aggregates (per cent of GDP)'!AC45-'[9]Aggregates (per cent of GDP)'!AA45</f>
        <v>34.810646156204896</v>
      </c>
      <c r="BG48" s="28"/>
      <c r="BH48" s="28"/>
      <c r="BI48" s="28"/>
      <c r="BK48" s="33" t="s">
        <v>39</v>
      </c>
      <c r="BL48" s="28">
        <f>'Aggregates (2024-25 prices)'!C45-'[9]Aggregates (2024-25 prices)'!$C$45</f>
        <v>0</v>
      </c>
      <c r="BM48" s="28">
        <f>'Aggregates (2024-25 prices)'!D45-'[9]Aggregates (2024-25 prices)'!D45</f>
        <v>0</v>
      </c>
      <c r="BN48" s="28">
        <f>'Aggregates (2024-25 prices)'!E45-'[9]Aggregates (2024-25 prices)'!E45</f>
        <v>0</v>
      </c>
      <c r="BO48" s="28">
        <f>'Aggregates (2024-25 prices)'!F45-'[9]Aggregates (2024-25 prices)'!F45</f>
        <v>0</v>
      </c>
      <c r="BP48" s="28">
        <f>'Aggregates (2024-25 prices)'!G45-'[9]Aggregates (2024-25 prices)'!G45</f>
        <v>0</v>
      </c>
      <c r="BQ48" s="28">
        <f>'Aggregates (2024-25 prices)'!H45-'[9]Aggregates (2024-25 prices)'!H45</f>
        <v>0</v>
      </c>
      <c r="BR48" s="28">
        <f>'Aggregates (2024-25 prices)'!I45-'[9]Aggregates (2024-25 prices)'!I45</f>
        <v>0</v>
      </c>
      <c r="BS48" s="28"/>
      <c r="BT48" s="28" t="e">
        <f>'Aggregates (2024-25 prices)'!K45-#REF!</f>
        <v>#REF!</v>
      </c>
      <c r="BU48" s="28" t="e">
        <f>'Aggregates (2024-25 prices)'!#REF!-#REF!</f>
        <v>#REF!</v>
      </c>
      <c r="BV48" s="28" t="e">
        <f>'Aggregates (2024-25 prices)'!L45-#REF!</f>
        <v>#REF!</v>
      </c>
      <c r="BW48" s="28" t="e">
        <f>'Aggregates (2024-25 prices)'!M45-#REF!</f>
        <v>#REF!</v>
      </c>
      <c r="BX48" s="28" t="e">
        <f>'Aggregates (2024-25 prices)'!N45-#REF!</f>
        <v>#REF!</v>
      </c>
      <c r="BY48" s="28"/>
      <c r="BZ48" s="28" t="e">
        <f>'Aggregates (2024-25 prices)'!Q45-#REF!</f>
        <v>#REF!</v>
      </c>
      <c r="CA48" s="28" t="e">
        <f>'Aggregates (2024-25 prices)'!R45-#REF!</f>
        <v>#REF!</v>
      </c>
      <c r="CB48" s="28"/>
      <c r="CC48" s="28" t="e">
        <f>'Aggregates (2024-25 prices)'!T45-#REF!</f>
        <v>#REF!</v>
      </c>
      <c r="CD48" s="28" t="e">
        <f>'Aggregates (2024-25 prices)'!U45-#REF!</f>
        <v>#REF!</v>
      </c>
      <c r="CE48" s="28" t="e">
        <f>'Aggregates (2024-25 prices)'!V45-#REF!</f>
        <v>#REF!</v>
      </c>
      <c r="CF48" s="28"/>
      <c r="CG48" s="28" t="e">
        <f>'Aggregates (2024-25 prices)'!X45-#REF!</f>
        <v>#REF!</v>
      </c>
      <c r="CH48" s="28" t="e">
        <f>'Aggregates (2024-25 prices)'!AA45-#REF!</f>
        <v>#REF!</v>
      </c>
      <c r="CI48" s="28" t="e">
        <f>'Aggregates (2024-25 prices)'!AB45-#REF!</f>
        <v>#REF!</v>
      </c>
      <c r="CJ48" s="28" t="e">
        <f>'Aggregates (2024-25 prices)'!AC45-#REF!</f>
        <v>#REF!</v>
      </c>
      <c r="CK48" s="28"/>
      <c r="CL48" s="28" t="e">
        <f>'Aggregates (2024-25 prices)'!AE45-#REF!</f>
        <v>#REF!</v>
      </c>
    </row>
    <row r="49" spans="2:90">
      <c r="B49" s="33" t="s">
        <v>31</v>
      </c>
      <c r="C49" s="28">
        <f>'Aggregates (£bn)'!C49-'[9]Aggregates (£bn)'!C49</f>
        <v>0</v>
      </c>
      <c r="D49" s="28">
        <f>'Aggregates (£bn)'!D49-'[9]Aggregates (£bn)'!D49</f>
        <v>0</v>
      </c>
      <c r="E49" s="28">
        <f>'Aggregates (£bn)'!E49-'[9]Aggregates (£bn)'!E49</f>
        <v>0</v>
      </c>
      <c r="F49" s="28">
        <f>'Aggregates (£bn)'!F49-'[9]Aggregates (£bn)'!F49</f>
        <v>0</v>
      </c>
      <c r="G49" s="28">
        <f>'Aggregates (£bn)'!G49-'[9]Aggregates (£bn)'!G49</f>
        <v>0</v>
      </c>
      <c r="H49" s="28">
        <f>'Aggregates (£bn)'!H49-'[9]Aggregates (£bn)'!H49</f>
        <v>0</v>
      </c>
      <c r="I49" s="28">
        <f>'Aggregates (£bn)'!I49-'[9]Aggregates (£bn)'!I49</f>
        <v>0</v>
      </c>
      <c r="J49" s="28">
        <f>'Aggregates (£bn)'!J49-'[9]Aggregates (£bn)'!J49</f>
        <v>0</v>
      </c>
      <c r="K49" s="28">
        <f>'Aggregates (£bn)'!K49-'[9]Aggregates (£bn)'!K49</f>
        <v>-4.4036035084147329E-3</v>
      </c>
      <c r="L49" s="28">
        <f>'Aggregates (£bn)'!L49-'[9]Aggregates (£bn)'!L49</f>
        <v>0</v>
      </c>
      <c r="M49" s="28">
        <f>'Aggregates (£bn)'!L49-'[9]Aggregates (£bn)'!M49</f>
        <v>5.9276211520947957</v>
      </c>
      <c r="N49" s="28">
        <f>'Aggregates (£bn)'!M49-'[9]Aggregates (£bn)'!N49</f>
        <v>-6.7358387006811773</v>
      </c>
      <c r="O49" s="28">
        <f>'Aggregates (£bn)'!N49-'[9]Aggregates (£bn)'!O49</f>
        <v>5.9232175485863809</v>
      </c>
      <c r="P49" s="28">
        <f>'Aggregates (£bn)'!P49-'[9]Aggregates (£bn)'!P49</f>
        <v>0</v>
      </c>
      <c r="Q49" s="28">
        <f>'Aggregates (£bn)'!Q49-'[9]Aggregates (£bn)'!Q49</f>
        <v>0</v>
      </c>
      <c r="R49" s="28">
        <f>'Aggregates (£bn)'!R49-'[9]Aggregates (£bn)'!R49</f>
        <v>0</v>
      </c>
      <c r="S49" s="28">
        <f>'Aggregates (£bn)'!S49-'[9]Aggregates (£bn)'!S49</f>
        <v>0</v>
      </c>
      <c r="T49" s="28">
        <f>'Aggregates (£bn)'!T49-'[9]Aggregates (£bn)'!T49</f>
        <v>0</v>
      </c>
      <c r="U49" s="28">
        <f>'Aggregates (£bn)'!U49-'[9]Aggregates (£bn)'!U49</f>
        <v>0</v>
      </c>
      <c r="V49" s="28">
        <f>'Aggregates (£bn)'!V49-'[9]Aggregates (£bn)'!V49</f>
        <v>0</v>
      </c>
      <c r="W49" s="28">
        <f>'Aggregates (£bn)'!W49-'[9]Aggregates (£bn)'!W49</f>
        <v>0</v>
      </c>
      <c r="X49" s="28">
        <f>'Aggregates (£bn)'!X49-'[9]Aggregates (£bn)'!X49</f>
        <v>0</v>
      </c>
      <c r="Y49" s="28">
        <f>'Aggregates (£bn)'!AA49-'[9]Aggregates (£bn)'!Y49</f>
        <v>6.2880000000000003</v>
      </c>
      <c r="Z49" s="28">
        <f>'Aggregates (£bn)'!AB49-'[9]Aggregates (£bn)'!Z49</f>
        <v>12.211217548586381</v>
      </c>
      <c r="AA49" s="28">
        <f>'Aggregates (£bn)'!AC49-'[9]Aggregates (£bn)'!AA49</f>
        <v>194.62699999999998</v>
      </c>
      <c r="AB49" s="28">
        <f>'Aggregates (£bn)'!AD49-'[9]Aggregates (£bn)'!AB49</f>
        <v>-12.215621152094792</v>
      </c>
      <c r="AC49" s="28">
        <f>'Aggregates (£bn)'!AE49-'[9]Aggregates (£bn)'!AC49</f>
        <v>310.21699999999998</v>
      </c>
      <c r="AD49" s="28">
        <f>'Aggregates (£bn)'!AF49-'[9]Aggregates (£bn)'!AD49</f>
        <v>540.49199999999996</v>
      </c>
      <c r="AE49" s="28">
        <f>'Aggregates (£bn)'!AG47-'[9]Aggregates (£bn)'!AE49</f>
        <v>-511.39512822419579</v>
      </c>
      <c r="AF49" s="28"/>
      <c r="AG49" s="33" t="s">
        <v>33</v>
      </c>
      <c r="AH49" s="28">
        <f>'Aggregates (per cent of GDP)'!C46-'[9]Aggregates (per cent of GDP)'!C46</f>
        <v>2.6718757190252518E-2</v>
      </c>
      <c r="AI49" s="28">
        <f>'Aggregates (per cent of GDP)'!D46-'[9]Aggregates (per cent of GDP)'!D46</f>
        <v>2.6733911221683115E-2</v>
      </c>
      <c r="AJ49" s="28">
        <f>'Aggregates (per cent of GDP)'!E46-'[9]Aggregates (per cent of GDP)'!E46</f>
        <v>2.3491559545266938E-2</v>
      </c>
      <c r="AK49" s="28">
        <f>'Aggregates (per cent of GDP)'!F46-'[9]Aggregates (per cent of GDP)'!F46</f>
        <v>5.9992855073398577E-4</v>
      </c>
      <c r="AL49" s="28">
        <f>'Aggregates (per cent of GDP)'!G46-'[9]Aggregates (per cent of GDP)'!G46</f>
        <v>2.6424231256818587E-3</v>
      </c>
      <c r="AM49" s="28">
        <f>'Aggregates (per cent of GDP)'!H46-'[9]Aggregates (per cent of GDP)'!H46</f>
        <v>3.2423516764152893E-3</v>
      </c>
      <c r="AN49" s="28">
        <f>'Aggregates (per cent of GDP)'!I46-'[9]Aggregates (per cent of GDP)'!I46</f>
        <v>2.3616213674777953E-2</v>
      </c>
      <c r="AO49" s="28">
        <f>'Aggregates (per cent of GDP)'!J46-'[9]Aggregates (per cent of GDP)'!J46</f>
        <v>0</v>
      </c>
      <c r="AP49" s="28">
        <f>'Aggregates (per cent of GDP)'!K46-'[9]Aggregates (per cent of GDP)'!K46</f>
        <v>-5.8477451930394331E-4</v>
      </c>
      <c r="AQ49" s="28">
        <f>'Aggregates (per cent of GDP)'!L46-'[9]Aggregates (per cent of GDP)'!L46</f>
        <v>1.753590298325669E-3</v>
      </c>
      <c r="AR49" s="28">
        <f>'Aggregates (per cent of GDP)'!M46-'[9]Aggregates (per cent of GDP)'!M46</f>
        <v>1.7535902983257801E-3</v>
      </c>
      <c r="AS49" s="28">
        <f>'Aggregates (per cent of GDP)'!L46-'[9]Aggregates (per cent of GDP)'!N46</f>
        <v>0.89548390482857143</v>
      </c>
      <c r="AT49" s="28">
        <f>'Aggregates (per cent of GDP)'!N46-'[9]Aggregates (per cent of GDP)'!O46</f>
        <v>1.3658030101571514</v>
      </c>
      <c r="AU49" s="28">
        <f>'Aggregates (per cent of GDP)'!P46-'[9]Aggregates (per cent of GDP)'!P46</f>
        <v>0</v>
      </c>
      <c r="AV49" s="28">
        <f>'Aggregates (per cent of GDP)'!R46-'[9]Aggregates (per cent of GDP)'!Q46</f>
        <v>0.76005584861784203</v>
      </c>
      <c r="AW49" s="28">
        <f>'Aggregates (per cent of GDP)'!R46-'[9]Aggregates (per cent of GDP)'!R46</f>
        <v>0</v>
      </c>
      <c r="AX49" s="28">
        <f>'Aggregates (per cent of GDP)'!S46-'[9]Aggregates (per cent of GDP)'!S46</f>
        <v>0</v>
      </c>
      <c r="AY49" s="28">
        <f>'Aggregates (per cent of GDP)'!T46-'[9]Aggregates (per cent of GDP)'!T46</f>
        <v>-5.5911043381706715E-4</v>
      </c>
      <c r="AZ49" s="28">
        <f>'Aggregates (per cent of GDP)'!U46-'[9]Aggregates (per cent of GDP)'!U46</f>
        <v>-8.5424741691397799E-4</v>
      </c>
      <c r="BA49" s="28">
        <f>'Aggregates (per cent of GDP)'!V46-'[9]Aggregates (per cent of GDP)'!V46</f>
        <v>2.4467650263284568E-3</v>
      </c>
      <c r="BB49" s="28">
        <f>'Aggregates (per cent of GDP)'!W46-'[9]Aggregates (per cent of GDP)'!W46</f>
        <v>0</v>
      </c>
      <c r="BC49" s="28">
        <f>'Aggregates (per cent of GDP)'!X46-'[9]Aggregates (per cent of GDP)'!X46</f>
        <v>-6.5533587096808787E-3</v>
      </c>
      <c r="BD49" s="28">
        <f>'Aggregates (per cent of GDP)'!AA46-'[9]Aggregates (per cent of GDP)'!Y46</f>
        <v>0.47005523983626746</v>
      </c>
      <c r="BE49" s="28">
        <f>'Aggregates (per cent of GDP)'!AB46-'[9]Aggregates (per cent of GDP)'!Z46</f>
        <v>1.8358430959619889</v>
      </c>
      <c r="BF49" s="28">
        <f>'Aggregates (per cent of GDP)'!AC46-'[9]Aggregates (per cent of GDP)'!AA46</f>
        <v>29.202125870255045</v>
      </c>
      <c r="BG49" s="28"/>
      <c r="BH49" s="28"/>
      <c r="BI49" s="28"/>
      <c r="BK49" s="33" t="s">
        <v>40</v>
      </c>
      <c r="BL49" s="28">
        <f>'Aggregates (2024-25 prices)'!C46-'[9]Aggregates (2024-25 prices)'!$C$46</f>
        <v>0</v>
      </c>
      <c r="BM49" s="28">
        <f>'Aggregates (2024-25 prices)'!D46-'[9]Aggregates (2024-25 prices)'!D46</f>
        <v>0</v>
      </c>
      <c r="BN49" s="28">
        <f>'Aggregates (2024-25 prices)'!E46-'[9]Aggregates (2024-25 prices)'!E46</f>
        <v>0</v>
      </c>
      <c r="BO49" s="28">
        <f>'Aggregates (2024-25 prices)'!F46-'[9]Aggregates (2024-25 prices)'!F46</f>
        <v>0</v>
      </c>
      <c r="BP49" s="28">
        <f>'Aggregates (2024-25 prices)'!G46-'[9]Aggregates (2024-25 prices)'!G46</f>
        <v>0</v>
      </c>
      <c r="BQ49" s="28">
        <f>'Aggregates (2024-25 prices)'!H46-'[9]Aggregates (2024-25 prices)'!H46</f>
        <v>0</v>
      </c>
      <c r="BR49" s="28">
        <f>'Aggregates (2024-25 prices)'!I46-'[9]Aggregates (2024-25 prices)'!I46</f>
        <v>0</v>
      </c>
      <c r="BS49" s="28"/>
      <c r="BT49" s="28" t="e">
        <f>'Aggregates (2024-25 prices)'!K46-#REF!</f>
        <v>#REF!</v>
      </c>
      <c r="BU49" s="28" t="e">
        <f>'Aggregates (2024-25 prices)'!#REF!-#REF!</f>
        <v>#REF!</v>
      </c>
      <c r="BV49" s="28" t="e">
        <f>'Aggregates (2024-25 prices)'!L46-#REF!</f>
        <v>#REF!</v>
      </c>
      <c r="BW49" s="28" t="e">
        <f>'Aggregates (2024-25 prices)'!M46-#REF!</f>
        <v>#REF!</v>
      </c>
      <c r="BX49" s="28" t="e">
        <f>'Aggregates (2024-25 prices)'!N46-#REF!</f>
        <v>#REF!</v>
      </c>
      <c r="BY49" s="28"/>
      <c r="BZ49" s="28" t="e">
        <f>'Aggregates (2024-25 prices)'!Q46-#REF!</f>
        <v>#REF!</v>
      </c>
      <c r="CA49" s="28" t="e">
        <f>'Aggregates (2024-25 prices)'!R46-#REF!</f>
        <v>#REF!</v>
      </c>
      <c r="CB49" s="28"/>
      <c r="CC49" s="28" t="e">
        <f>'Aggregates (2024-25 prices)'!T46-#REF!</f>
        <v>#REF!</v>
      </c>
      <c r="CD49" s="28" t="e">
        <f>'Aggregates (2024-25 prices)'!U46-#REF!</f>
        <v>#REF!</v>
      </c>
      <c r="CE49" s="28" t="e">
        <f>'Aggregates (2024-25 prices)'!V46-#REF!</f>
        <v>#REF!</v>
      </c>
      <c r="CF49" s="28"/>
      <c r="CG49" s="28" t="e">
        <f>'Aggregates (2024-25 prices)'!X46-#REF!</f>
        <v>#REF!</v>
      </c>
      <c r="CH49" s="28" t="e">
        <f>'Aggregates (2024-25 prices)'!AA46-#REF!</f>
        <v>#REF!</v>
      </c>
      <c r="CI49" s="28" t="e">
        <f>'Aggregates (2024-25 prices)'!AB46-#REF!</f>
        <v>#REF!</v>
      </c>
      <c r="CJ49" s="28" t="e">
        <f>'Aggregates (2024-25 prices)'!AC46-#REF!</f>
        <v>#REF!</v>
      </c>
      <c r="CK49" s="28"/>
      <c r="CL49" s="28" t="e">
        <f>'Aggregates (2024-25 prices)'!AE46-#REF!</f>
        <v>#REF!</v>
      </c>
    </row>
    <row r="50" spans="2:90">
      <c r="B50" s="33" t="s">
        <v>32</v>
      </c>
      <c r="C50" s="28">
        <f>'Aggregates (£bn)'!C50-'[9]Aggregates (£bn)'!C50</f>
        <v>0</v>
      </c>
      <c r="D50" s="28">
        <f>'Aggregates (£bn)'!D50-'[9]Aggregates (£bn)'!D50</f>
        <v>0</v>
      </c>
      <c r="E50" s="28">
        <f>'Aggregates (£bn)'!E50-'[9]Aggregates (£bn)'!E50</f>
        <v>0</v>
      </c>
      <c r="F50" s="28">
        <f>'Aggregates (£bn)'!F50-'[9]Aggregates (£bn)'!F50</f>
        <v>0</v>
      </c>
      <c r="G50" s="28">
        <f>'Aggregates (£bn)'!G50-'[9]Aggregates (£bn)'!G50</f>
        <v>0</v>
      </c>
      <c r="H50" s="28">
        <f>'Aggregates (£bn)'!H50-'[9]Aggregates (£bn)'!H50</f>
        <v>0</v>
      </c>
      <c r="I50" s="28">
        <f>'Aggregates (£bn)'!I50-'[9]Aggregates (£bn)'!I50</f>
        <v>0</v>
      </c>
      <c r="J50" s="28">
        <f>'Aggregates (£bn)'!J50-'[9]Aggregates (£bn)'!J50</f>
        <v>0</v>
      </c>
      <c r="K50" s="28">
        <f>'Aggregates (£bn)'!K50-'[9]Aggregates (£bn)'!K50</f>
        <v>4.9462556167947369E-3</v>
      </c>
      <c r="L50" s="28">
        <f>'Aggregates (£bn)'!L50-'[9]Aggregates (£bn)'!L50</f>
        <v>0</v>
      </c>
      <c r="M50" s="28">
        <f>'Aggregates (£bn)'!L50-'[9]Aggregates (£bn)'!M50</f>
        <v>11.852932629943044</v>
      </c>
      <c r="N50" s="28">
        <f>'Aggregates (£bn)'!M50-'[9]Aggregates (£bn)'!N50</f>
        <v>2.4661884844971134</v>
      </c>
      <c r="O50" s="28">
        <f>'Aggregates (£bn)'!N50-'[9]Aggregates (£bn)'!O50</f>
        <v>11.857878885559842</v>
      </c>
      <c r="P50" s="28">
        <f>'Aggregates (£bn)'!P50-'[9]Aggregates (£bn)'!P50</f>
        <v>0</v>
      </c>
      <c r="Q50" s="28">
        <f>'Aggregates (£bn)'!Q50-'[9]Aggregates (£bn)'!Q50</f>
        <v>0</v>
      </c>
      <c r="R50" s="28">
        <f>'Aggregates (£bn)'!R50-'[9]Aggregates (£bn)'!R50</f>
        <v>0</v>
      </c>
      <c r="S50" s="28">
        <f>'Aggregates (£bn)'!S50-'[9]Aggregates (£bn)'!S50</f>
        <v>0</v>
      </c>
      <c r="T50" s="28">
        <f>'Aggregates (£bn)'!T50-'[9]Aggregates (£bn)'!T50</f>
        <v>0</v>
      </c>
      <c r="U50" s="28">
        <f>'Aggregates (£bn)'!U50-'[9]Aggregates (£bn)'!U50</f>
        <v>0</v>
      </c>
      <c r="V50" s="28">
        <f>'Aggregates (£bn)'!V50-'[9]Aggregates (£bn)'!V50</f>
        <v>0</v>
      </c>
      <c r="W50" s="28">
        <f>'Aggregates (£bn)'!W50-'[9]Aggregates (£bn)'!W50</f>
        <v>0</v>
      </c>
      <c r="X50" s="28">
        <f>'Aggregates (£bn)'!X50-'[9]Aggregates (£bn)'!X50</f>
        <v>0</v>
      </c>
      <c r="Y50" s="28">
        <f>'Aggregates (£bn)'!AA50-'[9]Aggregates (£bn)'!Y50</f>
        <v>-3.3730000000000002</v>
      </c>
      <c r="Z50" s="28">
        <f>'Aggregates (£bn)'!AB50-'[9]Aggregates (£bn)'!Z50</f>
        <v>8.4848788855598407</v>
      </c>
      <c r="AA50" s="28">
        <f>'Aggregates (£bn)'!AC50-'[9]Aggregates (£bn)'!AA50</f>
        <v>198.61699999999999</v>
      </c>
      <c r="AB50" s="28">
        <f>'Aggregates (£bn)'!AD50-'[9]Aggregates (£bn)'!AB50</f>
        <v>-8.4799326299430469</v>
      </c>
      <c r="AC50" s="28">
        <f>'Aggregates (£bn)'!AE50-'[9]Aggregates (£bn)'!AC50</f>
        <v>375.32399999999996</v>
      </c>
      <c r="AD50" s="28">
        <f>'Aggregates (£bn)'!AF50-'[9]Aggregates (£bn)'!AD50</f>
        <v>600.06500000000005</v>
      </c>
      <c r="AE50" s="28">
        <f>'Aggregates (£bn)'!AG48-'[9]Aggregates (£bn)'!AE50</f>
        <v>-570.07033202249215</v>
      </c>
      <c r="AF50" s="28"/>
      <c r="AG50" s="33" t="s">
        <v>34</v>
      </c>
      <c r="AH50" s="28">
        <f>'Aggregates (per cent of GDP)'!C47-'[9]Aggregates (per cent of GDP)'!C47</f>
        <v>-1.5071905086237791E-2</v>
      </c>
      <c r="AI50" s="28">
        <f>'Aggregates (per cent of GDP)'!D47-'[9]Aggregates (per cent of GDP)'!D47</f>
        <v>-1.5550472763159462E-2</v>
      </c>
      <c r="AJ50" s="28">
        <f>'Aggregates (per cent of GDP)'!E47-'[9]Aggregates (per cent of GDP)'!E47</f>
        <v>-1.3711896218453035E-2</v>
      </c>
      <c r="AK50" s="28">
        <f>'Aggregates (per cent of GDP)'!F47-'[9]Aggregates (per cent of GDP)'!F47</f>
        <v>-4.3663167132790281E-4</v>
      </c>
      <c r="AL50" s="28">
        <f>'Aggregates (per cent of GDP)'!G47-'[9]Aggregates (per cent of GDP)'!G47</f>
        <v>-1.4019448733724182E-3</v>
      </c>
      <c r="AM50" s="28">
        <f>'Aggregates (per cent of GDP)'!H47-'[9]Aggregates (per cent of GDP)'!H47</f>
        <v>-1.8385765447010982E-3</v>
      </c>
      <c r="AN50" s="28">
        <f>'Aggregates (per cent of GDP)'!I47-'[9]Aggregates (per cent of GDP)'!I47</f>
        <v>-1.3513599755196282E-2</v>
      </c>
      <c r="AO50" s="28">
        <f>'Aggregates (per cent of GDP)'!J47-'[9]Aggregates (per cent of GDP)'!J47</f>
        <v>0</v>
      </c>
      <c r="AP50" s="28">
        <f>'Aggregates (per cent of GDP)'!K47-'[9]Aggregates (per cent of GDP)'!K47</f>
        <v>-4.1936005592019265E-5</v>
      </c>
      <c r="AQ50" s="28">
        <f>'Aggregates (per cent of GDP)'!L47-'[9]Aggregates (per cent of GDP)'!L47</f>
        <v>-4.4762269931486465E-4</v>
      </c>
      <c r="AR50" s="28">
        <f>'Aggregates (per cent of GDP)'!M47-'[9]Aggregates (per cent of GDP)'!M47</f>
        <v>-4.476226993146426E-4</v>
      </c>
      <c r="AS50" s="28">
        <f>'Aggregates (per cent of GDP)'!L47-'[9]Aggregates (per cent of GDP)'!N47</f>
        <v>0.15480704445830107</v>
      </c>
      <c r="AT50" s="28">
        <f>'Aggregates (per cent of GDP)'!N47-'[9]Aggregates (per cent of GDP)'!O47</f>
        <v>-0.22536681205714226</v>
      </c>
      <c r="AU50" s="28">
        <f>'Aggregates (per cent of GDP)'!P47-'[9]Aggregates (per cent of GDP)'!P47</f>
        <v>0</v>
      </c>
      <c r="AV50" s="28">
        <f>'Aggregates (per cent of GDP)'!R47-'[9]Aggregates (per cent of GDP)'!Q47</f>
        <v>-9.4366010570170925E-2</v>
      </c>
      <c r="AW50" s="28">
        <f>'Aggregates (per cent of GDP)'!R47-'[9]Aggregates (per cent of GDP)'!R47</f>
        <v>0</v>
      </c>
      <c r="AX50" s="28">
        <f>'Aggregates (per cent of GDP)'!S47-'[9]Aggregates (per cent of GDP)'!S47</f>
        <v>0</v>
      </c>
      <c r="AY50" s="28">
        <f>'Aggregates (per cent of GDP)'!T47-'[9]Aggregates (per cent of GDP)'!T47</f>
        <v>1.723890401482131E-4</v>
      </c>
      <c r="AZ50" s="28">
        <f>'Aggregates (per cent of GDP)'!U47-'[9]Aggregates (per cent of GDP)'!U47</f>
        <v>5.5674790575388489E-5</v>
      </c>
      <c r="BA50" s="28">
        <f>'Aggregates (per cent of GDP)'!V47-'[9]Aggregates (per cent of GDP)'!V47</f>
        <v>-1.2947169277168769E-3</v>
      </c>
      <c r="BB50" s="28">
        <f>'Aggregates (per cent of GDP)'!W47-'[9]Aggregates (per cent of GDP)'!W47</f>
        <v>0</v>
      </c>
      <c r="BC50" s="28">
        <f>'Aggregates (per cent of GDP)'!X47-'[9]Aggregates (per cent of GDP)'!X47</f>
        <v>2.1236981337033001E-2</v>
      </c>
      <c r="BD50" s="28">
        <f>'Aggregates (per cent of GDP)'!AA47-'[9]Aggregates (per cent of GDP)'!Y47</f>
        <v>1.3888153131676997</v>
      </c>
      <c r="BE50" s="28">
        <f>'Aggregates (per cent of GDP)'!AB47-'[9]Aggregates (per cent of GDP)'!Z47</f>
        <v>1.1639270687874774</v>
      </c>
      <c r="BF50" s="28">
        <f>'Aggregates (per cent of GDP)'!AC47-'[9]Aggregates (per cent of GDP)'!AA47</f>
        <v>26.32197970384658</v>
      </c>
      <c r="BG50" s="28"/>
      <c r="BH50" s="28"/>
      <c r="BI50" s="28"/>
      <c r="BK50" s="33" t="s">
        <v>41</v>
      </c>
      <c r="BL50" s="28">
        <f>'Aggregates (2024-25 prices)'!C47-'[9]Aggregates (2024-25 prices)'!$C$47</f>
        <v>0</v>
      </c>
      <c r="BM50" s="28">
        <f>'Aggregates (2024-25 prices)'!D47-'[9]Aggregates (2024-25 prices)'!D47</f>
        <v>0</v>
      </c>
      <c r="BN50" s="28">
        <f>'Aggregates (2024-25 prices)'!E47-'[9]Aggregates (2024-25 prices)'!E47</f>
        <v>0</v>
      </c>
      <c r="BO50" s="28">
        <f>'Aggregates (2024-25 prices)'!F47-'[9]Aggregates (2024-25 prices)'!F47</f>
        <v>0</v>
      </c>
      <c r="BP50" s="28">
        <f>'Aggregates (2024-25 prices)'!G47-'[9]Aggregates (2024-25 prices)'!G47</f>
        <v>0</v>
      </c>
      <c r="BQ50" s="28">
        <f>'Aggregates (2024-25 prices)'!H47-'[9]Aggregates (2024-25 prices)'!H47</f>
        <v>0</v>
      </c>
      <c r="BR50" s="28">
        <f>'Aggregates (2024-25 prices)'!I47-'[9]Aggregates (2024-25 prices)'!I47</f>
        <v>0</v>
      </c>
      <c r="BS50" s="28"/>
      <c r="BT50" s="28" t="e">
        <f>'Aggregates (2024-25 prices)'!K47-#REF!</f>
        <v>#REF!</v>
      </c>
      <c r="BU50" s="28" t="e">
        <f>'Aggregates (2024-25 prices)'!#REF!-#REF!</f>
        <v>#REF!</v>
      </c>
      <c r="BV50" s="28" t="e">
        <f>'Aggregates (2024-25 prices)'!L47-#REF!</f>
        <v>#REF!</v>
      </c>
      <c r="BW50" s="28" t="e">
        <f>'Aggregates (2024-25 prices)'!M47-#REF!</f>
        <v>#REF!</v>
      </c>
      <c r="BX50" s="28" t="e">
        <f>'Aggregates (2024-25 prices)'!N47-#REF!</f>
        <v>#REF!</v>
      </c>
      <c r="BY50" s="28"/>
      <c r="BZ50" s="28" t="e">
        <f>'Aggregates (2024-25 prices)'!Q47-#REF!</f>
        <v>#REF!</v>
      </c>
      <c r="CA50" s="28" t="e">
        <f>'Aggregates (2024-25 prices)'!R47-#REF!</f>
        <v>#REF!</v>
      </c>
      <c r="CB50" s="28"/>
      <c r="CC50" s="28" t="e">
        <f>'Aggregates (2024-25 prices)'!T47-#REF!</f>
        <v>#REF!</v>
      </c>
      <c r="CD50" s="28" t="e">
        <f>'Aggregates (2024-25 prices)'!U47-#REF!</f>
        <v>#REF!</v>
      </c>
      <c r="CE50" s="28" t="e">
        <f>'Aggregates (2024-25 prices)'!V47-#REF!</f>
        <v>#REF!</v>
      </c>
      <c r="CF50" s="28"/>
      <c r="CG50" s="28" t="e">
        <f>'Aggregates (2024-25 prices)'!X47-#REF!</f>
        <v>#REF!</v>
      </c>
      <c r="CH50" s="28" t="e">
        <f>'Aggregates (2024-25 prices)'!AA47-#REF!</f>
        <v>#REF!</v>
      </c>
      <c r="CI50" s="28" t="e">
        <f>'Aggregates (2024-25 prices)'!AB47-#REF!</f>
        <v>#REF!</v>
      </c>
      <c r="CJ50" s="28" t="e">
        <f>'Aggregates (2024-25 prices)'!AC47-#REF!</f>
        <v>#REF!</v>
      </c>
      <c r="CK50" s="28"/>
      <c r="CL50" s="28" t="e">
        <f>'Aggregates (2024-25 prices)'!AE47-#REF!</f>
        <v>#REF!</v>
      </c>
    </row>
    <row r="51" spans="2:90" ht="15" customHeight="1">
      <c r="B51" s="33" t="s">
        <v>33</v>
      </c>
      <c r="C51" s="28">
        <f>'Aggregates (£bn)'!C51-'[9]Aggregates (£bn)'!C51</f>
        <v>0</v>
      </c>
      <c r="D51" s="28">
        <f>'Aggregates (£bn)'!D51-'[9]Aggregates (£bn)'!D51</f>
        <v>0</v>
      </c>
      <c r="E51" s="28">
        <f>'Aggregates (£bn)'!E51-'[9]Aggregates (£bn)'!E51</f>
        <v>0</v>
      </c>
      <c r="F51" s="28">
        <f>'Aggregates (£bn)'!F51-'[9]Aggregates (£bn)'!F51</f>
        <v>0</v>
      </c>
      <c r="G51" s="28">
        <f>'Aggregates (£bn)'!G51-'[9]Aggregates (£bn)'!G51</f>
        <v>0</v>
      </c>
      <c r="H51" s="28">
        <f>'Aggregates (£bn)'!H51-'[9]Aggregates (£bn)'!H51</f>
        <v>0</v>
      </c>
      <c r="I51" s="28">
        <f>'Aggregates (£bn)'!I51-'[9]Aggregates (£bn)'!I51</f>
        <v>0</v>
      </c>
      <c r="J51" s="28">
        <f>'Aggregates (£bn)'!J51-'[9]Aggregates (£bn)'!J51</f>
        <v>0</v>
      </c>
      <c r="K51" s="28">
        <f>'Aggregates (£bn)'!K51-'[9]Aggregates (£bn)'!K51</f>
        <v>-6.6104132236484148E-3</v>
      </c>
      <c r="L51" s="28">
        <f>'Aggregates (£bn)'!L51-'[9]Aggregates (£bn)'!L51</f>
        <v>0</v>
      </c>
      <c r="M51" s="28">
        <f>'Aggregates (£bn)'!L51-'[9]Aggregates (£bn)'!M51</f>
        <v>8.5984403691465321</v>
      </c>
      <c r="N51" s="28">
        <f>'Aggregates (£bn)'!M51-'[9]Aggregates (£bn)'!N51</f>
        <v>-2.9652703250694143</v>
      </c>
      <c r="O51" s="28">
        <f>'Aggregates (£bn)'!N51-'[9]Aggregates (£bn)'!O51</f>
        <v>8.591829955922881</v>
      </c>
      <c r="P51" s="28">
        <f>'Aggregates (£bn)'!P51-'[9]Aggregates (£bn)'!P51</f>
        <v>0</v>
      </c>
      <c r="Q51" s="28">
        <f>'Aggregates (£bn)'!Q51-'[9]Aggregates (£bn)'!Q51</f>
        <v>0</v>
      </c>
      <c r="R51" s="28">
        <f>'Aggregates (£bn)'!R51-'[9]Aggregates (£bn)'!R51</f>
        <v>0</v>
      </c>
      <c r="S51" s="28">
        <f>'Aggregates (£bn)'!S51-'[9]Aggregates (£bn)'!S51</f>
        <v>0</v>
      </c>
      <c r="T51" s="28">
        <f>'Aggregates (£bn)'!T51-'[9]Aggregates (£bn)'!T51</f>
        <v>0</v>
      </c>
      <c r="U51" s="28">
        <f>'Aggregates (£bn)'!U51-'[9]Aggregates (£bn)'!U51</f>
        <v>0</v>
      </c>
      <c r="V51" s="28">
        <f>'Aggregates (£bn)'!V51-'[9]Aggregates (£bn)'!V51</f>
        <v>0</v>
      </c>
      <c r="W51" s="28">
        <f>'Aggregates (£bn)'!W51-'[9]Aggregates (£bn)'!W51</f>
        <v>0</v>
      </c>
      <c r="X51" s="28">
        <f>'Aggregates (£bn)'!X51-'[9]Aggregates (£bn)'!X51</f>
        <v>0</v>
      </c>
      <c r="Y51" s="28">
        <f>'Aggregates (£bn)'!AA51-'[9]Aggregates (£bn)'!Y51</f>
        <v>2.9569999999999999</v>
      </c>
      <c r="Z51" s="28">
        <f>'Aggregates (£bn)'!AB51-'[9]Aggregates (£bn)'!Z51</f>
        <v>11.548829955922882</v>
      </c>
      <c r="AA51" s="28">
        <f>'Aggregates (£bn)'!AC51-'[9]Aggregates (£bn)'!AA51</f>
        <v>183.70099999999999</v>
      </c>
      <c r="AB51" s="28">
        <f>'Aggregates (£bn)'!AD51-'[9]Aggregates (£bn)'!AB51</f>
        <v>-11.555440369146533</v>
      </c>
      <c r="AC51" s="28">
        <f>'Aggregates (£bn)'!AE51-'[9]Aggregates (£bn)'!AC51</f>
        <v>442.41700000000003</v>
      </c>
      <c r="AD51" s="28">
        <f>'Aggregates (£bn)'!AF51-'[9]Aggregates (£bn)'!AD51</f>
        <v>658.46</v>
      </c>
      <c r="AE51" s="28">
        <f>'Aggregates (£bn)'!AG49-'[9]Aggregates (£bn)'!AE51</f>
        <v>-627.3451811339429</v>
      </c>
      <c r="AF51" s="28"/>
      <c r="AG51" s="33" t="s">
        <v>35</v>
      </c>
      <c r="AH51" s="28">
        <f>'Aggregates (per cent of GDP)'!C48-'[9]Aggregates (per cent of GDP)'!C48</f>
        <v>-9.015103782510181E-2</v>
      </c>
      <c r="AI51" s="28">
        <f>'Aggregates (per cent of GDP)'!D48-'[9]Aggregates (per cent of GDP)'!D48</f>
        <v>-9.90911640300709E-2</v>
      </c>
      <c r="AJ51" s="28">
        <f>'Aggregates (per cent of GDP)'!E48-'[9]Aggregates (per cent of GDP)'!E48</f>
        <v>-8.7909610795591675E-2</v>
      </c>
      <c r="AK51" s="28">
        <f>'Aggregates (per cent of GDP)'!F48-'[9]Aggregates (per cent of GDP)'!F48</f>
        <v>-3.4106709381527267E-3</v>
      </c>
      <c r="AL51" s="28">
        <f>'Aggregates (per cent of GDP)'!G48-'[9]Aggregates (per cent of GDP)'!G48</f>
        <v>-7.7708822963251656E-3</v>
      </c>
      <c r="AM51" s="28">
        <f>'Aggregates (per cent of GDP)'!H48-'[9]Aggregates (per cent of GDP)'!H48</f>
        <v>-1.1181553234478336E-2</v>
      </c>
      <c r="AN51" s="28">
        <f>'Aggregates (per cent of GDP)'!I48-'[9]Aggregates (per cent of GDP)'!I48</f>
        <v>-8.1542347876087717E-2</v>
      </c>
      <c r="AO51" s="28">
        <f>'Aggregates (per cent of GDP)'!J48-'[9]Aggregates (per cent of GDP)'!J48</f>
        <v>0</v>
      </c>
      <c r="AP51" s="28">
        <f>'Aggregates (per cent of GDP)'!K48-'[9]Aggregates (per cent of GDP)'!K48</f>
        <v>-5.5294552668179175E-3</v>
      </c>
      <c r="AQ51" s="28">
        <f>'Aggregates (per cent of GDP)'!L48-'[9]Aggregates (per cent of GDP)'!L48</f>
        <v>4.1378744373197218E-3</v>
      </c>
      <c r="AR51" s="28">
        <f>'Aggregates (per cent of GDP)'!M48-'[9]Aggregates (per cent of GDP)'!M48</f>
        <v>4.1378744373201659E-3</v>
      </c>
      <c r="AS51" s="28">
        <f>'Aggregates (per cent of GDP)'!L48-'[9]Aggregates (per cent of GDP)'!N48</f>
        <v>-3.4773970046538238</v>
      </c>
      <c r="AT51" s="28">
        <f>'Aggregates (per cent of GDP)'!N48-'[9]Aggregates (per cent of GDP)'!O48</f>
        <v>-1.393698714160692</v>
      </c>
      <c r="AU51" s="28">
        <f>'Aggregates (per cent of GDP)'!P48-'[9]Aggregates (per cent of GDP)'!P48</f>
        <v>0</v>
      </c>
      <c r="AV51" s="28">
        <f>'Aggregates (per cent of GDP)'!R48-'[9]Aggregates (per cent of GDP)'!Q48</f>
        <v>-2.0574973787836153</v>
      </c>
      <c r="AW51" s="28">
        <f>'Aggregates (per cent of GDP)'!R48-'[9]Aggregates (per cent of GDP)'!R48</f>
        <v>0</v>
      </c>
      <c r="AX51" s="28">
        <f>'Aggregates (per cent of GDP)'!S48-'[9]Aggregates (per cent of GDP)'!S48</f>
        <v>0</v>
      </c>
      <c r="AY51" s="28">
        <f>'Aggregates (per cent of GDP)'!T48-'[9]Aggregates (per cent of GDP)'!T48</f>
        <v>-4.8981839416228912E-3</v>
      </c>
      <c r="AZ51" s="28">
        <f>'Aggregates (per cent of GDP)'!U48-'[9]Aggregates (per cent of GDP)'!U48</f>
        <v>-5.1739419162162292E-3</v>
      </c>
      <c r="BA51" s="28">
        <f>'Aggregates (per cent of GDP)'!V48-'[9]Aggregates (per cent of GDP)'!V48</f>
        <v>-6.7543774568270543E-3</v>
      </c>
      <c r="BB51" s="28">
        <f>'Aggregates (per cent of GDP)'!W48-'[9]Aggregates (per cent of GDP)'!W48</f>
        <v>0</v>
      </c>
      <c r="BC51" s="28">
        <f>'Aggregates (per cent of GDP)'!X48-'[9]Aggregates (per cent of GDP)'!X48</f>
        <v>-4.1463897718944764E-2</v>
      </c>
      <c r="BD51" s="28">
        <f>'Aggregates (per cent of GDP)'!AA48-'[9]Aggregates (per cent of GDP)'!Y48</f>
        <v>3.3006276804860617</v>
      </c>
      <c r="BE51" s="28">
        <f>'Aggregates (per cent of GDP)'!AB48-'[9]Aggregates (per cent of GDP)'!Z48</f>
        <v>1.9158690925303403</v>
      </c>
      <c r="BF51" s="28">
        <f>'Aggregates (per cent of GDP)'!AC48-'[9]Aggregates (per cent of GDP)'!AA48</f>
        <v>25.265995200706655</v>
      </c>
      <c r="BG51" s="28"/>
      <c r="BH51" s="28"/>
      <c r="BI51" s="28"/>
      <c r="BK51" s="33" t="s">
        <v>42</v>
      </c>
      <c r="BL51" s="28">
        <f>'Aggregates (2024-25 prices)'!C48-'[9]Aggregates (2024-25 prices)'!$C$48</f>
        <v>0</v>
      </c>
      <c r="BM51" s="28">
        <f>'Aggregates (2024-25 prices)'!D48-'[9]Aggregates (2024-25 prices)'!D48</f>
        <v>0</v>
      </c>
      <c r="BN51" s="28">
        <f>'Aggregates (2024-25 prices)'!E48-'[9]Aggregates (2024-25 prices)'!E48</f>
        <v>0</v>
      </c>
      <c r="BO51" s="28">
        <f>'Aggregates (2024-25 prices)'!F48-'[9]Aggregates (2024-25 prices)'!F48</f>
        <v>0</v>
      </c>
      <c r="BP51" s="28">
        <f>'Aggregates (2024-25 prices)'!G48-'[9]Aggregates (2024-25 prices)'!G48</f>
        <v>0</v>
      </c>
      <c r="BQ51" s="28">
        <f>'Aggregates (2024-25 prices)'!H48-'[9]Aggregates (2024-25 prices)'!H48</f>
        <v>0</v>
      </c>
      <c r="BR51" s="28">
        <f>'Aggregates (2024-25 prices)'!I48-'[9]Aggregates (2024-25 prices)'!I48</f>
        <v>0</v>
      </c>
      <c r="BS51" s="28"/>
      <c r="BT51" s="28" t="e">
        <f>'Aggregates (2024-25 prices)'!K48-#REF!</f>
        <v>#REF!</v>
      </c>
      <c r="BU51" s="28" t="e">
        <f>'Aggregates (2024-25 prices)'!#REF!-#REF!</f>
        <v>#REF!</v>
      </c>
      <c r="BV51" s="28" t="e">
        <f>'Aggregates (2024-25 prices)'!L48-#REF!</f>
        <v>#REF!</v>
      </c>
      <c r="BW51" s="28" t="e">
        <f>'Aggregates (2024-25 prices)'!M48-#REF!</f>
        <v>#REF!</v>
      </c>
      <c r="BX51" s="28" t="e">
        <f>'Aggregates (2024-25 prices)'!N48-#REF!</f>
        <v>#REF!</v>
      </c>
      <c r="BY51" s="28"/>
      <c r="BZ51" s="28" t="e">
        <f>'Aggregates (2024-25 prices)'!Q48-#REF!</f>
        <v>#REF!</v>
      </c>
      <c r="CA51" s="28" t="e">
        <f>'Aggregates (2024-25 prices)'!R48-#REF!</f>
        <v>#REF!</v>
      </c>
      <c r="CB51" s="28"/>
      <c r="CC51" s="28" t="e">
        <f>'Aggregates (2024-25 prices)'!T48-#REF!</f>
        <v>#REF!</v>
      </c>
      <c r="CD51" s="28" t="e">
        <f>'Aggregates (2024-25 prices)'!U48-#REF!</f>
        <v>#REF!</v>
      </c>
      <c r="CE51" s="28" t="e">
        <f>'Aggregates (2024-25 prices)'!V48-#REF!</f>
        <v>#REF!</v>
      </c>
      <c r="CF51" s="28"/>
      <c r="CG51" s="28" t="e">
        <f>'Aggregates (2024-25 prices)'!X48-#REF!</f>
        <v>#REF!</v>
      </c>
      <c r="CH51" s="28" t="e">
        <f>'Aggregates (2024-25 prices)'!AA48-#REF!</f>
        <v>#REF!</v>
      </c>
      <c r="CI51" s="28" t="e">
        <f>'Aggregates (2024-25 prices)'!AB48-#REF!</f>
        <v>#REF!</v>
      </c>
      <c r="CJ51" s="28" t="e">
        <f>'Aggregates (2024-25 prices)'!AC48-#REF!</f>
        <v>#REF!</v>
      </c>
      <c r="CK51" s="28"/>
      <c r="CL51" s="28" t="e">
        <f>'Aggregates (2024-25 prices)'!AE48-#REF!</f>
        <v>#REF!</v>
      </c>
    </row>
    <row r="52" spans="2:90">
      <c r="B52" s="33" t="s">
        <v>34</v>
      </c>
      <c r="C52" s="28">
        <f>'Aggregates (£bn)'!C52-'[9]Aggregates (£bn)'!C52</f>
        <v>0</v>
      </c>
      <c r="D52" s="28">
        <f>'Aggregates (£bn)'!D52-'[9]Aggregates (£bn)'!D52</f>
        <v>0</v>
      </c>
      <c r="E52" s="28">
        <f>'Aggregates (£bn)'!E52-'[9]Aggregates (£bn)'!E52</f>
        <v>0</v>
      </c>
      <c r="F52" s="28">
        <f>'Aggregates (£bn)'!F52-'[9]Aggregates (£bn)'!F52</f>
        <v>0</v>
      </c>
      <c r="G52" s="28">
        <f>'Aggregates (£bn)'!G52-'[9]Aggregates (£bn)'!G52</f>
        <v>0</v>
      </c>
      <c r="H52" s="28">
        <f>'Aggregates (£bn)'!H52-'[9]Aggregates (£bn)'!H52</f>
        <v>0</v>
      </c>
      <c r="I52" s="28">
        <f>'Aggregates (£bn)'!I52-'[9]Aggregates (£bn)'!I52</f>
        <v>0</v>
      </c>
      <c r="J52" s="28">
        <f>'Aggregates (£bn)'!J52-'[9]Aggregates (£bn)'!J52</f>
        <v>0</v>
      </c>
      <c r="K52" s="28">
        <f>'Aggregates (£bn)'!K52-'[9]Aggregates (£bn)'!K52</f>
        <v>-6.7916249802835171E-4</v>
      </c>
      <c r="L52" s="28">
        <f>'Aggregates (£bn)'!L52-'[9]Aggregates (£bn)'!L52</f>
        <v>0</v>
      </c>
      <c r="M52" s="28">
        <f>'Aggregates (£bn)'!L52-'[9]Aggregates (£bn)'!M52</f>
        <v>-1.5275983776015361</v>
      </c>
      <c r="N52" s="28">
        <f>'Aggregates (£bn)'!M52-'[9]Aggregates (£bn)'!N52</f>
        <v>2.5828759177011023</v>
      </c>
      <c r="O52" s="28">
        <f>'Aggregates (£bn)'!N52-'[9]Aggregates (£bn)'!O52</f>
        <v>-1.5282775400995634</v>
      </c>
      <c r="P52" s="28">
        <f>'Aggregates (£bn)'!P52-'[9]Aggregates (£bn)'!P52</f>
        <v>0</v>
      </c>
      <c r="Q52" s="28">
        <f>'Aggregates (£bn)'!Q52-'[9]Aggregates (£bn)'!Q52</f>
        <v>0</v>
      </c>
      <c r="R52" s="28">
        <f>'Aggregates (£bn)'!R52-'[9]Aggregates (£bn)'!R52</f>
        <v>0</v>
      </c>
      <c r="S52" s="28">
        <f>'Aggregates (£bn)'!S52-'[9]Aggregates (£bn)'!S52</f>
        <v>0</v>
      </c>
      <c r="T52" s="28">
        <f>'Aggregates (£bn)'!T52-'[9]Aggregates (£bn)'!T52</f>
        <v>0</v>
      </c>
      <c r="U52" s="28">
        <f>'Aggregates (£bn)'!U52-'[9]Aggregates (£bn)'!U52</f>
        <v>0</v>
      </c>
      <c r="V52" s="28">
        <f>'Aggregates (£bn)'!V52-'[9]Aggregates (£bn)'!V52</f>
        <v>0</v>
      </c>
      <c r="W52" s="28">
        <f>'Aggregates (£bn)'!W52-'[9]Aggregates (£bn)'!W52</f>
        <v>0</v>
      </c>
      <c r="X52" s="28">
        <f>'Aggregates (£bn)'!X52-'[9]Aggregates (£bn)'!X52</f>
        <v>0</v>
      </c>
      <c r="Y52" s="28">
        <f>'Aggregates (£bn)'!AA52-'[9]Aggregates (£bn)'!Y52</f>
        <v>9.4380000000000006</v>
      </c>
      <c r="Z52" s="28">
        <f>'Aggregates (£bn)'!AB52-'[9]Aggregates (£bn)'!Z52</f>
        <v>7.9097224599004363</v>
      </c>
      <c r="AA52" s="28">
        <f>'Aggregates (£bn)'!AC52-'[9]Aggregates (£bn)'!AA52</f>
        <v>178.881</v>
      </c>
      <c r="AB52" s="28">
        <f>'Aggregates (£bn)'!AD52-'[9]Aggregates (£bn)'!AB52</f>
        <v>-7.9104016223984646</v>
      </c>
      <c r="AC52" s="28">
        <f>'Aggregates (£bn)'!AE52-'[9]Aggregates (£bn)'!AC52</f>
        <v>491.25300000000004</v>
      </c>
      <c r="AD52" s="28">
        <f>'Aggregates (£bn)'!AF52-'[9]Aggregates (£bn)'!AD52</f>
        <v>697.27</v>
      </c>
      <c r="AE52" s="28">
        <f>'Aggregates (£bn)'!AG50-'[9]Aggregates (£bn)'!AE52</f>
        <v>-675.99901022138533</v>
      </c>
      <c r="AF52" s="28"/>
      <c r="AG52" s="33" t="s">
        <v>36</v>
      </c>
      <c r="AH52" s="28">
        <f>'Aggregates (per cent of GDP)'!C49-'[9]Aggregates (per cent of GDP)'!C49</f>
        <v>-6.4222461720433444E-3</v>
      </c>
      <c r="AI52" s="28">
        <f>'Aggregates (per cent of GDP)'!D49-'[9]Aggregates (per cent of GDP)'!D49</f>
        <v>-7.6786647505358019E-3</v>
      </c>
      <c r="AJ52" s="28">
        <f>'Aggregates (per cent of GDP)'!E49-'[9]Aggregates (per cent of GDP)'!E49</f>
        <v>-6.901505326879942E-3</v>
      </c>
      <c r="AK52" s="28">
        <f>'Aggregates (per cent of GDP)'!F49-'[9]Aggregates (per cent of GDP)'!F49</f>
        <v>-2.1196489233754612E-4</v>
      </c>
      <c r="AL52" s="28">
        <f>'Aggregates (per cent of GDP)'!G49-'[9]Aggregates (per cent of GDP)'!G49</f>
        <v>-5.6519453131453901E-4</v>
      </c>
      <c r="AM52" s="28">
        <f>'Aggregates (per cent of GDP)'!H49-'[9]Aggregates (per cent of GDP)'!H49</f>
        <v>-7.7715942365186308E-4</v>
      </c>
      <c r="AN52" s="28">
        <f>'Aggregates (per cent of GDP)'!I49-'[9]Aggregates (per cent of GDP)'!I49</f>
        <v>-5.8228943617493201E-3</v>
      </c>
      <c r="AO52" s="28">
        <f>'Aggregates (per cent of GDP)'!J49-'[9]Aggregates (per cent of GDP)'!J49</f>
        <v>0</v>
      </c>
      <c r="AP52" s="28">
        <f>'Aggregates (per cent of GDP)'!K49-'[9]Aggregates (per cent of GDP)'!K49</f>
        <v>-1.0444536861471398E-3</v>
      </c>
      <c r="AQ52" s="28">
        <f>'Aggregates (per cent of GDP)'!L49-'[9]Aggregates (per cent of GDP)'!L49</f>
        <v>8.6287792852157708E-4</v>
      </c>
      <c r="AR52" s="28">
        <f>'Aggregates (per cent of GDP)'!M49-'[9]Aggregates (per cent of GDP)'!M49</f>
        <v>8.6287792852157708E-4</v>
      </c>
      <c r="AS52" s="28">
        <f>'Aggregates (per cent of GDP)'!L49-'[9]Aggregates (per cent of GDP)'!N49</f>
        <v>-8.9359018408409305</v>
      </c>
      <c r="AT52" s="28">
        <f>'Aggregates (per cent of GDP)'!N49-'[9]Aggregates (per cent of GDP)'!O49</f>
        <v>-1.6460102831467651</v>
      </c>
      <c r="AU52" s="28">
        <f>'Aggregates (per cent of GDP)'!P49-'[9]Aggregates (per cent of GDP)'!P49</f>
        <v>0</v>
      </c>
      <c r="AV52" s="28">
        <f>'Aggregates (per cent of GDP)'!R49-'[9]Aggregates (per cent of GDP)'!Q49</f>
        <v>-5.2148937408551896</v>
      </c>
      <c r="AW52" s="28">
        <f>'Aggregates (per cent of GDP)'!R49-'[9]Aggregates (per cent of GDP)'!R49</f>
        <v>0</v>
      </c>
      <c r="AX52" s="28">
        <f>'Aggregates (per cent of GDP)'!S49-'[9]Aggregates (per cent of GDP)'!S49</f>
        <v>0</v>
      </c>
      <c r="AY52" s="28">
        <f>'Aggregates (per cent of GDP)'!T49-'[9]Aggregates (per cent of GDP)'!T49</f>
        <v>-9.8137115583973866E-4</v>
      </c>
      <c r="AZ52" s="28">
        <f>'Aggregates (per cent of GDP)'!U49-'[9]Aggregates (per cent of GDP)'!U49</f>
        <v>-9.800699261646173E-4</v>
      </c>
      <c r="BA52" s="28">
        <f>'Aggregates (per cent of GDP)'!V49-'[9]Aggregates (per cent of GDP)'!V49</f>
        <v>-5.1178989671818442E-4</v>
      </c>
      <c r="BB52" s="28">
        <f>'Aggregates (per cent of GDP)'!W49-'[9]Aggregates (per cent of GDP)'!W49</f>
        <v>0</v>
      </c>
      <c r="BC52" s="28">
        <f>'Aggregates (per cent of GDP)'!X49-'[9]Aggregates (per cent of GDP)'!X49</f>
        <v>-7.141188888821759E-2</v>
      </c>
      <c r="BD52" s="28">
        <f>'Aggregates (per cent of GDP)'!AA49-'[9]Aggregates (per cent of GDP)'!Y49</f>
        <v>6.1956411418827937</v>
      </c>
      <c r="BE52" s="28">
        <f>'Aggregates (per cent of GDP)'!AB49-'[9]Aggregates (per cent of GDP)'!Z49</f>
        <v>4.5508872773145148</v>
      </c>
      <c r="BF52" s="28">
        <f>'Aggregates (per cent of GDP)'!AC49-'[9]Aggregates (per cent of GDP)'!AA49</f>
        <v>27.451445435004686</v>
      </c>
      <c r="BG52" s="28"/>
      <c r="BH52" s="28"/>
      <c r="BI52" s="28"/>
      <c r="BK52" s="33" t="s">
        <v>43</v>
      </c>
      <c r="BL52" s="28">
        <f>'Aggregates (2024-25 prices)'!C49-'[9]Aggregates (2024-25 prices)'!$C$49</f>
        <v>0</v>
      </c>
      <c r="BM52" s="28">
        <f>'Aggregates (2024-25 prices)'!D49-'[9]Aggregates (2024-25 prices)'!D49</f>
        <v>0</v>
      </c>
      <c r="BN52" s="28">
        <f>'Aggregates (2024-25 prices)'!E49-'[9]Aggregates (2024-25 prices)'!E49</f>
        <v>0</v>
      </c>
      <c r="BO52" s="28">
        <f>'Aggregates (2024-25 prices)'!F49-'[9]Aggregates (2024-25 prices)'!F49</f>
        <v>0</v>
      </c>
      <c r="BP52" s="28">
        <f>'Aggregates (2024-25 prices)'!G49-'[9]Aggregates (2024-25 prices)'!G49</f>
        <v>0</v>
      </c>
      <c r="BQ52" s="28">
        <f>'Aggregates (2024-25 prices)'!H49-'[9]Aggregates (2024-25 prices)'!H49</f>
        <v>0</v>
      </c>
      <c r="BR52" s="28">
        <f>'Aggregates (2024-25 prices)'!I49-'[9]Aggregates (2024-25 prices)'!I49</f>
        <v>0</v>
      </c>
      <c r="BS52" s="28"/>
      <c r="BT52" s="28" t="e">
        <f>'Aggregates (2024-25 prices)'!K49-#REF!</f>
        <v>#REF!</v>
      </c>
      <c r="BU52" s="28" t="e">
        <f>'Aggregates (2024-25 prices)'!#REF!-#REF!</f>
        <v>#REF!</v>
      </c>
      <c r="BV52" s="28" t="e">
        <f>'Aggregates (2024-25 prices)'!L49-#REF!</f>
        <v>#REF!</v>
      </c>
      <c r="BW52" s="28" t="e">
        <f>'Aggregates (2024-25 prices)'!M49-#REF!</f>
        <v>#REF!</v>
      </c>
      <c r="BX52" s="28" t="e">
        <f>'Aggregates (2024-25 prices)'!N49-#REF!</f>
        <v>#REF!</v>
      </c>
      <c r="BY52" s="28"/>
      <c r="BZ52" s="28" t="e">
        <f>'Aggregates (2024-25 prices)'!Q49-#REF!</f>
        <v>#REF!</v>
      </c>
      <c r="CA52" s="28" t="e">
        <f>'Aggregates (2024-25 prices)'!R49-#REF!</f>
        <v>#REF!</v>
      </c>
      <c r="CB52" s="28"/>
      <c r="CC52" s="28" t="e">
        <f>'Aggregates (2024-25 prices)'!T49-#REF!</f>
        <v>#REF!</v>
      </c>
      <c r="CD52" s="28" t="e">
        <f>'Aggregates (2024-25 prices)'!U49-#REF!</f>
        <v>#REF!</v>
      </c>
      <c r="CE52" s="28" t="e">
        <f>'Aggregates (2024-25 prices)'!V49-#REF!</f>
        <v>#REF!</v>
      </c>
      <c r="CF52" s="28"/>
      <c r="CG52" s="28" t="e">
        <f>'Aggregates (2024-25 prices)'!X49-#REF!</f>
        <v>#REF!</v>
      </c>
      <c r="CH52" s="28" t="e">
        <f>'Aggregates (2024-25 prices)'!AA49-#REF!</f>
        <v>#REF!</v>
      </c>
      <c r="CI52" s="28" t="e">
        <f>'Aggregates (2024-25 prices)'!AB49-#REF!</f>
        <v>#REF!</v>
      </c>
      <c r="CJ52" s="28" t="e">
        <f>'Aggregates (2024-25 prices)'!AC49-#REF!</f>
        <v>#REF!</v>
      </c>
      <c r="CK52" s="28"/>
      <c r="CL52" s="28" t="e">
        <f>'Aggregates (2024-25 prices)'!AE49-#REF!</f>
        <v>#REF!</v>
      </c>
    </row>
    <row r="53" spans="2:90">
      <c r="B53" s="33" t="s">
        <v>35</v>
      </c>
      <c r="C53" s="28">
        <f>'Aggregates (£bn)'!C53-'[9]Aggregates (£bn)'!C53</f>
        <v>0</v>
      </c>
      <c r="D53" s="28">
        <f>'Aggregates (£bn)'!D53-'[9]Aggregates (£bn)'!D53</f>
        <v>0</v>
      </c>
      <c r="E53" s="28">
        <f>'Aggregates (£bn)'!E53-'[9]Aggregates (£bn)'!E53</f>
        <v>0</v>
      </c>
      <c r="F53" s="28">
        <f>'Aggregates (£bn)'!F53-'[9]Aggregates (£bn)'!F53</f>
        <v>0</v>
      </c>
      <c r="G53" s="28">
        <f>'Aggregates (£bn)'!G53-'[9]Aggregates (£bn)'!G53</f>
        <v>0</v>
      </c>
      <c r="H53" s="28">
        <f>'Aggregates (£bn)'!H53-'[9]Aggregates (£bn)'!H53</f>
        <v>0</v>
      </c>
      <c r="I53" s="28">
        <f>'Aggregates (£bn)'!I53-'[9]Aggregates (£bn)'!I53</f>
        <v>0</v>
      </c>
      <c r="J53" s="28">
        <f>'Aggregates (£bn)'!J53-'[9]Aggregates (£bn)'!J53</f>
        <v>0</v>
      </c>
      <c r="K53" s="28">
        <f>'Aggregates (£bn)'!K53-'[9]Aggregates (£bn)'!K53</f>
        <v>-2.6656602818148301E-2</v>
      </c>
      <c r="L53" s="28">
        <f>'Aggregates (£bn)'!L53-'[9]Aggregates (£bn)'!L53</f>
        <v>0</v>
      </c>
      <c r="M53" s="28">
        <f>'Aggregates (£bn)'!L53-'[9]Aggregates (£bn)'!M53</f>
        <v>-9.8922029916781327</v>
      </c>
      <c r="N53" s="28">
        <f>'Aggregates (£bn)'!M53-'[9]Aggregates (£bn)'!N53</f>
        <v>-14.95193741382559</v>
      </c>
      <c r="O53" s="28">
        <f>'Aggregates (£bn)'!N53-'[9]Aggregates (£bn)'!O53</f>
        <v>-9.918859594496281</v>
      </c>
      <c r="P53" s="28">
        <f>'Aggregates (£bn)'!P53-'[9]Aggregates (£bn)'!P53</f>
        <v>0</v>
      </c>
      <c r="Q53" s="28">
        <f>'Aggregates (£bn)'!Q53-'[9]Aggregates (£bn)'!Q53</f>
        <v>0</v>
      </c>
      <c r="R53" s="28">
        <f>'Aggregates (£bn)'!R53-'[9]Aggregates (£bn)'!R53</f>
        <v>0</v>
      </c>
      <c r="S53" s="28">
        <f>'Aggregates (£bn)'!S53-'[9]Aggregates (£bn)'!S53</f>
        <v>0</v>
      </c>
      <c r="T53" s="28">
        <f>'Aggregates (£bn)'!T53-'[9]Aggregates (£bn)'!T53</f>
        <v>0</v>
      </c>
      <c r="U53" s="28">
        <f>'Aggregates (£bn)'!U53-'[9]Aggregates (£bn)'!U53</f>
        <v>0</v>
      </c>
      <c r="V53" s="28">
        <f>'Aggregates (£bn)'!V53-'[9]Aggregates (£bn)'!V53</f>
        <v>0</v>
      </c>
      <c r="W53" s="28">
        <f>'Aggregates (£bn)'!W53-'[9]Aggregates (£bn)'!W53</f>
        <v>0</v>
      </c>
      <c r="X53" s="28">
        <f>'Aggregates (£bn)'!X53-'[9]Aggregates (£bn)'!X53</f>
        <v>0</v>
      </c>
      <c r="Y53" s="28">
        <f>'Aggregates (£bn)'!AA53-'[9]Aggregates (£bn)'!Y53</f>
        <v>23.641999999999999</v>
      </c>
      <c r="Z53" s="28">
        <f>'Aggregates (£bn)'!AB53-'[9]Aggregates (£bn)'!Z53</f>
        <v>13.723140405503724</v>
      </c>
      <c r="AA53" s="28">
        <f>'Aggregates (£bn)'!AC53-'[9]Aggregates (£bn)'!AA53</f>
        <v>181.041</v>
      </c>
      <c r="AB53" s="28">
        <f>'Aggregates (£bn)'!AD53-'[9]Aggregates (£bn)'!AB53</f>
        <v>-13.74979700832187</v>
      </c>
      <c r="AC53" s="28">
        <f>'Aggregates (£bn)'!AE53-'[9]Aggregates (£bn)'!AC53</f>
        <v>511.60500000000002</v>
      </c>
      <c r="AD53" s="28">
        <f>'Aggregates (£bn)'!AF53-'[9]Aggregates (£bn)'!AD53</f>
        <v>726.62300000000005</v>
      </c>
      <c r="AE53" s="28">
        <f>'Aggregates (£bn)'!AG51-'[9]Aggregates (£bn)'!AE53</f>
        <v>-712.93982019919451</v>
      </c>
      <c r="AF53" s="28"/>
      <c r="AG53" s="33" t="s">
        <v>37</v>
      </c>
      <c r="AH53" s="28">
        <f>'Aggregates (per cent of GDP)'!C50-'[9]Aggregates (per cent of GDP)'!C50</f>
        <v>-0.10290125346266166</v>
      </c>
      <c r="AI53" s="28">
        <f>'Aggregates (per cent of GDP)'!D50-'[9]Aggregates (per cent of GDP)'!D50</f>
        <v>-0.12449088745615455</v>
      </c>
      <c r="AJ53" s="28">
        <f>'Aggregates (per cent of GDP)'!E50-'[9]Aggregates (per cent of GDP)'!E50</f>
        <v>-0.11297322014514322</v>
      </c>
      <c r="AK53" s="28">
        <f>'Aggregates (per cent of GDP)'!F50-'[9]Aggregates (per cent of GDP)'!F50</f>
        <v>-2.5873752086393864E-3</v>
      </c>
      <c r="AL53" s="28">
        <f>'Aggregates (per cent of GDP)'!G50-'[9]Aggregates (per cent of GDP)'!G50</f>
        <v>-8.930292102368842E-3</v>
      </c>
      <c r="AM53" s="28">
        <f>'Aggregates (per cent of GDP)'!H50-'[9]Aggregates (per cent of GDP)'!H50</f>
        <v>-1.1517667311008228E-2</v>
      </c>
      <c r="AN53" s="28">
        <f>'Aggregates (per cent of GDP)'!I50-'[9]Aggregates (per cent of GDP)'!I50</f>
        <v>-9.3264931297671438E-2</v>
      </c>
      <c r="AO53" s="28">
        <f>'Aggregates (per cent of GDP)'!J50-'[9]Aggregates (per cent of GDP)'!J50</f>
        <v>0</v>
      </c>
      <c r="AP53" s="28">
        <f>'Aggregates (per cent of GDP)'!K50-'[9]Aggregates (per cent of GDP)'!K50</f>
        <v>-1.900225878485351E-2</v>
      </c>
      <c r="AQ53" s="28">
        <f>'Aggregates (per cent of GDP)'!L50-'[9]Aggregates (per cent of GDP)'!L50</f>
        <v>1.4473406030581337E-2</v>
      </c>
      <c r="AR53" s="28">
        <f>'Aggregates (per cent of GDP)'!M50-'[9]Aggregates (per cent of GDP)'!M50</f>
        <v>1.4473406030580005E-2</v>
      </c>
      <c r="AS53" s="28">
        <f>'Aggregates (per cent of GDP)'!L50-'[9]Aggregates (per cent of GDP)'!N50</f>
        <v>-9.6711966986504194</v>
      </c>
      <c r="AT53" s="28">
        <f>'Aggregates (per cent of GDP)'!N50-'[9]Aggregates (per cent of GDP)'!O50</f>
        <v>-1.3219053870702311</v>
      </c>
      <c r="AU53" s="28">
        <f>'Aggregates (per cent of GDP)'!P50-'[9]Aggregates (per cent of GDP)'!P50</f>
        <v>0</v>
      </c>
      <c r="AV53" s="28">
        <f>'Aggregates (per cent of GDP)'!R50-'[9]Aggregates (per cent of GDP)'!Q50</f>
        <v>-5.7887118261938921</v>
      </c>
      <c r="AW53" s="28">
        <f>'Aggregates (per cent of GDP)'!R50-'[9]Aggregates (per cent of GDP)'!R50</f>
        <v>0</v>
      </c>
      <c r="AX53" s="28">
        <f>'Aggregates (per cent of GDP)'!S50-'[9]Aggregates (per cent of GDP)'!S50</f>
        <v>0</v>
      </c>
      <c r="AY53" s="28">
        <f>'Aggregates (per cent of GDP)'!T50-'[9]Aggregates (per cent of GDP)'!T50</f>
        <v>-2.0865522160359085E-2</v>
      </c>
      <c r="AZ53" s="28">
        <f>'Aggregates (per cent of GDP)'!U50-'[9]Aggregates (per cent of GDP)'!U50</f>
        <v>-1.9388704066300555E-2</v>
      </c>
      <c r="BA53" s="28">
        <f>'Aggregates (per cent of GDP)'!V50-'[9]Aggregates (per cent of GDP)'!V50</f>
        <v>-8.6464503559313677E-3</v>
      </c>
      <c r="BB53" s="28">
        <f>'Aggregates (per cent of GDP)'!W50-'[9]Aggregates (per cent of GDP)'!W50</f>
        <v>0</v>
      </c>
      <c r="BC53" s="28">
        <f>'Aggregates (per cent of GDP)'!X50-'[9]Aggregates (per cent of GDP)'!X50</f>
        <v>-5.6449568353503565E-2</v>
      </c>
      <c r="BD53" s="28">
        <f>'Aggregates (per cent of GDP)'!AA50-'[9]Aggregates (per cent of GDP)'!Y50</f>
        <v>6.5457456547469333</v>
      </c>
      <c r="BE53" s="28">
        <f>'Aggregates (per cent of GDP)'!AB50-'[9]Aggregates (per cent of GDP)'!Z50</f>
        <v>5.245429901670196</v>
      </c>
      <c r="BF53" s="28">
        <f>'Aggregates (per cent of GDP)'!AC50-'[9]Aggregates (per cent of GDP)'!AA50</f>
        <v>31.572482334973294</v>
      </c>
      <c r="BG53" s="28"/>
      <c r="BH53" s="28"/>
      <c r="BI53" s="28"/>
      <c r="BK53" s="33" t="s">
        <v>44</v>
      </c>
      <c r="BL53" s="28">
        <f>'Aggregates (2024-25 prices)'!C50-'[9]Aggregates (2024-25 prices)'!$C$50</f>
        <v>0</v>
      </c>
      <c r="BM53" s="28">
        <f>'Aggregates (2024-25 prices)'!D50-'[9]Aggregates (2024-25 prices)'!D50</f>
        <v>0</v>
      </c>
      <c r="BN53" s="28">
        <f>'Aggregates (2024-25 prices)'!E50-'[9]Aggregates (2024-25 prices)'!E50</f>
        <v>0</v>
      </c>
      <c r="BO53" s="28">
        <f>'Aggregates (2024-25 prices)'!F50-'[9]Aggregates (2024-25 prices)'!F50</f>
        <v>0</v>
      </c>
      <c r="BP53" s="28">
        <f>'Aggregates (2024-25 prices)'!G50-'[9]Aggregates (2024-25 prices)'!G50</f>
        <v>0</v>
      </c>
      <c r="BQ53" s="28">
        <f>'Aggregates (2024-25 prices)'!H50-'[9]Aggregates (2024-25 prices)'!H50</f>
        <v>0</v>
      </c>
      <c r="BR53" s="28">
        <f>'Aggregates (2024-25 prices)'!I50-'[9]Aggregates (2024-25 prices)'!I50</f>
        <v>0</v>
      </c>
      <c r="BS53" s="28"/>
      <c r="BT53" s="28" t="e">
        <f>'Aggregates (2024-25 prices)'!K50-#REF!</f>
        <v>#REF!</v>
      </c>
      <c r="BU53" s="28" t="e">
        <f>'Aggregates (2024-25 prices)'!#REF!-#REF!</f>
        <v>#REF!</v>
      </c>
      <c r="BV53" s="28" t="e">
        <f>'Aggregates (2024-25 prices)'!L50-#REF!</f>
        <v>#REF!</v>
      </c>
      <c r="BW53" s="28" t="e">
        <f>'Aggregates (2024-25 prices)'!M50-#REF!</f>
        <v>#REF!</v>
      </c>
      <c r="BX53" s="28" t="e">
        <f>'Aggregates (2024-25 prices)'!N50-#REF!</f>
        <v>#REF!</v>
      </c>
      <c r="BY53" s="28"/>
      <c r="BZ53" s="28" t="e">
        <f>'Aggregates (2024-25 prices)'!Q50-#REF!</f>
        <v>#REF!</v>
      </c>
      <c r="CA53" s="28" t="e">
        <f>'Aggregates (2024-25 prices)'!R50-#REF!</f>
        <v>#REF!</v>
      </c>
      <c r="CB53" s="28"/>
      <c r="CC53" s="28" t="e">
        <f>'Aggregates (2024-25 prices)'!T50-#REF!</f>
        <v>#REF!</v>
      </c>
      <c r="CD53" s="28" t="e">
        <f>'Aggregates (2024-25 prices)'!U50-#REF!</f>
        <v>#REF!</v>
      </c>
      <c r="CE53" s="28" t="e">
        <f>'Aggregates (2024-25 prices)'!V50-#REF!</f>
        <v>#REF!</v>
      </c>
      <c r="CF53" s="28"/>
      <c r="CG53" s="28" t="e">
        <f>'Aggregates (2024-25 prices)'!X50-#REF!</f>
        <v>#REF!</v>
      </c>
      <c r="CH53" s="28" t="e">
        <f>'Aggregates (2024-25 prices)'!AA50-#REF!</f>
        <v>#REF!</v>
      </c>
      <c r="CI53" s="28" t="e">
        <f>'Aggregates (2024-25 prices)'!AB50-#REF!</f>
        <v>#REF!</v>
      </c>
      <c r="CJ53" s="28" t="e">
        <f>'Aggregates (2024-25 prices)'!AC50-#REF!</f>
        <v>#REF!</v>
      </c>
      <c r="CK53" s="28"/>
      <c r="CL53" s="28" t="e">
        <f>'Aggregates (2024-25 prices)'!AE50-#REF!</f>
        <v>#REF!</v>
      </c>
    </row>
    <row r="54" spans="2:90">
      <c r="B54" s="33" t="s">
        <v>36</v>
      </c>
      <c r="C54" s="28">
        <f>'Aggregates (£bn)'!C54-'[9]Aggregates (£bn)'!C54</f>
        <v>0</v>
      </c>
      <c r="D54" s="28">
        <f>'Aggregates (£bn)'!D54-'[9]Aggregates (£bn)'!D54</f>
        <v>0</v>
      </c>
      <c r="E54" s="28">
        <f>'Aggregates (£bn)'!E54-'[9]Aggregates (£bn)'!E54</f>
        <v>0</v>
      </c>
      <c r="F54" s="28">
        <f>'Aggregates (£bn)'!F54-'[9]Aggregates (£bn)'!F54</f>
        <v>0</v>
      </c>
      <c r="G54" s="28">
        <f>'Aggregates (£bn)'!G54-'[9]Aggregates (£bn)'!G54</f>
        <v>0</v>
      </c>
      <c r="H54" s="28">
        <f>'Aggregates (£bn)'!H54-'[9]Aggregates (£bn)'!H54</f>
        <v>0</v>
      </c>
      <c r="I54" s="28">
        <f>'Aggregates (£bn)'!I54-'[9]Aggregates (£bn)'!I54</f>
        <v>0</v>
      </c>
      <c r="J54" s="28">
        <f>'Aggregates (£bn)'!J54-'[9]Aggregates (£bn)'!J54</f>
        <v>0</v>
      </c>
      <c r="K54" s="28">
        <f>'Aggregates (£bn)'!K54-'[9]Aggregates (£bn)'!K54</f>
        <v>-2.4342357195621389E-3</v>
      </c>
      <c r="L54" s="28">
        <f>'Aggregates (£bn)'!L54-'[9]Aggregates (£bn)'!L54</f>
        <v>0</v>
      </c>
      <c r="M54" s="28">
        <f>'Aggregates (£bn)'!L54-'[9]Aggregates (£bn)'!M54</f>
        <v>-12.151556684200962</v>
      </c>
      <c r="N54" s="28">
        <f>'Aggregates (£bn)'!M54-'[9]Aggregates (£bn)'!N54</f>
        <v>-53.871452395878492</v>
      </c>
      <c r="O54" s="28">
        <f>'Aggregates (£bn)'!N54-'[9]Aggregates (£bn)'!O54</f>
        <v>-12.153990919920538</v>
      </c>
      <c r="P54" s="28">
        <f>'Aggregates (£bn)'!P54-'[9]Aggregates (£bn)'!P54</f>
        <v>0</v>
      </c>
      <c r="Q54" s="28">
        <f>'Aggregates (£bn)'!Q54-'[9]Aggregates (£bn)'!Q54</f>
        <v>0</v>
      </c>
      <c r="R54" s="28">
        <f>'Aggregates (£bn)'!R54-'[9]Aggregates (£bn)'!R54</f>
        <v>0</v>
      </c>
      <c r="S54" s="28">
        <f>'Aggregates (£bn)'!S54-'[9]Aggregates (£bn)'!S54</f>
        <v>0</v>
      </c>
      <c r="T54" s="28">
        <f>'Aggregates (£bn)'!T54-'[9]Aggregates (£bn)'!T54</f>
        <v>0</v>
      </c>
      <c r="U54" s="28">
        <f>'Aggregates (£bn)'!U54-'[9]Aggregates (£bn)'!U54</f>
        <v>0</v>
      </c>
      <c r="V54" s="28">
        <f>'Aggregates (£bn)'!V54-'[9]Aggregates (£bn)'!V54</f>
        <v>0</v>
      </c>
      <c r="W54" s="28">
        <f>'Aggregates (£bn)'!W54-'[9]Aggregates (£bn)'!W54</f>
        <v>0</v>
      </c>
      <c r="X54" s="28">
        <f>'Aggregates (£bn)'!X54-'[9]Aggregates (£bn)'!X54</f>
        <v>0</v>
      </c>
      <c r="Y54" s="28">
        <f>'Aggregates (£bn)'!AA54-'[9]Aggregates (£bn)'!Y54</f>
        <v>45.783000000000001</v>
      </c>
      <c r="Z54" s="28">
        <f>'Aggregates (£bn)'!AB54-'[9]Aggregates (£bn)'!Z54</f>
        <v>33.62900908007947</v>
      </c>
      <c r="AA54" s="28">
        <f>'Aggregates (£bn)'!AC54-'[9]Aggregates (£bn)'!AA54</f>
        <v>202.863</v>
      </c>
      <c r="AB54" s="28">
        <f>'Aggregates (£bn)'!AD54-'[9]Aggregates (£bn)'!AB54</f>
        <v>-33.631443315799025</v>
      </c>
      <c r="AC54" s="28">
        <f>'Aggregates (£bn)'!AE54-'[9]Aggregates (£bn)'!AC54</f>
        <v>490.30900000000008</v>
      </c>
      <c r="AD54" s="28">
        <f>'Aggregates (£bn)'!AF54-'[9]Aggregates (£bn)'!AD54</f>
        <v>758.97400000000005</v>
      </c>
      <c r="AE54" s="28">
        <f>'Aggregates (£bn)'!AG52-'[9]Aggregates (£bn)'!AE54</f>
        <v>-739.82604840908266</v>
      </c>
      <c r="AF54" s="28"/>
      <c r="AG54" s="33" t="s">
        <v>38</v>
      </c>
      <c r="AH54" s="28">
        <f>'Aggregates (per cent of GDP)'!C51-'[9]Aggregates (per cent of GDP)'!C51</f>
        <v>-3.893816098742775E-2</v>
      </c>
      <c r="AI54" s="28">
        <f>'Aggregates (per cent of GDP)'!D51-'[9]Aggregates (per cent of GDP)'!D51</f>
        <v>-4.5403102920474225E-2</v>
      </c>
      <c r="AJ54" s="28">
        <f>'Aggregates (per cent of GDP)'!E51-'[9]Aggregates (per cent of GDP)'!E51</f>
        <v>-4.1264121222560846E-2</v>
      </c>
      <c r="AK54" s="28">
        <f>'Aggregates (per cent of GDP)'!F51-'[9]Aggregates (per cent of GDP)'!F51</f>
        <v>-9.8908136303699212E-4</v>
      </c>
      <c r="AL54" s="28">
        <f>'Aggregates (per cent of GDP)'!G51-'[9]Aggregates (per cent of GDP)'!G51</f>
        <v>-3.1499003348738341E-3</v>
      </c>
      <c r="AM54" s="28">
        <f>'Aggregates (per cent of GDP)'!H51-'[9]Aggregates (per cent of GDP)'!H51</f>
        <v>-4.1389816979111593E-3</v>
      </c>
      <c r="AN54" s="28">
        <f>'Aggregates (per cent of GDP)'!I51-'[9]Aggregates (per cent of GDP)'!I51</f>
        <v>-3.5468575426286009E-2</v>
      </c>
      <c r="AO54" s="28">
        <f>'Aggregates (per cent of GDP)'!J51-'[9]Aggregates (per cent of GDP)'!J51</f>
        <v>0</v>
      </c>
      <c r="AP54" s="28">
        <f>'Aggregates (per cent of GDP)'!K51-'[9]Aggregates (per cent of GDP)'!K51</f>
        <v>-5.4758605700051532E-3</v>
      </c>
      <c r="AQ54" s="28">
        <f>'Aggregates (per cent of GDP)'!L51-'[9]Aggregates (per cent of GDP)'!L51</f>
        <v>3.5531864858739937E-3</v>
      </c>
      <c r="AR54" s="28">
        <f>'Aggregates (per cent of GDP)'!M51-'[9]Aggregates (per cent of GDP)'!M51</f>
        <v>3.5531864858739937E-3</v>
      </c>
      <c r="AS54" s="28">
        <f>'Aggregates (per cent of GDP)'!L51-'[9]Aggregates (per cent of GDP)'!N51</f>
        <v>-7.7289012778608717</v>
      </c>
      <c r="AT54" s="28">
        <f>'Aggregates (per cent of GDP)'!N51-'[9]Aggregates (per cent of GDP)'!O51</f>
        <v>-0.5657016098074914</v>
      </c>
      <c r="AU54" s="28">
        <f>'Aggregates (per cent of GDP)'!P51-'[9]Aggregates (per cent of GDP)'!P51</f>
        <v>0</v>
      </c>
      <c r="AV54" s="28">
        <f>'Aggregates (per cent of GDP)'!R51-'[9]Aggregates (per cent of GDP)'!Q51</f>
        <v>-4.5321982940300796</v>
      </c>
      <c r="AW54" s="28">
        <f>'Aggregates (per cent of GDP)'!R51-'[9]Aggregates (per cent of GDP)'!R51</f>
        <v>0</v>
      </c>
      <c r="AX54" s="28">
        <f>'Aggregates (per cent of GDP)'!S51-'[9]Aggregates (per cent of GDP)'!S51</f>
        <v>0</v>
      </c>
      <c r="AY54" s="28">
        <f>'Aggregates (per cent of GDP)'!T51-'[9]Aggregates (per cent of GDP)'!T51</f>
        <v>-5.7440311419467704E-3</v>
      </c>
      <c r="AZ54" s="28">
        <f>'Aggregates (per cent of GDP)'!U51-'[9]Aggregates (per cent of GDP)'!U51</f>
        <v>-5.4080084110212923E-3</v>
      </c>
      <c r="BA54" s="28">
        <f>'Aggregates (per cent of GDP)'!V51-'[9]Aggregates (per cent of GDP)'!V51</f>
        <v>-3.4113004093909716E-3</v>
      </c>
      <c r="BB54" s="28">
        <f>'Aggregates (per cent of GDP)'!W51-'[9]Aggregates (per cent of GDP)'!W51</f>
        <v>0</v>
      </c>
      <c r="BC54" s="28">
        <f>'Aggregates (per cent of GDP)'!X51-'[9]Aggregates (per cent of GDP)'!X51</f>
        <v>-9.7028560947961751E-2</v>
      </c>
      <c r="BD54" s="28">
        <f>'Aggregates (per cent of GDP)'!AA51-'[9]Aggregates (per cent of GDP)'!Y51</f>
        <v>5.5755437262357415</v>
      </c>
      <c r="BE54" s="28">
        <f>'Aggregates (per cent of GDP)'!AB51-'[9]Aggregates (per cent of GDP)'!Z51</f>
        <v>5.0163070583612903</v>
      </c>
      <c r="BF54" s="28">
        <f>'Aggregates (per cent of GDP)'!AC51-'[9]Aggregates (per cent of GDP)'!AA51</f>
        <v>35.7781375363639</v>
      </c>
      <c r="BG54" s="28"/>
      <c r="BH54" s="28"/>
      <c r="BI54" s="28"/>
      <c r="BK54" s="33" t="s">
        <v>45</v>
      </c>
      <c r="BL54" s="28">
        <f>'Aggregates (2024-25 prices)'!C51-'[9]Aggregates (2024-25 prices)'!$C$51</f>
        <v>0</v>
      </c>
      <c r="BM54" s="28">
        <f>'Aggregates (2024-25 prices)'!D51-'[9]Aggregates (2024-25 prices)'!D51</f>
        <v>0</v>
      </c>
      <c r="BN54" s="28">
        <f>'Aggregates (2024-25 prices)'!E51-'[9]Aggregates (2024-25 prices)'!E51</f>
        <v>0</v>
      </c>
      <c r="BO54" s="28">
        <f>'Aggregates (2024-25 prices)'!F51-'[9]Aggregates (2024-25 prices)'!F51</f>
        <v>0</v>
      </c>
      <c r="BP54" s="28">
        <f>'Aggregates (2024-25 prices)'!G51-'[9]Aggregates (2024-25 prices)'!G51</f>
        <v>0</v>
      </c>
      <c r="BQ54" s="28">
        <f>'Aggregates (2024-25 prices)'!H51-'[9]Aggregates (2024-25 prices)'!H51</f>
        <v>0</v>
      </c>
      <c r="BR54" s="28">
        <f>'Aggregates (2024-25 prices)'!I51-'[9]Aggregates (2024-25 prices)'!I51</f>
        <v>0</v>
      </c>
      <c r="BS54" s="28"/>
      <c r="BT54" s="28" t="e">
        <f>'Aggregates (2024-25 prices)'!K51-#REF!</f>
        <v>#REF!</v>
      </c>
      <c r="BU54" s="28" t="e">
        <f>'Aggregates (2024-25 prices)'!#REF!-#REF!</f>
        <v>#REF!</v>
      </c>
      <c r="BV54" s="28" t="e">
        <f>'Aggregates (2024-25 prices)'!L51-#REF!</f>
        <v>#REF!</v>
      </c>
      <c r="BW54" s="28" t="e">
        <f>'Aggregates (2024-25 prices)'!M51-#REF!</f>
        <v>#REF!</v>
      </c>
      <c r="BX54" s="28" t="e">
        <f>'Aggregates (2024-25 prices)'!N51-#REF!</f>
        <v>#REF!</v>
      </c>
      <c r="BY54" s="28"/>
      <c r="BZ54" s="28" t="e">
        <f>'Aggregates (2024-25 prices)'!Q51-#REF!</f>
        <v>#REF!</v>
      </c>
      <c r="CA54" s="28" t="e">
        <f>'Aggregates (2024-25 prices)'!R51-#REF!</f>
        <v>#REF!</v>
      </c>
      <c r="CB54" s="28"/>
      <c r="CC54" s="28" t="e">
        <f>'Aggregates (2024-25 prices)'!T51-#REF!</f>
        <v>#REF!</v>
      </c>
      <c r="CD54" s="28" t="e">
        <f>'Aggregates (2024-25 prices)'!U51-#REF!</f>
        <v>#REF!</v>
      </c>
      <c r="CE54" s="28" t="e">
        <f>'Aggregates (2024-25 prices)'!V51-#REF!</f>
        <v>#REF!</v>
      </c>
      <c r="CF54" s="28"/>
      <c r="CG54" s="28" t="e">
        <f>'Aggregates (2024-25 prices)'!X51-#REF!</f>
        <v>#REF!</v>
      </c>
      <c r="CH54" s="28" t="e">
        <f>'Aggregates (2024-25 prices)'!AA51-#REF!</f>
        <v>#REF!</v>
      </c>
      <c r="CI54" s="28" t="e">
        <f>'Aggregates (2024-25 prices)'!AB51-#REF!</f>
        <v>#REF!</v>
      </c>
      <c r="CJ54" s="28" t="e">
        <f>'Aggregates (2024-25 prices)'!AC51-#REF!</f>
        <v>#REF!</v>
      </c>
      <c r="CK54" s="28"/>
      <c r="CL54" s="28" t="e">
        <f>'Aggregates (2024-25 prices)'!AE51-#REF!</f>
        <v>#REF!</v>
      </c>
    </row>
    <row r="55" spans="2:90">
      <c r="B55" s="33" t="s">
        <v>37</v>
      </c>
      <c r="C55" s="28">
        <f>'Aggregates (£bn)'!C55-'[9]Aggregates (£bn)'!C55</f>
        <v>0</v>
      </c>
      <c r="D55" s="28">
        <f>'Aggregates (£bn)'!D55-'[9]Aggregates (£bn)'!D55</f>
        <v>0</v>
      </c>
      <c r="E55" s="28">
        <f>'Aggregates (£bn)'!E55-'[9]Aggregates (£bn)'!E55</f>
        <v>0</v>
      </c>
      <c r="F55" s="28">
        <f>'Aggregates (£bn)'!F55-'[9]Aggregates (£bn)'!F55</f>
        <v>0</v>
      </c>
      <c r="G55" s="28">
        <f>'Aggregates (£bn)'!G55-'[9]Aggregates (£bn)'!G55</f>
        <v>0</v>
      </c>
      <c r="H55" s="28">
        <f>'Aggregates (£bn)'!H55-'[9]Aggregates (£bn)'!H55</f>
        <v>0</v>
      </c>
      <c r="I55" s="28">
        <f>'Aggregates (£bn)'!I55-'[9]Aggregates (£bn)'!I55</f>
        <v>0</v>
      </c>
      <c r="J55" s="28">
        <f>'Aggregates (£bn)'!J55-'[9]Aggregates (£bn)'!J55</f>
        <v>0</v>
      </c>
      <c r="K55" s="28">
        <f>'Aggregates (£bn)'!K55-'[9]Aggregates (£bn)'!K55</f>
        <v>-3.3431118011598926E-2</v>
      </c>
      <c r="L55" s="28">
        <f>'Aggregates (£bn)'!L55-'[9]Aggregates (£bn)'!L55</f>
        <v>0</v>
      </c>
      <c r="M55" s="28">
        <f>'Aggregates (£bn)'!L55-'[9]Aggregates (£bn)'!M55</f>
        <v>-10.150784894818248</v>
      </c>
      <c r="N55" s="28">
        <f>'Aggregates (£bn)'!M55-'[9]Aggregates (£bn)'!N55</f>
        <v>-65.425999092351901</v>
      </c>
      <c r="O55" s="28">
        <f>'Aggregates (£bn)'!N55-'[9]Aggregates (£bn)'!O55</f>
        <v>-10.184216012829843</v>
      </c>
      <c r="P55" s="28">
        <f>'Aggregates (£bn)'!P55-'[9]Aggregates (£bn)'!P55</f>
        <v>0</v>
      </c>
      <c r="Q55" s="28">
        <f>'Aggregates (£bn)'!Q55-'[9]Aggregates (£bn)'!Q55</f>
        <v>0</v>
      </c>
      <c r="R55" s="28">
        <f>'Aggregates (£bn)'!R55-'[9]Aggregates (£bn)'!R55</f>
        <v>0</v>
      </c>
      <c r="S55" s="28">
        <f>'Aggregates (£bn)'!S55-'[9]Aggregates (£bn)'!S55</f>
        <v>0</v>
      </c>
      <c r="T55" s="28">
        <f>'Aggregates (£bn)'!T55-'[9]Aggregates (£bn)'!T55</f>
        <v>0</v>
      </c>
      <c r="U55" s="28">
        <f>'Aggregates (£bn)'!U55-'[9]Aggregates (£bn)'!U55</f>
        <v>0</v>
      </c>
      <c r="V55" s="28">
        <f>'Aggregates (£bn)'!V55-'[9]Aggregates (£bn)'!V55</f>
        <v>0</v>
      </c>
      <c r="W55" s="28">
        <f>'Aggregates (£bn)'!W55-'[9]Aggregates (£bn)'!W55</f>
        <v>0</v>
      </c>
      <c r="X55" s="28">
        <f>'Aggregates (£bn)'!X55-'[9]Aggregates (£bn)'!X55</f>
        <v>0</v>
      </c>
      <c r="Y55" s="28">
        <f>'Aggregates (£bn)'!AA55-'[9]Aggregates (£bn)'!Y55</f>
        <v>51.267000000000003</v>
      </c>
      <c r="Z55" s="28">
        <f>'Aggregates (£bn)'!AB55-'[9]Aggregates (£bn)'!Z55</f>
        <v>41.08278398717016</v>
      </c>
      <c r="AA55" s="28">
        <f>'Aggregates (£bn)'!AC55-'[9]Aggregates (£bn)'!AA55</f>
        <v>247.44799999999998</v>
      </c>
      <c r="AB55" s="28">
        <f>'Aggregates (£bn)'!AD55-'[9]Aggregates (£bn)'!AB55</f>
        <v>-41.116215105181766</v>
      </c>
      <c r="AC55" s="28">
        <f>'Aggregates (£bn)'!AE55-'[9]Aggregates (£bn)'!AC55</f>
        <v>484.49600000000004</v>
      </c>
      <c r="AD55" s="28">
        <f>'Aggregates (£bn)'!AF55-'[9]Aggregates (£bn)'!AD55</f>
        <v>803.41600000000005</v>
      </c>
      <c r="AE55" s="28">
        <f>'Aggregates (£bn)'!AG53-'[9]Aggregates (£bn)'!AE55</f>
        <v>-783.00189781227834</v>
      </c>
      <c r="AF55" s="28"/>
      <c r="AG55" s="33" t="s">
        <v>39</v>
      </c>
      <c r="AH55" s="28">
        <f>'Aggregates (per cent of GDP)'!C52-'[9]Aggregates (per cent of GDP)'!C52</f>
        <v>-0.1222029004324483</v>
      </c>
      <c r="AI55" s="28">
        <f>'Aggregates (per cent of GDP)'!D52-'[9]Aggregates (per cent of GDP)'!D52</f>
        <v>-0.13731769356459722</v>
      </c>
      <c r="AJ55" s="28">
        <f>'Aggregates (per cent of GDP)'!E52-'[9]Aggregates (per cent of GDP)'!E52</f>
        <v>-0.12517566782236145</v>
      </c>
      <c r="AK55" s="28">
        <f>'Aggregates (per cent of GDP)'!F52-'[9]Aggregates (per cent of GDP)'!F52</f>
        <v>-2.8115599438165439E-3</v>
      </c>
      <c r="AL55" s="28">
        <f>'Aggregates (per cent of GDP)'!G52-'[9]Aggregates (per cent of GDP)'!G52</f>
        <v>-9.3304657984201178E-3</v>
      </c>
      <c r="AM55" s="28">
        <f>'Aggregates (per cent of GDP)'!H52-'[9]Aggregates (per cent of GDP)'!H52</f>
        <v>-1.2142025742236662E-2</v>
      </c>
      <c r="AN55" s="28">
        <f>'Aggregates (per cent of GDP)'!I52-'[9]Aggregates (per cent of GDP)'!I52</f>
        <v>-0.11082820511965963</v>
      </c>
      <c r="AO55" s="28">
        <f>'Aggregates (per cent of GDP)'!J52-'[9]Aggregates (per cent of GDP)'!J52</f>
        <v>0</v>
      </c>
      <c r="AP55" s="28">
        <f>'Aggregates (per cent of GDP)'!K52-'[9]Aggregates (per cent of GDP)'!K52</f>
        <v>-1.2303233188335483E-2</v>
      </c>
      <c r="AQ55" s="28">
        <f>'Aggregates (per cent of GDP)'!L52-'[9]Aggregates (per cent of GDP)'!L52</f>
        <v>5.4283098340370817E-3</v>
      </c>
      <c r="AR55" s="28">
        <f>'Aggregates (per cent of GDP)'!M52-'[9]Aggregates (per cent of GDP)'!M52</f>
        <v>5.4283098340370817E-3</v>
      </c>
      <c r="AS55" s="28">
        <f>'Aggregates (per cent of GDP)'!L52-'[9]Aggregates (per cent of GDP)'!N52</f>
        <v>-5.1389796773805116</v>
      </c>
      <c r="AT55" s="28">
        <f>'Aggregates (per cent of GDP)'!N52-'[9]Aggregates (per cent of GDP)'!O52</f>
        <v>-0.4667126548600864</v>
      </c>
      <c r="AU55" s="28">
        <f>'Aggregates (per cent of GDP)'!P52-'[9]Aggregates (per cent of GDP)'!P52</f>
        <v>0</v>
      </c>
      <c r="AV55" s="28">
        <f>'Aggregates (per cent of GDP)'!R52-'[9]Aggregates (per cent of GDP)'!Q52</f>
        <v>-3.3514394099149309</v>
      </c>
      <c r="AW55" s="28">
        <f>'Aggregates (per cent of GDP)'!R52-'[9]Aggregates (per cent of GDP)'!R52</f>
        <v>0</v>
      </c>
      <c r="AX55" s="28">
        <f>'Aggregates (per cent of GDP)'!S52-'[9]Aggregates (per cent of GDP)'!S52</f>
        <v>0</v>
      </c>
      <c r="AY55" s="28">
        <f>'Aggregates (per cent of GDP)'!T52-'[9]Aggregates (per cent of GDP)'!T52</f>
        <v>-1.5030999288136115E-2</v>
      </c>
      <c r="AZ55" s="28">
        <f>'Aggregates (per cent of GDP)'!U52-'[9]Aggregates (per cent of GDP)'!U52</f>
        <v>-1.341467133253893E-2</v>
      </c>
      <c r="BA55" s="28">
        <f>'Aggregates (per cent of GDP)'!V52-'[9]Aggregates (per cent of GDP)'!V52</f>
        <v>-1.1284946576307853E-2</v>
      </c>
      <c r="BB55" s="28">
        <f>'Aggregates (per cent of GDP)'!W52-'[9]Aggregates (per cent of GDP)'!W52</f>
        <v>0</v>
      </c>
      <c r="BC55" s="28">
        <f>'Aggregates (per cent of GDP)'!X52-'[9]Aggregates (per cent of GDP)'!X52</f>
        <v>-9.4817518941475498E-2</v>
      </c>
      <c r="BD55" s="28">
        <f>'Aggregates (per cent of GDP)'!AA52-'[9]Aggregates (per cent of GDP)'!Y52</f>
        <v>4.3132288667600971</v>
      </c>
      <c r="BE55" s="28">
        <f>'Aggregates (per cent of GDP)'!AB52-'[9]Aggregates (per cent of GDP)'!Z52</f>
        <v>3.8616310050321601</v>
      </c>
      <c r="BF55" s="28">
        <f>'Aggregates (per cent of GDP)'!AC52-'[9]Aggregates (per cent of GDP)'!AA52</f>
        <v>39.233185870216531</v>
      </c>
      <c r="BG55" s="28"/>
      <c r="BH55" s="28"/>
      <c r="BI55" s="28"/>
      <c r="BK55" s="33" t="s">
        <v>46</v>
      </c>
      <c r="BL55" s="28">
        <f>'Aggregates (2024-25 prices)'!C52-'[9]Aggregates (2024-25 prices)'!$C$52</f>
        <v>0</v>
      </c>
      <c r="BM55" s="28">
        <f>'Aggregates (2024-25 prices)'!D52-'[9]Aggregates (2024-25 prices)'!D52</f>
        <v>0</v>
      </c>
      <c r="BN55" s="28">
        <f>'Aggregates (2024-25 prices)'!E52-'[9]Aggregates (2024-25 prices)'!E52</f>
        <v>0</v>
      </c>
      <c r="BO55" s="28">
        <f>'Aggregates (2024-25 prices)'!F52-'[9]Aggregates (2024-25 prices)'!F52</f>
        <v>0</v>
      </c>
      <c r="BP55" s="28">
        <f>'Aggregates (2024-25 prices)'!G52-'[9]Aggregates (2024-25 prices)'!G52</f>
        <v>0</v>
      </c>
      <c r="BQ55" s="28">
        <f>'Aggregates (2024-25 prices)'!H52-'[9]Aggregates (2024-25 prices)'!H52</f>
        <v>0</v>
      </c>
      <c r="BR55" s="28">
        <f>'Aggregates (2024-25 prices)'!I52-'[9]Aggregates (2024-25 prices)'!I52</f>
        <v>0</v>
      </c>
      <c r="BS55" s="28"/>
      <c r="BT55" s="28" t="e">
        <f>'Aggregates (2024-25 prices)'!K52-#REF!</f>
        <v>#REF!</v>
      </c>
      <c r="BU55" s="28" t="e">
        <f>'Aggregates (2024-25 prices)'!#REF!-#REF!</f>
        <v>#REF!</v>
      </c>
      <c r="BV55" s="28" t="e">
        <f>'Aggregates (2024-25 prices)'!L52-#REF!</f>
        <v>#REF!</v>
      </c>
      <c r="BW55" s="28" t="e">
        <f>'Aggregates (2024-25 prices)'!M52-#REF!</f>
        <v>#REF!</v>
      </c>
      <c r="BX55" s="28" t="e">
        <f>'Aggregates (2024-25 prices)'!N52-#REF!</f>
        <v>#REF!</v>
      </c>
      <c r="BY55" s="28"/>
      <c r="BZ55" s="28" t="e">
        <f>'Aggregates (2024-25 prices)'!Q52-#REF!</f>
        <v>#REF!</v>
      </c>
      <c r="CA55" s="28" t="e">
        <f>'Aggregates (2024-25 prices)'!R52-#REF!</f>
        <v>#REF!</v>
      </c>
      <c r="CB55" s="28"/>
      <c r="CC55" s="28" t="e">
        <f>'Aggregates (2024-25 prices)'!T52-#REF!</f>
        <v>#REF!</v>
      </c>
      <c r="CD55" s="28" t="e">
        <f>'Aggregates (2024-25 prices)'!U52-#REF!</f>
        <v>#REF!</v>
      </c>
      <c r="CE55" s="28" t="e">
        <f>'Aggregates (2024-25 prices)'!V52-#REF!</f>
        <v>#REF!</v>
      </c>
      <c r="CF55" s="28"/>
      <c r="CG55" s="28" t="e">
        <f>'Aggregates (2024-25 prices)'!X52-#REF!</f>
        <v>#REF!</v>
      </c>
      <c r="CH55" s="28" t="e">
        <f>'Aggregates (2024-25 prices)'!AA52-#REF!</f>
        <v>#REF!</v>
      </c>
      <c r="CI55" s="28" t="e">
        <f>'Aggregates (2024-25 prices)'!AB52-#REF!</f>
        <v>#REF!</v>
      </c>
      <c r="CJ55" s="28" t="e">
        <f>'Aggregates (2024-25 prices)'!AC52-#REF!</f>
        <v>#REF!</v>
      </c>
      <c r="CK55" s="28"/>
      <c r="CL55" s="28" t="e">
        <f>'Aggregates (2024-25 prices)'!AE52-#REF!</f>
        <v>#REF!</v>
      </c>
    </row>
    <row r="56" spans="2:90" s="67" customFormat="1">
      <c r="B56" s="66" t="s">
        <v>38</v>
      </c>
      <c r="C56" s="28">
        <f>'Aggregates (£bn)'!C56-'[9]Aggregates (£bn)'!C56</f>
        <v>0</v>
      </c>
      <c r="D56" s="28">
        <f>'Aggregates (£bn)'!D56-'[9]Aggregates (£bn)'!D56</f>
        <v>0</v>
      </c>
      <c r="E56" s="28">
        <f>'Aggregates (£bn)'!E56-'[9]Aggregates (£bn)'!E56</f>
        <v>0</v>
      </c>
      <c r="F56" s="28">
        <f>'Aggregates (£bn)'!F56-'[9]Aggregates (£bn)'!F56</f>
        <v>0</v>
      </c>
      <c r="G56" s="28">
        <f>'Aggregates (£bn)'!G56-'[9]Aggregates (£bn)'!G56</f>
        <v>0</v>
      </c>
      <c r="H56" s="28">
        <f>'Aggregates (£bn)'!H56-'[9]Aggregates (£bn)'!H56</f>
        <v>0</v>
      </c>
      <c r="I56" s="28">
        <f>'Aggregates (£bn)'!I56-'[9]Aggregates (£bn)'!I56</f>
        <v>0</v>
      </c>
      <c r="J56" s="28">
        <f>'Aggregates (£bn)'!J56-'[9]Aggregates (£bn)'!J56</f>
        <v>0</v>
      </c>
      <c r="K56" s="28">
        <f>'Aggregates (£bn)'!K56-'[9]Aggregates (£bn)'!K56</f>
        <v>-5.553220111998769E-3</v>
      </c>
      <c r="L56" s="28">
        <f>'Aggregates (£bn)'!L56-'[9]Aggregates (£bn)'!L56</f>
        <v>0</v>
      </c>
      <c r="M56" s="28">
        <f>'Aggregates (£bn)'!L56-'[9]Aggregates (£bn)'!M56</f>
        <v>-4.5906731439811495</v>
      </c>
      <c r="N56" s="28">
        <f>'Aggregates (£bn)'!M56-'[9]Aggregates (£bn)'!N56</f>
        <v>-58.878100491925707</v>
      </c>
      <c r="O56" s="28">
        <f>'Aggregates (£bn)'!N56-'[9]Aggregates (£bn)'!O56</f>
        <v>-4.5962263640931411</v>
      </c>
      <c r="P56" s="28">
        <f>'Aggregates (£bn)'!P56-'[9]Aggregates (£bn)'!P56</f>
        <v>0</v>
      </c>
      <c r="Q56" s="28">
        <f>'Aggregates (£bn)'!Q56-'[9]Aggregates (£bn)'!Q56</f>
        <v>0</v>
      </c>
      <c r="R56" s="28">
        <f>'Aggregates (£bn)'!R56-'[9]Aggregates (£bn)'!R56</f>
        <v>0</v>
      </c>
      <c r="S56" s="28">
        <f>'Aggregates (£bn)'!S56-'[9]Aggregates (£bn)'!S56</f>
        <v>0</v>
      </c>
      <c r="T56" s="28">
        <f>'Aggregates (£bn)'!T56-'[9]Aggregates (£bn)'!T56</f>
        <v>0</v>
      </c>
      <c r="U56" s="28">
        <f>'Aggregates (£bn)'!U56-'[9]Aggregates (£bn)'!U56</f>
        <v>0</v>
      </c>
      <c r="V56" s="28">
        <f>'Aggregates (£bn)'!V56-'[9]Aggregates (£bn)'!V56</f>
        <v>0</v>
      </c>
      <c r="W56" s="28">
        <f>'Aggregates (£bn)'!W56-'[9]Aggregates (£bn)'!W56</f>
        <v>0</v>
      </c>
      <c r="X56" s="28">
        <f>'Aggregates (£bn)'!X56-'[9]Aggregates (£bn)'!X56</f>
        <v>0</v>
      </c>
      <c r="Y56" s="28">
        <f>'Aggregates (£bn)'!AA56-'[9]Aggregates (£bn)'!Y56</f>
        <v>45.823999999999998</v>
      </c>
      <c r="Z56" s="28">
        <f>'Aggregates (£bn)'!AB56-'[9]Aggregates (£bn)'!Z56</f>
        <v>41.227773635906857</v>
      </c>
      <c r="AA56" s="28">
        <f>'Aggregates (£bn)'!AC56-'[9]Aggregates (£bn)'!AA56</f>
        <v>294.10699999999997</v>
      </c>
      <c r="AB56" s="28">
        <f>'Aggregates (£bn)'!AD56-'[9]Aggregates (£bn)'!AB56</f>
        <v>-41.233326856018849</v>
      </c>
      <c r="AC56" s="28">
        <f>'Aggregates (£bn)'!AE56-'[9]Aggregates (£bn)'!AC56</f>
        <v>481.94400000000002</v>
      </c>
      <c r="AD56" s="28">
        <f>'Aggregates (£bn)'!AF56-'[9]Aggregates (£bn)'!AD56</f>
        <v>841.75099999999998</v>
      </c>
      <c r="AE56" s="28">
        <f>'Aggregates (£bn)'!AG54-'[9]Aggregates (£bn)'!AE56</f>
        <v>-823.22674860422512</v>
      </c>
      <c r="AF56" s="28"/>
      <c r="AG56" s="33" t="s">
        <v>40</v>
      </c>
      <c r="AH56" s="28">
        <f>'Aggregates (per cent of GDP)'!C53-'[9]Aggregates (per cent of GDP)'!C53</f>
        <v>4.9893787317245142E-2</v>
      </c>
      <c r="AI56" s="28">
        <f>'Aggregates (per cent of GDP)'!D53-'[9]Aggregates (per cent of GDP)'!D53</f>
        <v>5.4712067461757385E-2</v>
      </c>
      <c r="AJ56" s="28">
        <f>'Aggregates (per cent of GDP)'!E53-'[9]Aggregates (per cent of GDP)'!E53</f>
        <v>5.0552794240616095E-2</v>
      </c>
      <c r="AK56" s="28">
        <f>'Aggregates (per cent of GDP)'!F53-'[9]Aggregates (per cent of GDP)'!F53</f>
        <v>5.4956113251125593E-4</v>
      </c>
      <c r="AL56" s="28">
        <f>'Aggregates (per cent of GDP)'!G53-'[9]Aggregates (per cent of GDP)'!G53</f>
        <v>3.6097120886289247E-3</v>
      </c>
      <c r="AM56" s="28">
        <f>'Aggregates (per cent of GDP)'!H53-'[9]Aggregates (per cent of GDP)'!H53</f>
        <v>4.1592732211399586E-3</v>
      </c>
      <c r="AN56" s="28">
        <f>'Aggregates (per cent of GDP)'!I53-'[9]Aggregates (per cent of GDP)'!I53</f>
        <v>4.5626234394333665E-2</v>
      </c>
      <c r="AO56" s="28">
        <f>'Aggregates (per cent of GDP)'!J53-'[9]Aggregates (per cent of GDP)'!J53</f>
        <v>0</v>
      </c>
      <c r="AP56" s="28">
        <f>'Aggregates (per cent of GDP)'!K53-'[9]Aggregates (per cent of GDP)'!K53</f>
        <v>4.2687190120038743E-3</v>
      </c>
      <c r="AQ56" s="28">
        <f>'Aggregates (per cent of GDP)'!L53-'[9]Aggregates (per cent of GDP)'!L53</f>
        <v>-7.8594405067844431E-4</v>
      </c>
      <c r="AR56" s="28">
        <f>'Aggregates (per cent of GDP)'!M53-'[9]Aggregates (per cent of GDP)'!M53</f>
        <v>-7.8594405067844431E-4</v>
      </c>
      <c r="AS56" s="28">
        <f>'Aggregates (per cent of GDP)'!L53-'[9]Aggregates (per cent of GDP)'!N53</f>
        <v>-3.4074549478749825</v>
      </c>
      <c r="AT56" s="28">
        <f>'Aggregates (per cent of GDP)'!N53-'[9]Aggregates (per cent of GDP)'!O53</f>
        <v>-0.23336645384266586</v>
      </c>
      <c r="AU56" s="28">
        <f>'Aggregates (per cent of GDP)'!P53-'[9]Aggregates (per cent of GDP)'!P53</f>
        <v>0</v>
      </c>
      <c r="AV56" s="28">
        <f>'Aggregates (per cent of GDP)'!R53-'[9]Aggregates (per cent of GDP)'!Q53</f>
        <v>-2.7762730227518961</v>
      </c>
      <c r="AW56" s="28">
        <f>'Aggregates (per cent of GDP)'!R53-'[9]Aggregates (per cent of GDP)'!R53</f>
        <v>0</v>
      </c>
      <c r="AX56" s="28">
        <f>'Aggregates (per cent of GDP)'!S53-'[9]Aggregates (per cent of GDP)'!S53</f>
        <v>0</v>
      </c>
      <c r="AY56" s="28">
        <f>'Aggregates (per cent of GDP)'!T53-'[9]Aggregates (per cent of GDP)'!T53</f>
        <v>4.1820952505893239E-3</v>
      </c>
      <c r="AZ56" s="28">
        <f>'Aggregates (per cent of GDP)'!U53-'[9]Aggregates (per cent of GDP)'!U53</f>
        <v>3.7683002056798642E-3</v>
      </c>
      <c r="BA56" s="28">
        <f>'Aggregates (per cent of GDP)'!V53-'[9]Aggregates (per cent of GDP)'!V53</f>
        <v>4.6628571264388796E-3</v>
      </c>
      <c r="BB56" s="28">
        <f>'Aggregates (per cent of GDP)'!W53-'[9]Aggregates (per cent of GDP)'!W53</f>
        <v>0</v>
      </c>
      <c r="BC56" s="28">
        <f>'Aggregates (per cent of GDP)'!X53-'[9]Aggregates (per cent of GDP)'!X53</f>
        <v>0.12017816712099005</v>
      </c>
      <c r="BD56" s="28">
        <f>'Aggregates (per cent of GDP)'!AA53-'[9]Aggregates (per cent of GDP)'!Y53</f>
        <v>3.3458733505283846</v>
      </c>
      <c r="BE56" s="28">
        <f>'Aggregates (per cent of GDP)'!AB53-'[9]Aggregates (per cent of GDP)'!Z53</f>
        <v>3.1076886165412034</v>
      </c>
      <c r="BF56" s="28">
        <f>'Aggregates (per cent of GDP)'!AC53-'[9]Aggregates (per cent of GDP)'!AA53</f>
        <v>40.970627522364957</v>
      </c>
      <c r="BG56" s="28"/>
      <c r="BH56" s="28"/>
      <c r="BI56" s="28"/>
      <c r="BK56" s="33" t="s">
        <v>47</v>
      </c>
      <c r="BL56" s="28">
        <f>'Aggregates (2024-25 prices)'!C53-'[9]Aggregates (2024-25 prices)'!$C$53</f>
        <v>0</v>
      </c>
      <c r="BM56" s="28">
        <f>'Aggregates (2024-25 prices)'!D53-'[9]Aggregates (2024-25 prices)'!D53</f>
        <v>0</v>
      </c>
      <c r="BN56" s="28">
        <f>'Aggregates (2024-25 prices)'!E53-'[9]Aggregates (2024-25 prices)'!E53</f>
        <v>0</v>
      </c>
      <c r="BO56" s="28">
        <f>'Aggregates (2024-25 prices)'!F53-'[9]Aggregates (2024-25 prices)'!F53</f>
        <v>0</v>
      </c>
      <c r="BP56" s="28">
        <f>'Aggregates (2024-25 prices)'!G53-'[9]Aggregates (2024-25 prices)'!G53</f>
        <v>0</v>
      </c>
      <c r="BQ56" s="28">
        <f>'Aggregates (2024-25 prices)'!H53-'[9]Aggregates (2024-25 prices)'!H53</f>
        <v>0</v>
      </c>
      <c r="BR56" s="28">
        <f>'Aggregates (2024-25 prices)'!I53-'[9]Aggregates (2024-25 prices)'!I53</f>
        <v>0</v>
      </c>
      <c r="BS56" s="28"/>
      <c r="BT56" s="28" t="e">
        <f>'Aggregates (2024-25 prices)'!K53-#REF!</f>
        <v>#REF!</v>
      </c>
      <c r="BU56" s="28" t="e">
        <f>'Aggregates (2024-25 prices)'!#REF!-#REF!</f>
        <v>#REF!</v>
      </c>
      <c r="BV56" s="28" t="e">
        <f>'Aggregates (2024-25 prices)'!L53-#REF!</f>
        <v>#REF!</v>
      </c>
      <c r="BW56" s="28" t="e">
        <f>'Aggregates (2024-25 prices)'!M53-#REF!</f>
        <v>#REF!</v>
      </c>
      <c r="BX56" s="28" t="e">
        <f>'Aggregates (2024-25 prices)'!N53-#REF!</f>
        <v>#REF!</v>
      </c>
      <c r="BY56" s="28"/>
      <c r="BZ56" s="28" t="e">
        <f>'Aggregates (2024-25 prices)'!Q53-#REF!</f>
        <v>#REF!</v>
      </c>
      <c r="CA56" s="28" t="e">
        <f>'Aggregates (2024-25 prices)'!R53-#REF!</f>
        <v>#REF!</v>
      </c>
      <c r="CB56" s="28"/>
      <c r="CC56" s="28" t="e">
        <f>'Aggregates (2024-25 prices)'!T53-#REF!</f>
        <v>#REF!</v>
      </c>
      <c r="CD56" s="28" t="e">
        <f>'Aggregates (2024-25 prices)'!U53-#REF!</f>
        <v>#REF!</v>
      </c>
      <c r="CE56" s="28" t="e">
        <f>'Aggregates (2024-25 prices)'!V53-#REF!</f>
        <v>#REF!</v>
      </c>
      <c r="CF56" s="28"/>
      <c r="CG56" s="28" t="e">
        <f>'Aggregates (2024-25 prices)'!X53-#REF!</f>
        <v>#REF!</v>
      </c>
      <c r="CH56" s="28" t="e">
        <f>'Aggregates (2024-25 prices)'!AA53-#REF!</f>
        <v>#REF!</v>
      </c>
      <c r="CI56" s="28" t="e">
        <f>'Aggregates (2024-25 prices)'!AB53-#REF!</f>
        <v>#REF!</v>
      </c>
      <c r="CJ56" s="28" t="e">
        <f>'Aggregates (2024-25 prices)'!AC53-#REF!</f>
        <v>#REF!</v>
      </c>
      <c r="CK56" s="28"/>
      <c r="CL56" s="28" t="e">
        <f>'Aggregates (2024-25 prices)'!AE53-#REF!</f>
        <v>#REF!</v>
      </c>
    </row>
    <row r="57" spans="2:90" s="67" customFormat="1">
      <c r="B57" s="66" t="s">
        <v>39</v>
      </c>
      <c r="C57" s="28">
        <f>'Aggregates (£bn)'!C57-'[9]Aggregates (£bn)'!C57</f>
        <v>0</v>
      </c>
      <c r="D57" s="28">
        <f>'Aggregates (£bn)'!D57-'[9]Aggregates (£bn)'!D57</f>
        <v>0</v>
      </c>
      <c r="E57" s="28">
        <f>'Aggregates (£bn)'!E57-'[9]Aggregates (£bn)'!E57</f>
        <v>0</v>
      </c>
      <c r="F57" s="28">
        <f>'Aggregates (£bn)'!F57-'[9]Aggregates (£bn)'!F57</f>
        <v>0</v>
      </c>
      <c r="G57" s="28">
        <f>'Aggregates (£bn)'!G57-'[9]Aggregates (£bn)'!G57</f>
        <v>0</v>
      </c>
      <c r="H57" s="28">
        <f>'Aggregates (£bn)'!H57-'[9]Aggregates (£bn)'!H57</f>
        <v>0</v>
      </c>
      <c r="I57" s="28">
        <f>'Aggregates (£bn)'!I57-'[9]Aggregates (£bn)'!I57</f>
        <v>0</v>
      </c>
      <c r="J57" s="28">
        <f>'Aggregates (£bn)'!J57-'[9]Aggregates (£bn)'!J57</f>
        <v>0</v>
      </c>
      <c r="K57" s="28">
        <f>'Aggregates (£bn)'!K57-'[9]Aggregates (£bn)'!K57</f>
        <v>-1.436081200295547E-2</v>
      </c>
      <c r="L57" s="28">
        <f>'Aggregates (£bn)'!L57-'[9]Aggregates (£bn)'!L57</f>
        <v>0</v>
      </c>
      <c r="M57" s="28">
        <f>'Aggregates (£bn)'!L57-'[9]Aggregates (£bn)'!M57</f>
        <v>-3.8975695373863708</v>
      </c>
      <c r="N57" s="28">
        <f>'Aggregates (£bn)'!M57-'[9]Aggregates (£bn)'!N57</f>
        <v>-40.487500113224314</v>
      </c>
      <c r="O57" s="28">
        <f>'Aggregates (£bn)'!N57-'[9]Aggregates (£bn)'!O57</f>
        <v>-3.911930349389305</v>
      </c>
      <c r="P57" s="28">
        <f>'Aggregates (£bn)'!P57-'[9]Aggregates (£bn)'!P57</f>
        <v>0</v>
      </c>
      <c r="Q57" s="28">
        <f>'Aggregates (£bn)'!Q57-'[9]Aggregates (£bn)'!Q57</f>
        <v>0</v>
      </c>
      <c r="R57" s="28">
        <f>'Aggregates (£bn)'!R57-'[9]Aggregates (£bn)'!R57</f>
        <v>0</v>
      </c>
      <c r="S57" s="28">
        <f>'Aggregates (£bn)'!S57-'[9]Aggregates (£bn)'!S57</f>
        <v>0</v>
      </c>
      <c r="T57" s="28">
        <f>'Aggregates (£bn)'!T57-'[9]Aggregates (£bn)'!T57</f>
        <v>0</v>
      </c>
      <c r="U57" s="28">
        <f>'Aggregates (£bn)'!U57-'[9]Aggregates (£bn)'!U57</f>
        <v>0</v>
      </c>
      <c r="V57" s="28">
        <f>'Aggregates (£bn)'!V57-'[9]Aggregates (£bn)'!V57</f>
        <v>0</v>
      </c>
      <c r="W57" s="28">
        <f>'Aggregates (£bn)'!W57-'[9]Aggregates (£bn)'!W57</f>
        <v>0</v>
      </c>
      <c r="X57" s="28">
        <f>'Aggregates (£bn)'!X57-'[9]Aggregates (£bn)'!X57</f>
        <v>0</v>
      </c>
      <c r="Y57" s="28">
        <f>'Aggregates (£bn)'!AA57-'[9]Aggregates (£bn)'!Y57</f>
        <v>37.363</v>
      </c>
      <c r="Z57" s="28">
        <f>'Aggregates (£bn)'!AB57-'[9]Aggregates (£bn)'!Z57</f>
        <v>33.451069650610684</v>
      </c>
      <c r="AA57" s="28">
        <f>'Aggregates (£bn)'!AC57-'[9]Aggregates (£bn)'!AA57</f>
        <v>339.99200000000002</v>
      </c>
      <c r="AB57" s="28">
        <f>'Aggregates (£bn)'!AD57-'[9]Aggregates (£bn)'!AB57</f>
        <v>-33.465430462613632</v>
      </c>
      <c r="AC57" s="28">
        <f>'Aggregates (£bn)'!AE57-'[9]Aggregates (£bn)'!AC57</f>
        <v>488.88699999999994</v>
      </c>
      <c r="AD57" s="28">
        <f>'Aggregates (£bn)'!AF57-'[9]Aggregates (£bn)'!AD57</f>
        <v>895.79899999999998</v>
      </c>
      <c r="AE57" s="28">
        <f>'Aggregates (£bn)'!AG55-'[9]Aggregates (£bn)'!AE57</f>
        <v>-864.72473206446341</v>
      </c>
      <c r="AF57" s="28"/>
      <c r="AG57" s="33" t="s">
        <v>41</v>
      </c>
      <c r="AH57" s="28">
        <f>'Aggregates (per cent of GDP)'!C54-'[9]Aggregates (per cent of GDP)'!C54</f>
        <v>0</v>
      </c>
      <c r="AI57" s="28">
        <f>'Aggregates (per cent of GDP)'!D54-'[9]Aggregates (per cent of GDP)'!D54</f>
        <v>0</v>
      </c>
      <c r="AJ57" s="28">
        <f>'Aggregates (per cent of GDP)'!E54-'[9]Aggregates (per cent of GDP)'!E54</f>
        <v>0</v>
      </c>
      <c r="AK57" s="28">
        <f>'Aggregates (per cent of GDP)'!F54-'[9]Aggregates (per cent of GDP)'!F54</f>
        <v>0</v>
      </c>
      <c r="AL57" s="28">
        <f>'Aggregates (per cent of GDP)'!G54-'[9]Aggregates (per cent of GDP)'!G54</f>
        <v>0</v>
      </c>
      <c r="AM57" s="28">
        <f>'Aggregates (per cent of GDP)'!H54-'[9]Aggregates (per cent of GDP)'!H54</f>
        <v>0</v>
      </c>
      <c r="AN57" s="28">
        <f>'Aggregates (per cent of GDP)'!I54-'[9]Aggregates (per cent of GDP)'!I54</f>
        <v>0</v>
      </c>
      <c r="AO57" s="28">
        <f>'Aggregates (per cent of GDP)'!J54-'[9]Aggregates (per cent of GDP)'!J54</f>
        <v>0</v>
      </c>
      <c r="AP57" s="28">
        <f>'Aggregates (per cent of GDP)'!K54-'[9]Aggregates (per cent of GDP)'!K54</f>
        <v>0</v>
      </c>
      <c r="AQ57" s="28">
        <f>'Aggregates (per cent of GDP)'!L54-'[9]Aggregates (per cent of GDP)'!L54</f>
        <v>0</v>
      </c>
      <c r="AR57" s="28">
        <f>'Aggregates (per cent of GDP)'!M54-'[9]Aggregates (per cent of GDP)'!M54</f>
        <v>0</v>
      </c>
      <c r="AS57" s="28">
        <f>'Aggregates (per cent of GDP)'!L54-'[9]Aggregates (per cent of GDP)'!N54</f>
        <v>-6.0676255075786667E-2</v>
      </c>
      <c r="AT57" s="28">
        <f>'Aggregates (per cent of GDP)'!N54-'[9]Aggregates (per cent of GDP)'!O54</f>
        <v>0.5678895054388593</v>
      </c>
      <c r="AU57" s="28">
        <f>'Aggregates (per cent of GDP)'!P54-'[9]Aggregates (per cent of GDP)'!P54</f>
        <v>0</v>
      </c>
      <c r="AV57" s="28">
        <f>'Aggregates (per cent of GDP)'!R54-'[9]Aggregates (per cent of GDP)'!Q54</f>
        <v>-0.56951350858261207</v>
      </c>
      <c r="AW57" s="28">
        <f>'Aggregates (per cent of GDP)'!R54-'[9]Aggregates (per cent of GDP)'!R54</f>
        <v>0</v>
      </c>
      <c r="AX57" s="28">
        <f>'Aggregates (per cent of GDP)'!S54-'[9]Aggregates (per cent of GDP)'!S54</f>
        <v>0</v>
      </c>
      <c r="AY57" s="28">
        <f>'Aggregates (per cent of GDP)'!T54-'[9]Aggregates (per cent of GDP)'!T54</f>
        <v>0</v>
      </c>
      <c r="AZ57" s="28">
        <f>'Aggregates (per cent of GDP)'!U54-'[9]Aggregates (per cent of GDP)'!U54</f>
        <v>0</v>
      </c>
      <c r="BA57" s="28">
        <f>'Aggregates (per cent of GDP)'!V54-'[9]Aggregates (per cent of GDP)'!V54</f>
        <v>0</v>
      </c>
      <c r="BB57" s="28">
        <f>'Aggregates (per cent of GDP)'!W54-'[9]Aggregates (per cent of GDP)'!W54</f>
        <v>0</v>
      </c>
      <c r="BC57" s="28">
        <f>'Aggregates (per cent of GDP)'!X54-'[9]Aggregates (per cent of GDP)'!X54</f>
        <v>0</v>
      </c>
      <c r="BD57" s="28">
        <f>'Aggregates (per cent of GDP)'!AA54-'[9]Aggregates (per cent of GDP)'!Y54</f>
        <v>0.99473091160515947</v>
      </c>
      <c r="BE57" s="28">
        <f>'Aggregates (per cent of GDP)'!AB54-'[9]Aggregates (per cent of GDP)'!Z54</f>
        <v>1.5626204170440183</v>
      </c>
      <c r="BF57" s="28">
        <f>'Aggregates (per cent of GDP)'!AC54-'[9]Aggregates (per cent of GDP)'!AA54</f>
        <v>41.742416939035934</v>
      </c>
      <c r="BG57" s="28"/>
      <c r="BH57" s="28"/>
      <c r="BI57" s="28"/>
      <c r="BK57" s="33" t="s">
        <v>48</v>
      </c>
      <c r="BL57" s="28">
        <f>'Aggregates (2024-25 prices)'!C54-'[9]Aggregates (2024-25 prices)'!$C$54</f>
        <v>0</v>
      </c>
      <c r="BM57" s="28">
        <f>'Aggregates (2024-25 prices)'!D54-'[9]Aggregates (2024-25 prices)'!D54</f>
        <v>0</v>
      </c>
      <c r="BN57" s="28">
        <f>'Aggregates (2024-25 prices)'!E54-'[9]Aggregates (2024-25 prices)'!E54</f>
        <v>0</v>
      </c>
      <c r="BO57" s="28">
        <f>'Aggregates (2024-25 prices)'!F54-'[9]Aggregates (2024-25 prices)'!F54</f>
        <v>0</v>
      </c>
      <c r="BP57" s="28">
        <f>'Aggregates (2024-25 prices)'!G54-'[9]Aggregates (2024-25 prices)'!G54</f>
        <v>0</v>
      </c>
      <c r="BQ57" s="28">
        <f>'Aggregates (2024-25 prices)'!H54-'[9]Aggregates (2024-25 prices)'!H54</f>
        <v>0</v>
      </c>
      <c r="BR57" s="28">
        <f>'Aggregates (2024-25 prices)'!I54-'[9]Aggregates (2024-25 prices)'!I54</f>
        <v>0</v>
      </c>
      <c r="BS57" s="28"/>
      <c r="BT57" s="28" t="e">
        <f>'Aggregates (2024-25 prices)'!K54-#REF!</f>
        <v>#REF!</v>
      </c>
      <c r="BU57" s="28" t="e">
        <f>'Aggregates (2024-25 prices)'!#REF!-#REF!</f>
        <v>#REF!</v>
      </c>
      <c r="BV57" s="28" t="e">
        <f>'Aggregates (2024-25 prices)'!L54-#REF!</f>
        <v>#REF!</v>
      </c>
      <c r="BW57" s="28" t="e">
        <f>'Aggregates (2024-25 prices)'!M54-#REF!</f>
        <v>#REF!</v>
      </c>
      <c r="BX57" s="28" t="e">
        <f>'Aggregates (2024-25 prices)'!N54-#REF!</f>
        <v>#REF!</v>
      </c>
      <c r="BY57" s="28"/>
      <c r="BZ57" s="28" t="e">
        <f>'Aggregates (2024-25 prices)'!Q54-#REF!</f>
        <v>#REF!</v>
      </c>
      <c r="CA57" s="28" t="e">
        <f>'Aggregates (2024-25 prices)'!R54-#REF!</f>
        <v>#REF!</v>
      </c>
      <c r="CB57" s="28"/>
      <c r="CC57" s="28" t="e">
        <f>'Aggregates (2024-25 prices)'!T54-#REF!</f>
        <v>#REF!</v>
      </c>
      <c r="CD57" s="28" t="e">
        <f>'Aggregates (2024-25 prices)'!U54-#REF!</f>
        <v>#REF!</v>
      </c>
      <c r="CE57" s="28" t="e">
        <f>'Aggregates (2024-25 prices)'!V54-#REF!</f>
        <v>#REF!</v>
      </c>
      <c r="CF57" s="28"/>
      <c r="CG57" s="28" t="e">
        <f>'Aggregates (2024-25 prices)'!X54-#REF!</f>
        <v>#REF!</v>
      </c>
      <c r="CH57" s="28" t="e">
        <f>'Aggregates (2024-25 prices)'!AA54-#REF!</f>
        <v>#REF!</v>
      </c>
      <c r="CI57" s="28" t="e">
        <f>'Aggregates (2024-25 prices)'!AB54-#REF!</f>
        <v>#REF!</v>
      </c>
      <c r="CJ57" s="28" t="e">
        <f>'Aggregates (2024-25 prices)'!AC54-#REF!</f>
        <v>#REF!</v>
      </c>
      <c r="CK57" s="28"/>
      <c r="CL57" s="28" t="e">
        <f>'Aggregates (2024-25 prices)'!AE54-#REF!</f>
        <v>#REF!</v>
      </c>
    </row>
    <row r="58" spans="2:90" s="67" customFormat="1">
      <c r="B58" s="66" t="s">
        <v>40</v>
      </c>
      <c r="C58" s="28">
        <f>'Aggregates (£bn)'!C58-'[9]Aggregates (£bn)'!C58</f>
        <v>0</v>
      </c>
      <c r="D58" s="28">
        <f>'Aggregates (£bn)'!D58-'[9]Aggregates (£bn)'!D58</f>
        <v>0</v>
      </c>
      <c r="E58" s="28">
        <f>'Aggregates (£bn)'!E58-'[9]Aggregates (£bn)'!E58</f>
        <v>0</v>
      </c>
      <c r="F58" s="28">
        <f>'Aggregates (£bn)'!F58-'[9]Aggregates (£bn)'!F58</f>
        <v>0</v>
      </c>
      <c r="G58" s="28">
        <f>'Aggregates (£bn)'!G58-'[9]Aggregates (£bn)'!G58</f>
        <v>0</v>
      </c>
      <c r="H58" s="28">
        <f>'Aggregates (£bn)'!H58-'[9]Aggregates (£bn)'!H58</f>
        <v>0</v>
      </c>
      <c r="I58" s="28">
        <f>'Aggregates (£bn)'!I58-'[9]Aggregates (£bn)'!I58</f>
        <v>0</v>
      </c>
      <c r="J58" s="28">
        <f>'Aggregates (£bn)'!J58-'[9]Aggregates (£bn)'!J58</f>
        <v>0</v>
      </c>
      <c r="K58" s="28">
        <f>'Aggregates (£bn)'!K58-'[9]Aggregates (£bn)'!K58</f>
        <v>3.3750776806016347E-3</v>
      </c>
      <c r="L58" s="28">
        <f>'Aggregates (£bn)'!L58-'[9]Aggregates (£bn)'!L58</f>
        <v>0</v>
      </c>
      <c r="M58" s="28">
        <f>'Aggregates (£bn)'!L58-'[9]Aggregates (£bn)'!M58</f>
        <v>-2.1984450947016816</v>
      </c>
      <c r="N58" s="28">
        <f>'Aggregates (£bn)'!M58-'[9]Aggregates (£bn)'!N58</f>
        <v>-29.248484888277247</v>
      </c>
      <c r="O58" s="28">
        <f>'Aggregates (£bn)'!N58-'[9]Aggregates (£bn)'!O58</f>
        <v>-2.1950700170210808</v>
      </c>
      <c r="P58" s="28">
        <f>'Aggregates (£bn)'!P58-'[9]Aggregates (£bn)'!P58</f>
        <v>0</v>
      </c>
      <c r="Q58" s="28">
        <f>'Aggregates (£bn)'!Q58-'[9]Aggregates (£bn)'!Q58</f>
        <v>0</v>
      </c>
      <c r="R58" s="28">
        <f>'Aggregates (£bn)'!R58-'[9]Aggregates (£bn)'!R58</f>
        <v>0</v>
      </c>
      <c r="S58" s="28">
        <f>'Aggregates (£bn)'!S58-'[9]Aggregates (£bn)'!S58</f>
        <v>0</v>
      </c>
      <c r="T58" s="28">
        <f>'Aggregates (£bn)'!T58-'[9]Aggregates (£bn)'!T58</f>
        <v>0</v>
      </c>
      <c r="U58" s="28">
        <f>'Aggregates (£bn)'!U58-'[9]Aggregates (£bn)'!U58</f>
        <v>0</v>
      </c>
      <c r="V58" s="28">
        <f>'Aggregates (£bn)'!V58-'[9]Aggregates (£bn)'!V58</f>
        <v>0</v>
      </c>
      <c r="W58" s="28">
        <f>'Aggregates (£bn)'!W58-'[9]Aggregates (£bn)'!W58</f>
        <v>0</v>
      </c>
      <c r="X58" s="28">
        <f>'Aggregates (£bn)'!X58-'[9]Aggregates (£bn)'!X58</f>
        <v>0</v>
      </c>
      <c r="Y58" s="28">
        <f>'Aggregates (£bn)'!AA58-'[9]Aggregates (£bn)'!Y58</f>
        <v>30.835000000000001</v>
      </c>
      <c r="Z58" s="28">
        <f>'Aggregates (£bn)'!AB58-'[9]Aggregates (£bn)'!Z58</f>
        <v>28.639929982978916</v>
      </c>
      <c r="AA58" s="28">
        <f>'Aggregates (£bn)'!AC58-'[9]Aggregates (£bn)'!AA58</f>
        <v>377.53100000000001</v>
      </c>
      <c r="AB58" s="28">
        <f>'Aggregates (£bn)'!AD58-'[9]Aggregates (£bn)'!AB58</f>
        <v>-28.636554905298318</v>
      </c>
      <c r="AC58" s="28">
        <f>'Aggregates (£bn)'!AE58-'[9]Aggregates (£bn)'!AC58</f>
        <v>513.21699999999998</v>
      </c>
      <c r="AD58" s="28">
        <f>'Aggregates (£bn)'!AF58-'[9]Aggregates (£bn)'!AD58</f>
        <v>945.75800000000004</v>
      </c>
      <c r="AE58" s="28">
        <f>'Aggregates (£bn)'!AG56-'[9]Aggregates (£bn)'!AE58</f>
        <v>-923.45338050996349</v>
      </c>
      <c r="AF58" s="28"/>
      <c r="AG58" s="33" t="s">
        <v>42</v>
      </c>
      <c r="AH58" s="28">
        <f>'Aggregates (per cent of GDP)'!C55-'[9]Aggregates (per cent of GDP)'!C55</f>
        <v>0</v>
      </c>
      <c r="AI58" s="28">
        <f>'Aggregates (per cent of GDP)'!D55-'[9]Aggregates (per cent of GDP)'!D55</f>
        <v>0</v>
      </c>
      <c r="AJ58" s="28">
        <f>'Aggregates (per cent of GDP)'!E55-'[9]Aggregates (per cent of GDP)'!E55</f>
        <v>0</v>
      </c>
      <c r="AK58" s="28">
        <f>'Aggregates (per cent of GDP)'!F55-'[9]Aggregates (per cent of GDP)'!F55</f>
        <v>0</v>
      </c>
      <c r="AL58" s="28">
        <f>'Aggregates (per cent of GDP)'!G55-'[9]Aggregates (per cent of GDP)'!G55</f>
        <v>0</v>
      </c>
      <c r="AM58" s="28">
        <f>'Aggregates (per cent of GDP)'!H55-'[9]Aggregates (per cent of GDP)'!H55</f>
        <v>0</v>
      </c>
      <c r="AN58" s="28">
        <f>'Aggregates (per cent of GDP)'!I55-'[9]Aggregates (per cent of GDP)'!I55</f>
        <v>0</v>
      </c>
      <c r="AO58" s="28">
        <f>'Aggregates (per cent of GDP)'!J55-'[9]Aggregates (per cent of GDP)'!J55</f>
        <v>0</v>
      </c>
      <c r="AP58" s="28">
        <f>'Aggregates (per cent of GDP)'!K55-'[9]Aggregates (per cent of GDP)'!K55</f>
        <v>0</v>
      </c>
      <c r="AQ58" s="28">
        <f>'Aggregates (per cent of GDP)'!L55-'[9]Aggregates (per cent of GDP)'!L55</f>
        <v>0</v>
      </c>
      <c r="AR58" s="28">
        <f>'Aggregates (per cent of GDP)'!M55-'[9]Aggregates (per cent of GDP)'!M55</f>
        <v>0</v>
      </c>
      <c r="AS58" s="28">
        <f>'Aggregates (per cent of GDP)'!L55-'[9]Aggregates (per cent of GDP)'!N55</f>
        <v>1.7830787024985288</v>
      </c>
      <c r="AT58" s="28">
        <f>'Aggregates (per cent of GDP)'!N55-'[9]Aggregates (per cent of GDP)'!O55</f>
        <v>0.7033451697051849</v>
      </c>
      <c r="AU58" s="28">
        <f>'Aggregates (per cent of GDP)'!P55-'[9]Aggregates (per cent of GDP)'!P55</f>
        <v>0</v>
      </c>
      <c r="AV58" s="28">
        <f>'Aggregates (per cent of GDP)'!R55-'[9]Aggregates (per cent of GDP)'!Q55</f>
        <v>0.51631362959076077</v>
      </c>
      <c r="AW58" s="28">
        <f>'Aggregates (per cent of GDP)'!R55-'[9]Aggregates (per cent of GDP)'!R55</f>
        <v>0</v>
      </c>
      <c r="AX58" s="28">
        <f>'Aggregates (per cent of GDP)'!S55-'[9]Aggregates (per cent of GDP)'!S55</f>
        <v>0</v>
      </c>
      <c r="AY58" s="28">
        <f>'Aggregates (per cent of GDP)'!T55-'[9]Aggregates (per cent of GDP)'!T55</f>
        <v>0</v>
      </c>
      <c r="AZ58" s="28">
        <f>'Aggregates (per cent of GDP)'!U55-'[9]Aggregates (per cent of GDP)'!U55</f>
        <v>0</v>
      </c>
      <c r="BA58" s="28">
        <f>'Aggregates (per cent of GDP)'!V55-'[9]Aggregates (per cent of GDP)'!V55</f>
        <v>0</v>
      </c>
      <c r="BB58" s="28">
        <f>'Aggregates (per cent of GDP)'!W55-'[9]Aggregates (per cent of GDP)'!W55</f>
        <v>0</v>
      </c>
      <c r="BC58" s="28">
        <f>'Aggregates (per cent of GDP)'!X55-'[9]Aggregates (per cent of GDP)'!X55</f>
        <v>0</v>
      </c>
      <c r="BD58" s="28">
        <f>'Aggregates (per cent of GDP)'!AA55-'[9]Aggregates (per cent of GDP)'!Y55</f>
        <v>-0.12138073056150962</v>
      </c>
      <c r="BE58" s="28">
        <f>'Aggregates (per cent of GDP)'!AB55-'[9]Aggregates (per cent of GDP)'!Z55</f>
        <v>0.58196443914367524</v>
      </c>
      <c r="BF58" s="28">
        <f>'Aggregates (per cent of GDP)'!AC55-'[9]Aggregates (per cent of GDP)'!AA55</f>
        <v>41.22063868441505</v>
      </c>
      <c r="BG58" s="28"/>
      <c r="BH58" s="28"/>
      <c r="BI58" s="28"/>
      <c r="BK58" s="33" t="s">
        <v>49</v>
      </c>
      <c r="BL58" s="28">
        <f>'Aggregates (2024-25 prices)'!C55-'[9]Aggregates (2024-25 prices)'!$C$55</f>
        <v>0</v>
      </c>
      <c r="BM58" s="28">
        <f>'Aggregates (2024-25 prices)'!D55-'[9]Aggregates (2024-25 prices)'!D55</f>
        <v>0</v>
      </c>
      <c r="BN58" s="28">
        <f>'Aggregates (2024-25 prices)'!E55-'[9]Aggregates (2024-25 prices)'!E55</f>
        <v>0</v>
      </c>
      <c r="BO58" s="28">
        <f>'Aggregates (2024-25 prices)'!F55-'[9]Aggregates (2024-25 prices)'!F55</f>
        <v>0</v>
      </c>
      <c r="BP58" s="28">
        <f>'Aggregates (2024-25 prices)'!G55-'[9]Aggregates (2024-25 prices)'!G55</f>
        <v>0</v>
      </c>
      <c r="BQ58" s="28">
        <f>'Aggregates (2024-25 prices)'!H55-'[9]Aggregates (2024-25 prices)'!H55</f>
        <v>0</v>
      </c>
      <c r="BR58" s="28">
        <f>'Aggregates (2024-25 prices)'!I55-'[9]Aggregates (2024-25 prices)'!I55</f>
        <v>0</v>
      </c>
      <c r="BS58" s="28"/>
      <c r="BT58" s="28" t="e">
        <f>'Aggregates (2024-25 prices)'!K55-#REF!</f>
        <v>#REF!</v>
      </c>
      <c r="BU58" s="28" t="e">
        <f>'Aggregates (2024-25 prices)'!#REF!-#REF!</f>
        <v>#REF!</v>
      </c>
      <c r="BV58" s="28" t="e">
        <f>'Aggregates (2024-25 prices)'!L55-#REF!</f>
        <v>#REF!</v>
      </c>
      <c r="BW58" s="28" t="e">
        <f>'Aggregates (2024-25 prices)'!M55-#REF!</f>
        <v>#REF!</v>
      </c>
      <c r="BX58" s="28" t="e">
        <f>'Aggregates (2024-25 prices)'!N55-#REF!</f>
        <v>#REF!</v>
      </c>
      <c r="BY58" s="28"/>
      <c r="BZ58" s="28" t="e">
        <f>'Aggregates (2024-25 prices)'!Q55-#REF!</f>
        <v>#REF!</v>
      </c>
      <c r="CA58" s="28" t="e">
        <f>'Aggregates (2024-25 prices)'!R55-#REF!</f>
        <v>#REF!</v>
      </c>
      <c r="CB58" s="28"/>
      <c r="CC58" s="28" t="e">
        <f>'Aggregates (2024-25 prices)'!T55-#REF!</f>
        <v>#REF!</v>
      </c>
      <c r="CD58" s="28" t="e">
        <f>'Aggregates (2024-25 prices)'!U55-#REF!</f>
        <v>#REF!</v>
      </c>
      <c r="CE58" s="28" t="e">
        <f>'Aggregates (2024-25 prices)'!V55-#REF!</f>
        <v>#REF!</v>
      </c>
      <c r="CF58" s="28"/>
      <c r="CG58" s="28" t="e">
        <f>'Aggregates (2024-25 prices)'!X55-#REF!</f>
        <v>#REF!</v>
      </c>
      <c r="CH58" s="28" t="e">
        <f>'Aggregates (2024-25 prices)'!AA55-#REF!</f>
        <v>#REF!</v>
      </c>
      <c r="CI58" s="28" t="e">
        <f>'Aggregates (2024-25 prices)'!AB55-#REF!</f>
        <v>#REF!</v>
      </c>
      <c r="CJ58" s="28" t="e">
        <f>'Aggregates (2024-25 prices)'!AC55-#REF!</f>
        <v>#REF!</v>
      </c>
      <c r="CK58" s="28"/>
      <c r="CL58" s="28" t="e">
        <f>'Aggregates (2024-25 prices)'!AE55-#REF!</f>
        <v>#REF!</v>
      </c>
    </row>
    <row r="59" spans="2:90" s="67" customFormat="1">
      <c r="B59" s="66" t="s">
        <v>41</v>
      </c>
      <c r="C59" s="28">
        <f>'Aggregates (£bn)'!C59-'[9]Aggregates (£bn)'!C59</f>
        <v>0</v>
      </c>
      <c r="D59" s="28">
        <f>'Aggregates (£bn)'!D59-'[9]Aggregates (£bn)'!D59</f>
        <v>0</v>
      </c>
      <c r="E59" s="28">
        <f>'Aggregates (£bn)'!E59-'[9]Aggregates (£bn)'!E59</f>
        <v>0</v>
      </c>
      <c r="F59" s="28">
        <f>'Aggregates (£bn)'!F59-'[9]Aggregates (£bn)'!F59</f>
        <v>0</v>
      </c>
      <c r="G59" s="28">
        <f>'Aggregates (£bn)'!G59-'[9]Aggregates (£bn)'!G59</f>
        <v>0</v>
      </c>
      <c r="H59" s="28">
        <f>'Aggregates (£bn)'!H59-'[9]Aggregates (£bn)'!H59</f>
        <v>0</v>
      </c>
      <c r="I59" s="28">
        <f>'Aggregates (£bn)'!I59-'[9]Aggregates (£bn)'!I59</f>
        <v>0</v>
      </c>
      <c r="J59" s="28">
        <f>'Aggregates (£bn)'!J59-'[9]Aggregates (£bn)'!J59</f>
        <v>0</v>
      </c>
      <c r="K59" s="28">
        <f>'Aggregates (£bn)'!K59-'[9]Aggregates (£bn)'!K59</f>
        <v>0</v>
      </c>
      <c r="L59" s="28">
        <f>'Aggregates (£bn)'!L59-'[9]Aggregates (£bn)'!L59</f>
        <v>0</v>
      </c>
      <c r="M59" s="28">
        <f>'Aggregates (£bn)'!L59-'[9]Aggregates (£bn)'!M59</f>
        <v>5.4783335177527519</v>
      </c>
      <c r="N59" s="28">
        <f>'Aggregates (£bn)'!M59-'[9]Aggregates (£bn)'!N59</f>
        <v>-6.0636670355055031</v>
      </c>
      <c r="O59" s="28">
        <f>'Aggregates (£bn)'!N59-'[9]Aggregates (£bn)'!O59</f>
        <v>5.4783335177527519</v>
      </c>
      <c r="P59" s="28">
        <f>'Aggregates (£bn)'!P59-'[9]Aggregates (£bn)'!P59</f>
        <v>0</v>
      </c>
      <c r="Q59" s="28">
        <f>'Aggregates (£bn)'!Q59-'[9]Aggregates (£bn)'!Q59</f>
        <v>0</v>
      </c>
      <c r="R59" s="28">
        <f>'Aggregates (£bn)'!R59-'[9]Aggregates (£bn)'!R59</f>
        <v>0</v>
      </c>
      <c r="S59" s="28">
        <f>'Aggregates (£bn)'!S59-'[9]Aggregates (£bn)'!S59</f>
        <v>0</v>
      </c>
      <c r="T59" s="28">
        <f>'Aggregates (£bn)'!T59-'[9]Aggregates (£bn)'!T59</f>
        <v>0</v>
      </c>
      <c r="U59" s="28">
        <f>'Aggregates (£bn)'!U59-'[9]Aggregates (£bn)'!U59</f>
        <v>0</v>
      </c>
      <c r="V59" s="28">
        <f>'Aggregates (£bn)'!V59-'[9]Aggregates (£bn)'!V59</f>
        <v>0</v>
      </c>
      <c r="W59" s="28">
        <f>'Aggregates (£bn)'!W59-'[9]Aggregates (£bn)'!W59</f>
        <v>0</v>
      </c>
      <c r="X59" s="28">
        <f>'Aggregates (£bn)'!X59-'[9]Aggregates (£bn)'!X59</f>
        <v>0</v>
      </c>
      <c r="Y59" s="28">
        <f>'Aggregates (£bn)'!AA59-'[9]Aggregates (£bn)'!Y59</f>
        <v>-351.60399999999998</v>
      </c>
      <c r="Z59" s="28">
        <f>'Aggregates (£bn)'!AB59-'[9]Aggregates (£bn)'!Z59</f>
        <v>15.074333517752748</v>
      </c>
      <c r="AA59" s="28">
        <f>'Aggregates (£bn)'!AC59-'[9]Aggregates (£bn)'!AA59</f>
        <v>402.68200000000002</v>
      </c>
      <c r="AB59" s="28">
        <f>'Aggregates (£bn)'!AD59-'[9]Aggregates (£bn)'!AB59</f>
        <v>-15.074333517752748</v>
      </c>
      <c r="AC59" s="28">
        <f>'Aggregates (£bn)'!AE59-'[9]Aggregates (£bn)'!AC59</f>
        <v>552.40499999999997</v>
      </c>
      <c r="AD59" s="28">
        <f>'Aggregates (£bn)'!AF59-'[9]Aggregates (£bn)'!AD59</f>
        <v>983.43200000000002</v>
      </c>
      <c r="AE59" s="28">
        <f>'Aggregates (£bn)'!AG57-'[9]Aggregates (£bn)'!AE59</f>
        <v>-965.40484351947043</v>
      </c>
      <c r="AF59" s="28"/>
      <c r="AG59" s="33" t="s">
        <v>43</v>
      </c>
      <c r="AH59" s="28">
        <f>'Aggregates (per cent of GDP)'!C56-'[9]Aggregates (per cent of GDP)'!C56</f>
        <v>0</v>
      </c>
      <c r="AI59" s="28">
        <f>'Aggregates (per cent of GDP)'!D56-'[9]Aggregates (per cent of GDP)'!D56</f>
        <v>0</v>
      </c>
      <c r="AJ59" s="28">
        <f>'Aggregates (per cent of GDP)'!E56-'[9]Aggregates (per cent of GDP)'!E56</f>
        <v>0</v>
      </c>
      <c r="AK59" s="28">
        <f>'Aggregates (per cent of GDP)'!F56-'[9]Aggregates (per cent of GDP)'!F56</f>
        <v>0</v>
      </c>
      <c r="AL59" s="28">
        <f>'Aggregates (per cent of GDP)'!G56-'[9]Aggregates (per cent of GDP)'!G56</f>
        <v>0</v>
      </c>
      <c r="AM59" s="28">
        <f>'Aggregates (per cent of GDP)'!H56-'[9]Aggregates (per cent of GDP)'!H56</f>
        <v>0</v>
      </c>
      <c r="AN59" s="28">
        <f>'Aggregates (per cent of GDP)'!I56-'[9]Aggregates (per cent of GDP)'!I56</f>
        <v>0</v>
      </c>
      <c r="AO59" s="28">
        <f>'Aggregates (per cent of GDP)'!J56-'[9]Aggregates (per cent of GDP)'!J56</f>
        <v>0</v>
      </c>
      <c r="AP59" s="28">
        <f>'Aggregates (per cent of GDP)'!K56-'[9]Aggregates (per cent of GDP)'!K56</f>
        <v>0</v>
      </c>
      <c r="AQ59" s="28">
        <f>'Aggregates (per cent of GDP)'!L56-'[9]Aggregates (per cent of GDP)'!L56</f>
        <v>0</v>
      </c>
      <c r="AR59" s="28">
        <f>'Aggregates (per cent of GDP)'!M56-'[9]Aggregates (per cent of GDP)'!M56</f>
        <v>0</v>
      </c>
      <c r="AS59" s="28">
        <f>'Aggregates (per cent of GDP)'!L56-'[9]Aggregates (per cent of GDP)'!N56</f>
        <v>3.6094934837991794</v>
      </c>
      <c r="AT59" s="28">
        <f>'Aggregates (per cent of GDP)'!N56-'[9]Aggregates (per cent of GDP)'!O56</f>
        <v>0.62171997381685362</v>
      </c>
      <c r="AU59" s="28">
        <f>'Aggregates (per cent of GDP)'!P56-'[9]Aggregates (per cent of GDP)'!P56</f>
        <v>0</v>
      </c>
      <c r="AV59" s="28">
        <f>'Aggregates (per cent of GDP)'!R56-'[9]Aggregates (per cent of GDP)'!Q56</f>
        <v>29.093641125161223</v>
      </c>
      <c r="AW59" s="28">
        <f>'Aggregates (per cent of GDP)'!R56-'[9]Aggregates (per cent of GDP)'!R56</f>
        <v>0</v>
      </c>
      <c r="AX59" s="28">
        <f>'Aggregates (per cent of GDP)'!S56-'[9]Aggregates (per cent of GDP)'!S56</f>
        <v>0</v>
      </c>
      <c r="AY59" s="28">
        <f>'Aggregates (per cent of GDP)'!T56-'[9]Aggregates (per cent of GDP)'!T56</f>
        <v>0</v>
      </c>
      <c r="AZ59" s="28">
        <f>'Aggregates (per cent of GDP)'!U56-'[9]Aggregates (per cent of GDP)'!U56</f>
        <v>0</v>
      </c>
      <c r="BA59" s="28">
        <f>'Aggregates (per cent of GDP)'!V56-'[9]Aggregates (per cent of GDP)'!V56</f>
        <v>0</v>
      </c>
      <c r="BB59" s="28">
        <f>'Aggregates (per cent of GDP)'!W56-'[9]Aggregates (per cent of GDP)'!W56</f>
        <v>0</v>
      </c>
      <c r="BC59" s="28">
        <f>'Aggregates (per cent of GDP)'!X56-'[9]Aggregates (per cent of GDP)'!X56</f>
        <v>0</v>
      </c>
      <c r="BD59" s="28">
        <f>'Aggregates (per cent of GDP)'!AA56-'[9]Aggregates (per cent of GDP)'!Y56</f>
        <v>-33.655021613465628</v>
      </c>
      <c r="BE59" s="28">
        <f>'Aggregates (per cent of GDP)'!AB56-'[9]Aggregates (per cent of GDP)'!Z56</f>
        <v>-33.302395732454052</v>
      </c>
      <c r="BF59" s="28">
        <f>'Aggregates (per cent of GDP)'!AC56-'[9]Aggregates (per cent of GDP)'!AA56</f>
        <v>39.655658032283</v>
      </c>
      <c r="BG59" s="28"/>
      <c r="BH59" s="28"/>
      <c r="BI59" s="28"/>
      <c r="BK59" s="33" t="s">
        <v>50</v>
      </c>
      <c r="BL59" s="28">
        <f>'Aggregates (2024-25 prices)'!C56-'[9]Aggregates (2024-25 prices)'!$C$56</f>
        <v>0</v>
      </c>
      <c r="BM59" s="28">
        <f>'Aggregates (2024-25 prices)'!D56-'[9]Aggregates (2024-25 prices)'!D56</f>
        <v>0</v>
      </c>
      <c r="BN59" s="28">
        <f>'Aggregates (2024-25 prices)'!E56-'[9]Aggregates (2024-25 prices)'!E56</f>
        <v>0</v>
      </c>
      <c r="BO59" s="28">
        <f>'Aggregates (2024-25 prices)'!F56-'[9]Aggregates (2024-25 prices)'!F56</f>
        <v>0</v>
      </c>
      <c r="BP59" s="28">
        <f>'Aggregates (2024-25 prices)'!G56-'[9]Aggregates (2024-25 prices)'!G56</f>
        <v>0</v>
      </c>
      <c r="BQ59" s="28">
        <f>'Aggregates (2024-25 prices)'!H56-'[9]Aggregates (2024-25 prices)'!H56</f>
        <v>0</v>
      </c>
      <c r="BR59" s="28">
        <f>'Aggregates (2024-25 prices)'!I56-'[9]Aggregates (2024-25 prices)'!I56</f>
        <v>0</v>
      </c>
      <c r="BS59" s="28"/>
      <c r="BT59" s="28" t="e">
        <f>'Aggregates (2024-25 prices)'!K56-#REF!</f>
        <v>#REF!</v>
      </c>
      <c r="BU59" s="28" t="e">
        <f>'Aggregates (2024-25 prices)'!#REF!-#REF!</f>
        <v>#REF!</v>
      </c>
      <c r="BV59" s="28" t="e">
        <f>'Aggregates (2024-25 prices)'!L56-#REF!</f>
        <v>#REF!</v>
      </c>
      <c r="BW59" s="28" t="e">
        <f>'Aggregates (2024-25 prices)'!M56-#REF!</f>
        <v>#REF!</v>
      </c>
      <c r="BX59" s="28" t="e">
        <f>'Aggregates (2024-25 prices)'!N56-#REF!</f>
        <v>#REF!</v>
      </c>
      <c r="BY59" s="28"/>
      <c r="BZ59" s="28" t="e">
        <f>'Aggregates (2024-25 prices)'!Q56-#REF!</f>
        <v>#REF!</v>
      </c>
      <c r="CA59" s="28" t="e">
        <f>'Aggregates (2024-25 prices)'!R56-#REF!</f>
        <v>#REF!</v>
      </c>
      <c r="CB59" s="28"/>
      <c r="CC59" s="28" t="e">
        <f>'Aggregates (2024-25 prices)'!T56-#REF!</f>
        <v>#REF!</v>
      </c>
      <c r="CD59" s="28" t="e">
        <f>'Aggregates (2024-25 prices)'!U56-#REF!</f>
        <v>#REF!</v>
      </c>
      <c r="CE59" s="28" t="e">
        <f>'Aggregates (2024-25 prices)'!V56-#REF!</f>
        <v>#REF!</v>
      </c>
      <c r="CF59" s="28"/>
      <c r="CG59" s="28" t="e">
        <f>'Aggregates (2024-25 prices)'!X56-#REF!</f>
        <v>#REF!</v>
      </c>
      <c r="CH59" s="28" t="e">
        <f>'Aggregates (2024-25 prices)'!AA56-#REF!</f>
        <v>#REF!</v>
      </c>
      <c r="CI59" s="28" t="e">
        <f>'Aggregates (2024-25 prices)'!AB56-#REF!</f>
        <v>#REF!</v>
      </c>
      <c r="CJ59" s="28" t="e">
        <f>'Aggregates (2024-25 prices)'!AC56-#REF!</f>
        <v>#REF!</v>
      </c>
      <c r="CK59" s="28"/>
      <c r="CL59" s="28" t="e">
        <f>'Aggregates (2024-25 prices)'!AE56-#REF!</f>
        <v>#REF!</v>
      </c>
    </row>
    <row r="60" spans="2:90" s="67" customFormat="1">
      <c r="B60" s="66" t="s">
        <v>42</v>
      </c>
      <c r="C60" s="28">
        <f>'Aggregates (£bn)'!C60-'[9]Aggregates (£bn)'!C60</f>
        <v>0</v>
      </c>
      <c r="D60" s="28">
        <f>'Aggregates (£bn)'!D60-'[9]Aggregates (£bn)'!D60</f>
        <v>0</v>
      </c>
      <c r="E60" s="28">
        <f>'Aggregates (£bn)'!E60-'[9]Aggregates (£bn)'!E60</f>
        <v>0</v>
      </c>
      <c r="F60" s="28">
        <f>'Aggregates (£bn)'!F60-'[9]Aggregates (£bn)'!F60</f>
        <v>0</v>
      </c>
      <c r="G60" s="28">
        <f>'Aggregates (£bn)'!G60-'[9]Aggregates (£bn)'!G60</f>
        <v>0</v>
      </c>
      <c r="H60" s="28">
        <f>'Aggregates (£bn)'!H60-'[9]Aggregates (£bn)'!H60</f>
        <v>0</v>
      </c>
      <c r="I60" s="28">
        <f>'Aggregates (£bn)'!I60-'[9]Aggregates (£bn)'!I60</f>
        <v>0</v>
      </c>
      <c r="J60" s="28">
        <f>'Aggregates (£bn)'!J60-'[9]Aggregates (£bn)'!J60</f>
        <v>0</v>
      </c>
      <c r="K60" s="28">
        <f>'Aggregates (£bn)'!K60-'[9]Aggregates (£bn)'!K60</f>
        <v>0</v>
      </c>
      <c r="L60" s="28">
        <f>'Aggregates (£bn)'!L60-'[9]Aggregates (£bn)'!L60</f>
        <v>0</v>
      </c>
      <c r="M60" s="28">
        <f>'Aggregates (£bn)'!L60-'[9]Aggregates (£bn)'!M60</f>
        <v>7.1041027193487345</v>
      </c>
      <c r="N60" s="28">
        <f>'Aggregates (£bn)'!M60-'[9]Aggregates (£bn)'!N60</f>
        <v>10.90579456130253</v>
      </c>
      <c r="O60" s="28">
        <f>'Aggregates (£bn)'!N60-'[9]Aggregates (£bn)'!O60</f>
        <v>7.1041027193487345</v>
      </c>
      <c r="P60" s="28">
        <f>'Aggregates (£bn)'!P60-'[9]Aggregates (£bn)'!P60</f>
        <v>0</v>
      </c>
      <c r="Q60" s="28">
        <f>'Aggregates (£bn)'!Q60-'[9]Aggregates (£bn)'!Q60</f>
        <v>0</v>
      </c>
      <c r="R60" s="28">
        <f>'Aggregates (£bn)'!R60-'[9]Aggregates (£bn)'!R60</f>
        <v>0</v>
      </c>
      <c r="S60" s="28">
        <f>'Aggregates (£bn)'!S60-'[9]Aggregates (£bn)'!S60</f>
        <v>0</v>
      </c>
      <c r="T60" s="28">
        <f>'Aggregates (£bn)'!T60-'[9]Aggregates (£bn)'!T60</f>
        <v>0</v>
      </c>
      <c r="U60" s="28">
        <f>'Aggregates (£bn)'!U60-'[9]Aggregates (£bn)'!U60</f>
        <v>0</v>
      </c>
      <c r="V60" s="28">
        <f>'Aggregates (£bn)'!V60-'[9]Aggregates (£bn)'!V60</f>
        <v>0</v>
      </c>
      <c r="W60" s="28">
        <f>'Aggregates (£bn)'!W60-'[9]Aggregates (£bn)'!W60</f>
        <v>0</v>
      </c>
      <c r="X60" s="28">
        <f>'Aggregates (£bn)'!X60-'[9]Aggregates (£bn)'!X60</f>
        <v>0</v>
      </c>
      <c r="Y60" s="28">
        <f>'Aggregates (£bn)'!AA60-'[9]Aggregates (£bn)'!Y60</f>
        <v>-365.226</v>
      </c>
      <c r="Z60" s="28">
        <f>'Aggregates (£bn)'!AB60-'[9]Aggregates (£bn)'!Z60</f>
        <v>5.8781027193487345</v>
      </c>
      <c r="AA60" s="28">
        <f>'Aggregates (£bn)'!AC60-'[9]Aggregates (£bn)'!AA60</f>
        <v>416.34699999999998</v>
      </c>
      <c r="AB60" s="28">
        <f>'Aggregates (£bn)'!AD60-'[9]Aggregates (£bn)'!AB60</f>
        <v>-5.8781027193487345</v>
      </c>
      <c r="AC60" s="28">
        <f>'Aggregates (£bn)'!AE60-'[9]Aggregates (£bn)'!AC60</f>
        <v>594.92399999999998</v>
      </c>
      <c r="AD60" s="28">
        <f>'Aggregates (£bn)'!AF60-'[9]Aggregates (£bn)'!AD60</f>
        <v>1033.4169999999999</v>
      </c>
      <c r="AE60" s="28">
        <f>'Aggregates (£bn)'!AG58-'[9]Aggregates (£bn)'!AE60</f>
        <v>-1010.2326320601861</v>
      </c>
      <c r="AF60" s="28"/>
      <c r="AG60" s="33" t="s">
        <v>44</v>
      </c>
      <c r="AH60" s="28">
        <f>'Aggregates (per cent of GDP)'!C57-'[9]Aggregates (per cent of GDP)'!C57</f>
        <v>0</v>
      </c>
      <c r="AI60" s="28">
        <f>'Aggregates (per cent of GDP)'!D57-'[9]Aggregates (per cent of GDP)'!D57</f>
        <v>0</v>
      </c>
      <c r="AJ60" s="28">
        <f>'Aggregates (per cent of GDP)'!E57-'[9]Aggregates (per cent of GDP)'!E57</f>
        <v>0</v>
      </c>
      <c r="AK60" s="28">
        <f>'Aggregates (per cent of GDP)'!F57-'[9]Aggregates (per cent of GDP)'!F57</f>
        <v>0</v>
      </c>
      <c r="AL60" s="28">
        <f>'Aggregates (per cent of GDP)'!G57-'[9]Aggregates (per cent of GDP)'!G57</f>
        <v>0</v>
      </c>
      <c r="AM60" s="28">
        <f>'Aggregates (per cent of GDP)'!H57-'[9]Aggregates (per cent of GDP)'!H57</f>
        <v>0</v>
      </c>
      <c r="AN60" s="28">
        <f>'Aggregates (per cent of GDP)'!I57-'[9]Aggregates (per cent of GDP)'!I57</f>
        <v>0</v>
      </c>
      <c r="AO60" s="28">
        <f>'Aggregates (per cent of GDP)'!J57-'[9]Aggregates (per cent of GDP)'!J57</f>
        <v>0</v>
      </c>
      <c r="AP60" s="28">
        <f>'Aggregates (per cent of GDP)'!K57-'[9]Aggregates (per cent of GDP)'!K57</f>
        <v>0</v>
      </c>
      <c r="AQ60" s="28">
        <f>'Aggregates (per cent of GDP)'!L57-'[9]Aggregates (per cent of GDP)'!L57</f>
        <v>0</v>
      </c>
      <c r="AR60" s="28">
        <f>'Aggregates (per cent of GDP)'!M57-'[9]Aggregates (per cent of GDP)'!M57</f>
        <v>0</v>
      </c>
      <c r="AS60" s="28">
        <f>'Aggregates (per cent of GDP)'!L57-'[9]Aggregates (per cent of GDP)'!N57</f>
        <v>4.0077567811692383</v>
      </c>
      <c r="AT60" s="28">
        <f>'Aggregates (per cent of GDP)'!N57-'[9]Aggregates (per cent of GDP)'!O57</f>
        <v>0.81009359490011867</v>
      </c>
      <c r="AU60" s="28">
        <f>'Aggregates (per cent of GDP)'!P57-'[9]Aggregates (per cent of GDP)'!P57</f>
        <v>0</v>
      </c>
      <c r="AV60" s="28">
        <f>'Aggregates (per cent of GDP)'!R57-'[9]Aggregates (per cent of GDP)'!Q57</f>
        <v>28.791479696800316</v>
      </c>
      <c r="AW60" s="28">
        <f>'Aggregates (per cent of GDP)'!R57-'[9]Aggregates (per cent of GDP)'!R57</f>
        <v>0</v>
      </c>
      <c r="AX60" s="28">
        <f>'Aggregates (per cent of GDP)'!S57-'[9]Aggregates (per cent of GDP)'!S57</f>
        <v>0</v>
      </c>
      <c r="AY60" s="28">
        <f>'Aggregates (per cent of GDP)'!T57-'[9]Aggregates (per cent of GDP)'!T57</f>
        <v>0</v>
      </c>
      <c r="AZ60" s="28">
        <f>'Aggregates (per cent of GDP)'!U57-'[9]Aggregates (per cent of GDP)'!U57</f>
        <v>0</v>
      </c>
      <c r="BA60" s="28">
        <f>'Aggregates (per cent of GDP)'!V57-'[9]Aggregates (per cent of GDP)'!V57</f>
        <v>0</v>
      </c>
      <c r="BB60" s="28">
        <f>'Aggregates (per cent of GDP)'!W57-'[9]Aggregates (per cent of GDP)'!W57</f>
        <v>0</v>
      </c>
      <c r="BC60" s="28">
        <f>'Aggregates (per cent of GDP)'!X57-'[9]Aggregates (per cent of GDP)'!X57</f>
        <v>0</v>
      </c>
      <c r="BD60" s="28">
        <f>'Aggregates (per cent of GDP)'!AA57-'[9]Aggregates (per cent of GDP)'!Y57</f>
        <v>-29.766789734680003</v>
      </c>
      <c r="BE60" s="28">
        <f>'Aggregates (per cent of GDP)'!AB57-'[9]Aggregates (per cent of GDP)'!Z57</f>
        <v>-33.526594278171174</v>
      </c>
      <c r="BF60" s="28">
        <f>'Aggregates (per cent of GDP)'!AC57-'[9]Aggregates (per cent of GDP)'!AA57</f>
        <v>37.123840931274046</v>
      </c>
      <c r="BG60" s="28"/>
      <c r="BH60" s="28"/>
      <c r="BI60" s="28"/>
      <c r="BK60" s="33" t="s">
        <v>51</v>
      </c>
      <c r="BL60" s="28">
        <f>'Aggregates (2024-25 prices)'!C57-'[9]Aggregates (2024-25 prices)'!$C$57</f>
        <v>0</v>
      </c>
      <c r="BM60" s="28">
        <f>'Aggregates (2024-25 prices)'!D57-'[9]Aggregates (2024-25 prices)'!D57</f>
        <v>0</v>
      </c>
      <c r="BN60" s="28">
        <f>'Aggregates (2024-25 prices)'!E57-'[9]Aggregates (2024-25 prices)'!E57</f>
        <v>0</v>
      </c>
      <c r="BO60" s="28">
        <f>'Aggregates (2024-25 prices)'!F57-'[9]Aggregates (2024-25 prices)'!F57</f>
        <v>0</v>
      </c>
      <c r="BP60" s="28">
        <f>'Aggregates (2024-25 prices)'!G57-'[9]Aggregates (2024-25 prices)'!G57</f>
        <v>0</v>
      </c>
      <c r="BQ60" s="28">
        <f>'Aggregates (2024-25 prices)'!H57-'[9]Aggregates (2024-25 prices)'!H57</f>
        <v>0</v>
      </c>
      <c r="BR60" s="28">
        <f>'Aggregates (2024-25 prices)'!I57-'[9]Aggregates (2024-25 prices)'!I57</f>
        <v>0</v>
      </c>
      <c r="BS60" s="28"/>
      <c r="BT60" s="28" t="e">
        <f>'Aggregates (2024-25 prices)'!K57-#REF!</f>
        <v>#REF!</v>
      </c>
      <c r="BU60" s="28" t="e">
        <f>'Aggregates (2024-25 prices)'!#REF!-#REF!</f>
        <v>#REF!</v>
      </c>
      <c r="BV60" s="28" t="e">
        <f>'Aggregates (2024-25 prices)'!L57-#REF!</f>
        <v>#REF!</v>
      </c>
      <c r="BW60" s="28" t="e">
        <f>'Aggregates (2024-25 prices)'!M57-#REF!</f>
        <v>#REF!</v>
      </c>
      <c r="BX60" s="28" t="e">
        <f>'Aggregates (2024-25 prices)'!N57-#REF!</f>
        <v>#REF!</v>
      </c>
      <c r="BY60" s="28"/>
      <c r="BZ60" s="28" t="e">
        <f>'Aggregates (2024-25 prices)'!Q57-#REF!</f>
        <v>#REF!</v>
      </c>
      <c r="CA60" s="28" t="e">
        <f>'Aggregates (2024-25 prices)'!R57-#REF!</f>
        <v>#REF!</v>
      </c>
      <c r="CB60" s="28"/>
      <c r="CC60" s="28" t="e">
        <f>'Aggregates (2024-25 prices)'!T57-#REF!</f>
        <v>#REF!</v>
      </c>
      <c r="CD60" s="28" t="e">
        <f>'Aggregates (2024-25 prices)'!U57-#REF!</f>
        <v>#REF!</v>
      </c>
      <c r="CE60" s="28" t="e">
        <f>'Aggregates (2024-25 prices)'!V57-#REF!</f>
        <v>#REF!</v>
      </c>
      <c r="CF60" s="28"/>
      <c r="CG60" s="28" t="e">
        <f>'Aggregates (2024-25 prices)'!X57-#REF!</f>
        <v>#REF!</v>
      </c>
      <c r="CH60" s="28" t="e">
        <f>'Aggregates (2024-25 prices)'!AA57-#REF!</f>
        <v>#REF!</v>
      </c>
      <c r="CI60" s="28" t="e">
        <f>'Aggregates (2024-25 prices)'!AB57-#REF!</f>
        <v>#REF!</v>
      </c>
      <c r="CJ60" s="28" t="e">
        <f>'Aggregates (2024-25 prices)'!AC57-#REF!</f>
        <v>#REF!</v>
      </c>
      <c r="CK60" s="28"/>
      <c r="CL60" s="28" t="e">
        <f>'Aggregates (2024-25 prices)'!AE57-#REF!</f>
        <v>#REF!</v>
      </c>
    </row>
    <row r="61" spans="2:90" s="67" customFormat="1">
      <c r="B61" s="66" t="s">
        <v>43</v>
      </c>
      <c r="C61" s="28">
        <f>'Aggregates (£bn)'!C61-'[9]Aggregates (£bn)'!C61</f>
        <v>0</v>
      </c>
      <c r="D61" s="28">
        <f>'Aggregates (£bn)'!D61-'[9]Aggregates (£bn)'!D61</f>
        <v>0</v>
      </c>
      <c r="E61" s="28">
        <f>'Aggregates (£bn)'!E61-'[9]Aggregates (£bn)'!E61</f>
        <v>0</v>
      </c>
      <c r="F61" s="28">
        <f>'Aggregates (£bn)'!F61-'[9]Aggregates (£bn)'!F61</f>
        <v>0</v>
      </c>
      <c r="G61" s="28">
        <f>'Aggregates (£bn)'!G61-'[9]Aggregates (£bn)'!G61</f>
        <v>0</v>
      </c>
      <c r="H61" s="28">
        <f>'Aggregates (£bn)'!H61-'[9]Aggregates (£bn)'!H61</f>
        <v>0</v>
      </c>
      <c r="I61" s="28">
        <f>'Aggregates (£bn)'!I61-'[9]Aggregates (£bn)'!I61</f>
        <v>0</v>
      </c>
      <c r="J61" s="28">
        <f>'Aggregates (£bn)'!J61-'[9]Aggregates (£bn)'!J61</f>
        <v>0</v>
      </c>
      <c r="K61" s="28">
        <f>'Aggregates (£bn)'!K61-'[9]Aggregates (£bn)'!K61</f>
        <v>0</v>
      </c>
      <c r="L61" s="28">
        <f>'Aggregates (£bn)'!L61-'[9]Aggregates (£bn)'!L61</f>
        <v>0</v>
      </c>
      <c r="M61" s="28">
        <f>'Aggregates (£bn)'!L61-'[9]Aggregates (£bn)'!M61</f>
        <v>6.5779092325775999</v>
      </c>
      <c r="N61" s="28">
        <f>'Aggregates (£bn)'!M61-'[9]Aggregates (£bn)'!N61</f>
        <v>31.611181534844803</v>
      </c>
      <c r="O61" s="28">
        <f>'Aggregates (£bn)'!N61-'[9]Aggregates (£bn)'!O61</f>
        <v>6.5779092325775981</v>
      </c>
      <c r="P61" s="28">
        <f>'Aggregates (£bn)'!P61-'[9]Aggregates (£bn)'!P61</f>
        <v>0</v>
      </c>
      <c r="Q61" s="28">
        <f>'Aggregates (£bn)'!Q61-'[9]Aggregates (£bn)'!Q61</f>
        <v>0</v>
      </c>
      <c r="R61" s="28">
        <f>'Aggregates (£bn)'!R61-'[9]Aggregates (£bn)'!R61</f>
        <v>0</v>
      </c>
      <c r="S61" s="28">
        <f>'Aggregates (£bn)'!S61-'[9]Aggregates (£bn)'!S61</f>
        <v>0</v>
      </c>
      <c r="T61" s="28">
        <f>'Aggregates (£bn)'!T61-'[9]Aggregates (£bn)'!T61</f>
        <v>0</v>
      </c>
      <c r="U61" s="28">
        <f>'Aggregates (£bn)'!U61-'[9]Aggregates (£bn)'!U61</f>
        <v>0</v>
      </c>
      <c r="V61" s="28">
        <f>'Aggregates (£bn)'!V61-'[9]Aggregates (£bn)'!V61</f>
        <v>0</v>
      </c>
      <c r="W61" s="28">
        <f>'Aggregates (£bn)'!W61-'[9]Aggregates (£bn)'!W61</f>
        <v>0</v>
      </c>
      <c r="X61" s="28">
        <f>'Aggregates (£bn)'!X61-'[9]Aggregates (£bn)'!X61</f>
        <v>0</v>
      </c>
      <c r="Y61" s="28">
        <f>'Aggregates (£bn)'!AA61-'[9]Aggregates (£bn)'!Y61</f>
        <v>-365.637</v>
      </c>
      <c r="Z61" s="28">
        <f>'Aggregates (£bn)'!AB61-'[9]Aggregates (£bn)'!Z61</f>
        <v>-361.98509076742243</v>
      </c>
      <c r="AA61" s="28">
        <f>'Aggregates (£bn)'!AC61-'[9]Aggregates (£bn)'!AA61</f>
        <v>419.56400000000002</v>
      </c>
      <c r="AB61" s="28">
        <f>'Aggregates (£bn)'!AD61-'[9]Aggregates (£bn)'!AB61</f>
        <v>4.6590907674224011</v>
      </c>
      <c r="AC61" s="28">
        <f>'Aggregates (£bn)'!AE61-'[9]Aggregates (£bn)'!AC61</f>
        <v>649.69100000000003</v>
      </c>
      <c r="AD61" s="28">
        <f>'Aggregates (£bn)'!AF61-'[9]Aggregates (£bn)'!AD61</f>
        <v>1087.3520000000001</v>
      </c>
      <c r="AE61" s="28">
        <f>'Aggregates (£bn)'!AG59-'[9]Aggregates (£bn)'!AE61</f>
        <v>-1056.8071681650479</v>
      </c>
      <c r="AF61" s="28"/>
      <c r="AG61" s="33" t="s">
        <v>45</v>
      </c>
      <c r="AH61" s="28">
        <f>'Aggregates (per cent of GDP)'!C58-'[9]Aggregates (per cent of GDP)'!C58</f>
        <v>0</v>
      </c>
      <c r="AI61" s="28">
        <f>'Aggregates (per cent of GDP)'!D58-'[9]Aggregates (per cent of GDP)'!D58</f>
        <v>0</v>
      </c>
      <c r="AJ61" s="28">
        <f>'Aggregates (per cent of GDP)'!E58-'[9]Aggregates (per cent of GDP)'!E58</f>
        <v>0</v>
      </c>
      <c r="AK61" s="28">
        <f>'Aggregates (per cent of GDP)'!F58-'[9]Aggregates (per cent of GDP)'!F58</f>
        <v>0</v>
      </c>
      <c r="AL61" s="28">
        <f>'Aggregates (per cent of GDP)'!G58-'[9]Aggregates (per cent of GDP)'!G58</f>
        <v>0</v>
      </c>
      <c r="AM61" s="28">
        <f>'Aggregates (per cent of GDP)'!H58-'[9]Aggregates (per cent of GDP)'!H58</f>
        <v>0</v>
      </c>
      <c r="AN61" s="28">
        <f>'Aggregates (per cent of GDP)'!I58-'[9]Aggregates (per cent of GDP)'!I58</f>
        <v>0</v>
      </c>
      <c r="AO61" s="28">
        <f>'Aggregates (per cent of GDP)'!J58-'[9]Aggregates (per cent of GDP)'!J58</f>
        <v>0</v>
      </c>
      <c r="AP61" s="28">
        <f>'Aggregates (per cent of GDP)'!K58-'[9]Aggregates (per cent of GDP)'!K58</f>
        <v>0</v>
      </c>
      <c r="AQ61" s="28">
        <f>'Aggregates (per cent of GDP)'!L58-'[9]Aggregates (per cent of GDP)'!L58</f>
        <v>0</v>
      </c>
      <c r="AR61" s="28">
        <f>'Aggregates (per cent of GDP)'!M58-'[9]Aggregates (per cent of GDP)'!M58</f>
        <v>0</v>
      </c>
      <c r="AS61" s="28">
        <f>'Aggregates (per cent of GDP)'!L58-'[9]Aggregates (per cent of GDP)'!N58</f>
        <v>9.1394656478680725E-2</v>
      </c>
      <c r="AT61" s="28">
        <f>'Aggregates (per cent of GDP)'!N58-'[9]Aggregates (per cent of GDP)'!O58</f>
        <v>0.60361203846032718</v>
      </c>
      <c r="AU61" s="28">
        <f>'Aggregates (per cent of GDP)'!P58-'[9]Aggregates (per cent of GDP)'!P58</f>
        <v>0</v>
      </c>
      <c r="AV61" s="28">
        <f>'Aggregates (per cent of GDP)'!R58-'[9]Aggregates (per cent of GDP)'!Q58</f>
        <v>28.973597414616748</v>
      </c>
      <c r="AW61" s="28">
        <f>'Aggregates (per cent of GDP)'!R58-'[9]Aggregates (per cent of GDP)'!R58</f>
        <v>0</v>
      </c>
      <c r="AX61" s="28">
        <f>'Aggregates (per cent of GDP)'!S58-'[9]Aggregates (per cent of GDP)'!S58</f>
        <v>0</v>
      </c>
      <c r="AY61" s="28">
        <f>'Aggregates (per cent of GDP)'!T58-'[9]Aggregates (per cent of GDP)'!T58</f>
        <v>0</v>
      </c>
      <c r="AZ61" s="28">
        <f>'Aggregates (per cent of GDP)'!U58-'[9]Aggregates (per cent of GDP)'!U58</f>
        <v>0</v>
      </c>
      <c r="BA61" s="28">
        <f>'Aggregates (per cent of GDP)'!V58-'[9]Aggregates (per cent of GDP)'!V58</f>
        <v>0</v>
      </c>
      <c r="BB61" s="28">
        <f>'Aggregates (per cent of GDP)'!W58-'[9]Aggregates (per cent of GDP)'!W58</f>
        <v>0</v>
      </c>
      <c r="BC61" s="28">
        <f>'Aggregates (per cent of GDP)'!X58-'[9]Aggregates (per cent of GDP)'!X58</f>
        <v>0</v>
      </c>
      <c r="BD61" s="28">
        <f>'Aggregates (per cent of GDP)'!AA58-'[9]Aggregates (per cent of GDP)'!Y58</f>
        <v>-27.780394657387845</v>
      </c>
      <c r="BE61" s="28">
        <f>'Aggregates (per cent of GDP)'!AB58-'[9]Aggregates (per cent of GDP)'!Z58</f>
        <v>-33.624996904641797</v>
      </c>
      <c r="BF61" s="28">
        <f>'Aggregates (per cent of GDP)'!AC58-'[9]Aggregates (per cent of GDP)'!AA58</f>
        <v>34.073811811035235</v>
      </c>
      <c r="BG61" s="28"/>
      <c r="BH61" s="28"/>
      <c r="BI61" s="28"/>
      <c r="BK61" s="33" t="s">
        <v>52</v>
      </c>
      <c r="BL61" s="28">
        <f>'Aggregates (2024-25 prices)'!C58-'[9]Aggregates (2024-25 prices)'!$C$58</f>
        <v>0</v>
      </c>
      <c r="BM61" s="28">
        <f>'Aggregates (2024-25 prices)'!D58-'[9]Aggregates (2024-25 prices)'!D58</f>
        <v>0</v>
      </c>
      <c r="BN61" s="28">
        <f>'Aggregates (2024-25 prices)'!E58-'[9]Aggregates (2024-25 prices)'!E58</f>
        <v>0</v>
      </c>
      <c r="BO61" s="28">
        <f>'Aggregates (2024-25 prices)'!F58-'[9]Aggregates (2024-25 prices)'!F58</f>
        <v>0</v>
      </c>
      <c r="BP61" s="28">
        <f>'Aggregates (2024-25 prices)'!G58-'[9]Aggregates (2024-25 prices)'!G58</f>
        <v>0</v>
      </c>
      <c r="BQ61" s="28">
        <f>'Aggregates (2024-25 prices)'!H58-'[9]Aggregates (2024-25 prices)'!H58</f>
        <v>0</v>
      </c>
      <c r="BR61" s="28">
        <f>'Aggregates (2024-25 prices)'!I58-'[9]Aggregates (2024-25 prices)'!I58</f>
        <v>0</v>
      </c>
      <c r="BS61" s="28"/>
      <c r="BT61" s="28" t="e">
        <f>'Aggregates (2024-25 prices)'!K58-#REF!</f>
        <v>#REF!</v>
      </c>
      <c r="BU61" s="28" t="e">
        <f>'Aggregates (2024-25 prices)'!#REF!-#REF!</f>
        <v>#REF!</v>
      </c>
      <c r="BV61" s="28" t="e">
        <f>'Aggregates (2024-25 prices)'!L58-#REF!</f>
        <v>#REF!</v>
      </c>
      <c r="BW61" s="28" t="e">
        <f>'Aggregates (2024-25 prices)'!M58-#REF!</f>
        <v>#REF!</v>
      </c>
      <c r="BX61" s="28" t="e">
        <f>'Aggregates (2024-25 prices)'!N58-#REF!</f>
        <v>#REF!</v>
      </c>
      <c r="BY61" s="28"/>
      <c r="BZ61" s="28" t="e">
        <f>'Aggregates (2024-25 prices)'!Q58-#REF!</f>
        <v>#REF!</v>
      </c>
      <c r="CA61" s="28" t="e">
        <f>'Aggregates (2024-25 prices)'!R58-#REF!</f>
        <v>#REF!</v>
      </c>
      <c r="CB61" s="28"/>
      <c r="CC61" s="28" t="e">
        <f>'Aggregates (2024-25 prices)'!T58-#REF!</f>
        <v>#REF!</v>
      </c>
      <c r="CD61" s="28" t="e">
        <f>'Aggregates (2024-25 prices)'!U58-#REF!</f>
        <v>#REF!</v>
      </c>
      <c r="CE61" s="28" t="e">
        <f>'Aggregates (2024-25 prices)'!V58-#REF!</f>
        <v>#REF!</v>
      </c>
      <c r="CF61" s="28"/>
      <c r="CG61" s="28" t="e">
        <f>'Aggregates (2024-25 prices)'!X58-#REF!</f>
        <v>#REF!</v>
      </c>
      <c r="CH61" s="28" t="e">
        <f>'Aggregates (2024-25 prices)'!AA58-#REF!</f>
        <v>#REF!</v>
      </c>
      <c r="CI61" s="28" t="e">
        <f>'Aggregates (2024-25 prices)'!AB58-#REF!</f>
        <v>#REF!</v>
      </c>
      <c r="CJ61" s="28" t="e">
        <f>'Aggregates (2024-25 prices)'!AC58-#REF!</f>
        <v>#REF!</v>
      </c>
      <c r="CK61" s="28"/>
      <c r="CL61" s="28" t="e">
        <f>'Aggregates (2024-25 prices)'!AE58-#REF!</f>
        <v>#REF!</v>
      </c>
    </row>
    <row r="62" spans="2:90" s="67" customFormat="1">
      <c r="B62" s="66" t="s">
        <v>44</v>
      </c>
      <c r="C62" s="28">
        <f>'Aggregates (£bn)'!C62-'[9]Aggregates (£bn)'!C62</f>
        <v>0</v>
      </c>
      <c r="D62" s="28">
        <f>'Aggregates (£bn)'!D62-'[9]Aggregates (£bn)'!D62</f>
        <v>0</v>
      </c>
      <c r="E62" s="28">
        <f>'Aggregates (£bn)'!E62-'[9]Aggregates (£bn)'!E62</f>
        <v>0</v>
      </c>
      <c r="F62" s="28">
        <f>'Aggregates (£bn)'!F62-'[9]Aggregates (£bn)'!F62</f>
        <v>0</v>
      </c>
      <c r="G62" s="28">
        <f>'Aggregates (£bn)'!G62-'[9]Aggregates (£bn)'!G62</f>
        <v>0</v>
      </c>
      <c r="H62" s="28">
        <f>'Aggregates (£bn)'!H62-'[9]Aggregates (£bn)'!H62</f>
        <v>0</v>
      </c>
      <c r="I62" s="28">
        <f>'Aggregates (£bn)'!I62-'[9]Aggregates (£bn)'!I62</f>
        <v>0</v>
      </c>
      <c r="J62" s="28">
        <f>'Aggregates (£bn)'!J62-'[9]Aggregates (£bn)'!J62</f>
        <v>0</v>
      </c>
      <c r="K62" s="28">
        <f>'Aggregates (£bn)'!K62-'[9]Aggregates (£bn)'!K62</f>
        <v>0</v>
      </c>
      <c r="L62" s="28">
        <f>'Aggregates (£bn)'!L62-'[9]Aggregates (£bn)'!L62</f>
        <v>0</v>
      </c>
      <c r="M62" s="28">
        <f>'Aggregates (£bn)'!L62-'[9]Aggregates (£bn)'!M62</f>
        <v>9.0300160911202347</v>
      </c>
      <c r="N62" s="28">
        <f>'Aggregates (£bn)'!M62-'[9]Aggregates (£bn)'!N62</f>
        <v>35.643967817759531</v>
      </c>
      <c r="O62" s="28">
        <f>'Aggregates (£bn)'!N62-'[9]Aggregates (£bn)'!O62</f>
        <v>9.0300160911202347</v>
      </c>
      <c r="P62" s="28">
        <f>'Aggregates (£bn)'!P62-'[9]Aggregates (£bn)'!P62</f>
        <v>0</v>
      </c>
      <c r="Q62" s="28">
        <f>'Aggregates (£bn)'!Q62-'[9]Aggregates (£bn)'!Q62</f>
        <v>0</v>
      </c>
      <c r="R62" s="28">
        <f>'Aggregates (£bn)'!R62-'[9]Aggregates (£bn)'!R62</f>
        <v>0</v>
      </c>
      <c r="S62" s="28">
        <f>'Aggregates (£bn)'!S62-'[9]Aggregates (£bn)'!S62</f>
        <v>0</v>
      </c>
      <c r="T62" s="28">
        <f>'Aggregates (£bn)'!T62-'[9]Aggregates (£bn)'!T62</f>
        <v>0</v>
      </c>
      <c r="U62" s="28">
        <f>'Aggregates (£bn)'!U62-'[9]Aggregates (£bn)'!U62</f>
        <v>0</v>
      </c>
      <c r="V62" s="28">
        <f>'Aggregates (£bn)'!V62-'[9]Aggregates (£bn)'!V62</f>
        <v>0</v>
      </c>
      <c r="W62" s="28">
        <f>'Aggregates (£bn)'!W62-'[9]Aggregates (£bn)'!W62</f>
        <v>0</v>
      </c>
      <c r="X62" s="28">
        <f>'Aggregates (£bn)'!X62-'[9]Aggregates (£bn)'!X62</f>
        <v>0</v>
      </c>
      <c r="Y62" s="28">
        <f>'Aggregates (£bn)'!AA62-'[9]Aggregates (£bn)'!Y62</f>
        <v>-338.65</v>
      </c>
      <c r="Z62" s="28">
        <f>'Aggregates (£bn)'!AB62-'[9]Aggregates (£bn)'!Z62</f>
        <v>-381.66198390887979</v>
      </c>
      <c r="AA62" s="28">
        <f>'Aggregates (£bn)'!AC62-'[9]Aggregates (£bn)'!AA62</f>
        <v>413.815</v>
      </c>
      <c r="AB62" s="28">
        <f>'Aggregates (£bn)'!AD62-'[9]Aggregates (£bn)'!AB62</f>
        <v>6.4199839088797663</v>
      </c>
      <c r="AC62" s="28">
        <f>'Aggregates (£bn)'!AE62-'[9]Aggregates (£bn)'!AC62</f>
        <v>716.32300000000009</v>
      </c>
      <c r="AD62" s="28">
        <f>'Aggregates (£bn)'!AF62-'[9]Aggregates (£bn)'!AD62</f>
        <v>1138.8</v>
      </c>
      <c r="AE62" s="28">
        <f>'Aggregates (£bn)'!AG60-'[9]Aggregates (£bn)'!AE62</f>
        <v>-1113.7656423945707</v>
      </c>
      <c r="AF62" s="28"/>
      <c r="AG62" s="33" t="s">
        <v>46</v>
      </c>
      <c r="AH62" s="28">
        <f>'Aggregates (per cent of GDP)'!C59-'[9]Aggregates (per cent of GDP)'!C59</f>
        <v>0</v>
      </c>
      <c r="AI62" s="28">
        <f>'Aggregates (per cent of GDP)'!D59-'[9]Aggregates (per cent of GDP)'!D59</f>
        <v>0</v>
      </c>
      <c r="AJ62" s="28">
        <f>'Aggregates (per cent of GDP)'!E59-'[9]Aggregates (per cent of GDP)'!E59</f>
        <v>0</v>
      </c>
      <c r="AK62" s="28">
        <f>'Aggregates (per cent of GDP)'!F59-'[9]Aggregates (per cent of GDP)'!F59</f>
        <v>0</v>
      </c>
      <c r="AL62" s="28">
        <f>'Aggregates (per cent of GDP)'!G59-'[9]Aggregates (per cent of GDP)'!G59</f>
        <v>0</v>
      </c>
      <c r="AM62" s="28">
        <f>'Aggregates (per cent of GDP)'!H59-'[9]Aggregates (per cent of GDP)'!H59</f>
        <v>0</v>
      </c>
      <c r="AN62" s="28">
        <f>'Aggregates (per cent of GDP)'!I59-'[9]Aggregates (per cent of GDP)'!I59</f>
        <v>0</v>
      </c>
      <c r="AO62" s="28">
        <f>'Aggregates (per cent of GDP)'!J59-'[9]Aggregates (per cent of GDP)'!J59</f>
        <v>0</v>
      </c>
      <c r="AP62" s="28">
        <f>'Aggregates (per cent of GDP)'!K59-'[9]Aggregates (per cent of GDP)'!K59</f>
        <v>0</v>
      </c>
      <c r="AQ62" s="28">
        <f>'Aggregates (per cent of GDP)'!L59-'[9]Aggregates (per cent of GDP)'!L59</f>
        <v>0</v>
      </c>
      <c r="AR62" s="28">
        <f>'Aggregates (per cent of GDP)'!M59-'[9]Aggregates (per cent of GDP)'!M59</f>
        <v>0</v>
      </c>
      <c r="AS62" s="28">
        <f>'Aggregates (per cent of GDP)'!L59-'[9]Aggregates (per cent of GDP)'!N59</f>
        <v>-4.363006950859881</v>
      </c>
      <c r="AT62" s="28">
        <f>'Aggregates (per cent of GDP)'!N59-'[9]Aggregates (per cent of GDP)'!O59</f>
        <v>0.17659376756284972</v>
      </c>
      <c r="AU62" s="28">
        <f>'Aggregates (per cent of GDP)'!P59-'[9]Aggregates (per cent of GDP)'!P59</f>
        <v>0</v>
      </c>
      <c r="AV62" s="28">
        <f>'Aggregates (per cent of GDP)'!R59-'[9]Aggregates (per cent of GDP)'!Q59</f>
        <v>29.872580877304255</v>
      </c>
      <c r="AW62" s="28">
        <f>'Aggregates (per cent of GDP)'!R59-'[9]Aggregates (per cent of GDP)'!R59</f>
        <v>0</v>
      </c>
      <c r="AX62" s="28">
        <f>'Aggregates (per cent of GDP)'!S59-'[9]Aggregates (per cent of GDP)'!S59</f>
        <v>0</v>
      </c>
      <c r="AY62" s="28">
        <f>'Aggregates (per cent of GDP)'!T59-'[9]Aggregates (per cent of GDP)'!T59</f>
        <v>0</v>
      </c>
      <c r="AZ62" s="28">
        <f>'Aggregates (per cent of GDP)'!U59-'[9]Aggregates (per cent of GDP)'!U59</f>
        <v>0</v>
      </c>
      <c r="BA62" s="28">
        <f>'Aggregates (per cent of GDP)'!V59-'[9]Aggregates (per cent of GDP)'!V59</f>
        <v>0</v>
      </c>
      <c r="BB62" s="28">
        <f>'Aggregates (per cent of GDP)'!W59-'[9]Aggregates (per cent of GDP)'!W59</f>
        <v>0</v>
      </c>
      <c r="BC62" s="28">
        <f>'Aggregates (per cent of GDP)'!X59-'[9]Aggregates (per cent of GDP)'!X59</f>
        <v>0</v>
      </c>
      <c r="BD62" s="28">
        <f>'Aggregates (per cent of GDP)'!AA59-'[9]Aggregates (per cent of GDP)'!Y59</f>
        <v>-27.362402447191609</v>
      </c>
      <c r="BE62" s="28">
        <f>'Aggregates (per cent of GDP)'!AB59-'[9]Aggregates (per cent of GDP)'!Z59</f>
        <v>-34.390797574543654</v>
      </c>
      <c r="BF62" s="28">
        <f>'Aggregates (per cent of GDP)'!AC59-'[9]Aggregates (per cent of GDP)'!AA59</f>
        <v>32.386382906913354</v>
      </c>
      <c r="BG62" s="28"/>
      <c r="BH62" s="28"/>
      <c r="BI62" s="28"/>
      <c r="BK62" s="33" t="s">
        <v>53</v>
      </c>
      <c r="BL62" s="28">
        <f>'Aggregates (2024-25 prices)'!C59-'[9]Aggregates (2024-25 prices)'!$C$59</f>
        <v>0</v>
      </c>
      <c r="BM62" s="28">
        <f>'Aggregates (2024-25 prices)'!D59-'[9]Aggregates (2024-25 prices)'!D59</f>
        <v>0</v>
      </c>
      <c r="BN62" s="28">
        <f>'Aggregates (2024-25 prices)'!E59-'[9]Aggregates (2024-25 prices)'!E59</f>
        <v>0</v>
      </c>
      <c r="BO62" s="28">
        <f>'Aggregates (2024-25 prices)'!F59-'[9]Aggregates (2024-25 prices)'!F59</f>
        <v>0</v>
      </c>
      <c r="BP62" s="28">
        <f>'Aggregates (2024-25 prices)'!G59-'[9]Aggregates (2024-25 prices)'!G59</f>
        <v>0</v>
      </c>
      <c r="BQ62" s="28">
        <f>'Aggregates (2024-25 prices)'!H59-'[9]Aggregates (2024-25 prices)'!H59</f>
        <v>0</v>
      </c>
      <c r="BR62" s="28">
        <f>'Aggregates (2024-25 prices)'!I59-'[9]Aggregates (2024-25 prices)'!I59</f>
        <v>0</v>
      </c>
      <c r="BS62" s="28"/>
      <c r="BT62" s="28" t="e">
        <f>'Aggregates (2024-25 prices)'!K59-#REF!</f>
        <v>#REF!</v>
      </c>
      <c r="BU62" s="28" t="e">
        <f>'Aggregates (2024-25 prices)'!#REF!-#REF!</f>
        <v>#REF!</v>
      </c>
      <c r="BV62" s="28" t="e">
        <f>'Aggregates (2024-25 prices)'!L59-#REF!</f>
        <v>#REF!</v>
      </c>
      <c r="BW62" s="28" t="e">
        <f>'Aggregates (2024-25 prices)'!M59-#REF!</f>
        <v>#REF!</v>
      </c>
      <c r="BX62" s="28" t="e">
        <f>'Aggregates (2024-25 prices)'!N59-#REF!</f>
        <v>#REF!</v>
      </c>
      <c r="BY62" s="28"/>
      <c r="BZ62" s="28" t="e">
        <f>'Aggregates (2024-25 prices)'!Q59-#REF!</f>
        <v>#REF!</v>
      </c>
      <c r="CA62" s="28" t="e">
        <f>'Aggregates (2024-25 prices)'!R59-#REF!</f>
        <v>#REF!</v>
      </c>
      <c r="CB62" s="28"/>
      <c r="CC62" s="28" t="e">
        <f>'Aggregates (2024-25 prices)'!T59-#REF!</f>
        <v>#REF!</v>
      </c>
      <c r="CD62" s="28" t="e">
        <f>'Aggregates (2024-25 prices)'!U59-#REF!</f>
        <v>#REF!</v>
      </c>
      <c r="CE62" s="28" t="e">
        <f>'Aggregates (2024-25 prices)'!V59-#REF!</f>
        <v>#REF!</v>
      </c>
      <c r="CF62" s="28"/>
      <c r="CG62" s="28" t="e">
        <f>'Aggregates (2024-25 prices)'!X59-#REF!</f>
        <v>#REF!</v>
      </c>
      <c r="CH62" s="28" t="e">
        <f>'Aggregates (2024-25 prices)'!AA59-#REF!</f>
        <v>#REF!</v>
      </c>
      <c r="CI62" s="28" t="e">
        <f>'Aggregates (2024-25 prices)'!AB59-#REF!</f>
        <v>#REF!</v>
      </c>
      <c r="CJ62" s="28" t="e">
        <f>'Aggregates (2024-25 prices)'!AC59-#REF!</f>
        <v>#REF!</v>
      </c>
      <c r="CK62" s="28"/>
      <c r="CL62" s="28" t="e">
        <f>'Aggregates (2024-25 prices)'!AE59-#REF!</f>
        <v>#REF!</v>
      </c>
    </row>
    <row r="63" spans="2:90" s="67" customFormat="1">
      <c r="B63" s="66" t="s">
        <v>45</v>
      </c>
      <c r="C63" s="28">
        <f>'Aggregates (£bn)'!C63-'[9]Aggregates (£bn)'!C63</f>
        <v>0</v>
      </c>
      <c r="D63" s="28">
        <f>'Aggregates (£bn)'!D63-'[9]Aggregates (£bn)'!D63</f>
        <v>0</v>
      </c>
      <c r="E63" s="28">
        <f>'Aggregates (£bn)'!E63-'[9]Aggregates (£bn)'!E63</f>
        <v>0</v>
      </c>
      <c r="F63" s="28">
        <f>'Aggregates (£bn)'!F63-'[9]Aggregates (£bn)'!F63</f>
        <v>0</v>
      </c>
      <c r="G63" s="28">
        <f>'Aggregates (£bn)'!G63-'[9]Aggregates (£bn)'!G63</f>
        <v>0</v>
      </c>
      <c r="H63" s="28">
        <f>'Aggregates (£bn)'!H63-'[9]Aggregates (£bn)'!H63</f>
        <v>0</v>
      </c>
      <c r="I63" s="28">
        <f>'Aggregates (£bn)'!I63-'[9]Aggregates (£bn)'!I63</f>
        <v>0</v>
      </c>
      <c r="J63" s="28">
        <f>'Aggregates (£bn)'!J63-'[9]Aggregates (£bn)'!J63</f>
        <v>0</v>
      </c>
      <c r="K63" s="28">
        <f>'Aggregates (£bn)'!K63-'[9]Aggregates (£bn)'!K63</f>
        <v>0</v>
      </c>
      <c r="L63" s="28">
        <f>'Aggregates (£bn)'!L63-'[9]Aggregates (£bn)'!L63</f>
        <v>0</v>
      </c>
      <c r="M63" s="28">
        <f>'Aggregates (£bn)'!L63-'[9]Aggregates (£bn)'!M63</f>
        <v>6.9558017947625821</v>
      </c>
      <c r="N63" s="28">
        <f>'Aggregates (£bn)'!M63-'[9]Aggregates (£bn)'!N63</f>
        <v>-5.9026035895251621</v>
      </c>
      <c r="O63" s="28">
        <f>'Aggregates (£bn)'!N63-'[9]Aggregates (£bn)'!O63</f>
        <v>6.9558017947625803</v>
      </c>
      <c r="P63" s="28">
        <f>'Aggregates (£bn)'!P63-'[9]Aggregates (£bn)'!P63</f>
        <v>0</v>
      </c>
      <c r="Q63" s="28">
        <f>'Aggregates (£bn)'!Q63-'[9]Aggregates (£bn)'!Q63</f>
        <v>0</v>
      </c>
      <c r="R63" s="28">
        <f>'Aggregates (£bn)'!R63-'[9]Aggregates (£bn)'!R63</f>
        <v>0</v>
      </c>
      <c r="S63" s="28">
        <f>'Aggregates (£bn)'!S63-'[9]Aggregates (£bn)'!S63</f>
        <v>0</v>
      </c>
      <c r="T63" s="28">
        <f>'Aggregates (£bn)'!T63-'[9]Aggregates (£bn)'!T63</f>
        <v>0</v>
      </c>
      <c r="U63" s="28">
        <f>'Aggregates (£bn)'!U63-'[9]Aggregates (£bn)'!U63</f>
        <v>0</v>
      </c>
      <c r="V63" s="28">
        <f>'Aggregates (£bn)'!V63-'[9]Aggregates (£bn)'!V63</f>
        <v>0</v>
      </c>
      <c r="W63" s="28">
        <f>'Aggregates (£bn)'!W63-'[9]Aggregates (£bn)'!W63</f>
        <v>0</v>
      </c>
      <c r="X63" s="28">
        <f>'Aggregates (£bn)'!X63-'[9]Aggregates (£bn)'!X63</f>
        <v>0</v>
      </c>
      <c r="Y63" s="28">
        <f>'Aggregates (£bn)'!AA63-'[9]Aggregates (£bn)'!Y63</f>
        <v>-326.8</v>
      </c>
      <c r="Z63" s="28">
        <f>'Aggregates (£bn)'!AB63-'[9]Aggregates (£bn)'!Z63</f>
        <v>-395.67519820523739</v>
      </c>
      <c r="AA63" s="28">
        <f>'Aggregates (£bn)'!AC63-'[9]Aggregates (£bn)'!AA63</f>
        <v>392.654</v>
      </c>
      <c r="AB63" s="28">
        <f>'Aggregates (£bn)'!AD63-'[9]Aggregates (£bn)'!AB63</f>
        <v>-11.955801794762584</v>
      </c>
      <c r="AC63" s="28">
        <f>'Aggregates (£bn)'!AE63-'[9]Aggregates (£bn)'!AC63</f>
        <v>754.70900000000006</v>
      </c>
      <c r="AD63" s="28">
        <f>'Aggregates (£bn)'!AF63-'[9]Aggregates (£bn)'!AD63</f>
        <v>1176</v>
      </c>
      <c r="AE63" s="28">
        <f>'Aggregates (£bn)'!AG61-'[9]Aggregates (£bn)'!AE63</f>
        <v>-1151.4885030945381</v>
      </c>
      <c r="AF63" s="28"/>
      <c r="AG63" s="33" t="s">
        <v>47</v>
      </c>
      <c r="AH63" s="28">
        <f>'Aggregates (per cent of GDP)'!C60-'[9]Aggregates (per cent of GDP)'!C60</f>
        <v>0</v>
      </c>
      <c r="AI63" s="28">
        <f>'Aggregates (per cent of GDP)'!D60-'[9]Aggregates (per cent of GDP)'!D60</f>
        <v>0</v>
      </c>
      <c r="AJ63" s="28">
        <f>'Aggregates (per cent of GDP)'!E60-'[9]Aggregates (per cent of GDP)'!E60</f>
        <v>0</v>
      </c>
      <c r="AK63" s="28">
        <f>'Aggregates (per cent of GDP)'!F60-'[9]Aggregates (per cent of GDP)'!F60</f>
        <v>0</v>
      </c>
      <c r="AL63" s="28">
        <f>'Aggregates (per cent of GDP)'!G60-'[9]Aggregates (per cent of GDP)'!G60</f>
        <v>0</v>
      </c>
      <c r="AM63" s="28">
        <f>'Aggregates (per cent of GDP)'!H60-'[9]Aggregates (per cent of GDP)'!H60</f>
        <v>0</v>
      </c>
      <c r="AN63" s="28">
        <f>'Aggregates (per cent of GDP)'!I60-'[9]Aggregates (per cent of GDP)'!I60</f>
        <v>0</v>
      </c>
      <c r="AO63" s="28">
        <f>'Aggregates (per cent of GDP)'!J60-'[9]Aggregates (per cent of GDP)'!J60</f>
        <v>0</v>
      </c>
      <c r="AP63" s="28">
        <f>'Aggregates (per cent of GDP)'!K60-'[9]Aggregates (per cent of GDP)'!K60</f>
        <v>0</v>
      </c>
      <c r="AQ63" s="28">
        <f>'Aggregates (per cent of GDP)'!L60-'[9]Aggregates (per cent of GDP)'!L60</f>
        <v>0</v>
      </c>
      <c r="AR63" s="28">
        <f>'Aggregates (per cent of GDP)'!M60-'[9]Aggregates (per cent of GDP)'!M60</f>
        <v>0</v>
      </c>
      <c r="AS63" s="28">
        <f>'Aggregates (per cent of GDP)'!L60-'[9]Aggregates (per cent of GDP)'!N60</f>
        <v>-5.3527021370087891</v>
      </c>
      <c r="AT63" s="28">
        <f>'Aggregates (per cent of GDP)'!N60-'[9]Aggregates (per cent of GDP)'!O60</f>
        <v>0.20663133089658725</v>
      </c>
      <c r="AU63" s="28">
        <f>'Aggregates (per cent of GDP)'!P60-'[9]Aggregates (per cent of GDP)'!P60</f>
        <v>0</v>
      </c>
      <c r="AV63" s="28">
        <f>'Aggregates (per cent of GDP)'!R60-'[9]Aggregates (per cent of GDP)'!Q60</f>
        <v>29.518971195636553</v>
      </c>
      <c r="AW63" s="28">
        <f>'Aggregates (per cent of GDP)'!R60-'[9]Aggregates (per cent of GDP)'!R60</f>
        <v>0</v>
      </c>
      <c r="AX63" s="28">
        <f>'Aggregates (per cent of GDP)'!S60-'[9]Aggregates (per cent of GDP)'!S60</f>
        <v>0</v>
      </c>
      <c r="AY63" s="28">
        <f>'Aggregates (per cent of GDP)'!T60-'[9]Aggregates (per cent of GDP)'!T60</f>
        <v>0</v>
      </c>
      <c r="AZ63" s="28">
        <f>'Aggregates (per cent of GDP)'!U60-'[9]Aggregates (per cent of GDP)'!U60</f>
        <v>0</v>
      </c>
      <c r="BA63" s="28">
        <f>'Aggregates (per cent of GDP)'!V60-'[9]Aggregates (per cent of GDP)'!V60</f>
        <v>0</v>
      </c>
      <c r="BB63" s="28">
        <f>'Aggregates (per cent of GDP)'!W60-'[9]Aggregates (per cent of GDP)'!W60</f>
        <v>0</v>
      </c>
      <c r="BC63" s="28">
        <f>'Aggregates (per cent of GDP)'!X60-'[9]Aggregates (per cent of GDP)'!X60</f>
        <v>0</v>
      </c>
      <c r="BD63" s="28">
        <f>'Aggregates (per cent of GDP)'!AA60-'[9]Aggregates (per cent of GDP)'!Y60</f>
        <v>-28.082964030559157</v>
      </c>
      <c r="BE63" s="28">
        <f>'Aggregates (per cent of GDP)'!AB60-'[9]Aggregates (per cent of GDP)'!Z60</f>
        <v>-34.635897367423873</v>
      </c>
      <c r="BF63" s="28">
        <f>'Aggregates (per cent of GDP)'!AC60-'[9]Aggregates (per cent of GDP)'!AA60</f>
        <v>33.790847413409686</v>
      </c>
      <c r="BG63" s="28"/>
      <c r="BH63" s="28"/>
      <c r="BI63" s="28"/>
      <c r="BK63" s="33" t="s">
        <v>54</v>
      </c>
      <c r="BL63" s="28">
        <f>'Aggregates (2024-25 prices)'!C60-'[9]Aggregates (2024-25 prices)'!$C$60</f>
        <v>0</v>
      </c>
      <c r="BM63" s="28">
        <f>'Aggregates (2024-25 prices)'!D60-'[9]Aggregates (2024-25 prices)'!D60</f>
        <v>0</v>
      </c>
      <c r="BN63" s="28">
        <f>'Aggregates (2024-25 prices)'!E60-'[9]Aggregates (2024-25 prices)'!E60</f>
        <v>0</v>
      </c>
      <c r="BO63" s="28">
        <f>'Aggregates (2024-25 prices)'!F60-'[9]Aggregates (2024-25 prices)'!F60</f>
        <v>0</v>
      </c>
      <c r="BP63" s="28">
        <f>'Aggregates (2024-25 prices)'!G60-'[9]Aggregates (2024-25 prices)'!G60</f>
        <v>0</v>
      </c>
      <c r="BQ63" s="28">
        <f>'Aggregates (2024-25 prices)'!H60-'[9]Aggregates (2024-25 prices)'!H60</f>
        <v>0</v>
      </c>
      <c r="BR63" s="28">
        <f>'Aggregates (2024-25 prices)'!I60-'[9]Aggregates (2024-25 prices)'!I60</f>
        <v>0</v>
      </c>
      <c r="BS63" s="28"/>
      <c r="BT63" s="28" t="e">
        <f>'Aggregates (2024-25 prices)'!K60-#REF!</f>
        <v>#REF!</v>
      </c>
      <c r="BU63" s="28" t="e">
        <f>'Aggregates (2024-25 prices)'!#REF!-#REF!</f>
        <v>#REF!</v>
      </c>
      <c r="BV63" s="28" t="e">
        <f>'Aggregates (2024-25 prices)'!L60-#REF!</f>
        <v>#REF!</v>
      </c>
      <c r="BW63" s="28" t="e">
        <f>'Aggregates (2024-25 prices)'!M60-#REF!</f>
        <v>#REF!</v>
      </c>
      <c r="BX63" s="28" t="e">
        <f>'Aggregates (2024-25 prices)'!N60-#REF!</f>
        <v>#REF!</v>
      </c>
      <c r="BY63" s="28"/>
      <c r="BZ63" s="28" t="e">
        <f>'Aggregates (2024-25 prices)'!Q60-#REF!</f>
        <v>#REF!</v>
      </c>
      <c r="CA63" s="28" t="e">
        <f>'Aggregates (2024-25 prices)'!R60-#REF!</f>
        <v>#REF!</v>
      </c>
      <c r="CB63" s="28"/>
      <c r="CC63" s="28" t="e">
        <f>'Aggregates (2024-25 prices)'!T60-#REF!</f>
        <v>#REF!</v>
      </c>
      <c r="CD63" s="28" t="e">
        <f>'Aggregates (2024-25 prices)'!U60-#REF!</f>
        <v>#REF!</v>
      </c>
      <c r="CE63" s="28" t="e">
        <f>'Aggregates (2024-25 prices)'!V60-#REF!</f>
        <v>#REF!</v>
      </c>
      <c r="CF63" s="28"/>
      <c r="CG63" s="28" t="e">
        <f>'Aggregates (2024-25 prices)'!X60-#REF!</f>
        <v>#REF!</v>
      </c>
      <c r="CH63" s="28" t="e">
        <f>'Aggregates (2024-25 prices)'!AA60-#REF!</f>
        <v>#REF!</v>
      </c>
      <c r="CI63" s="28" t="e">
        <f>'Aggregates (2024-25 prices)'!AB60-#REF!</f>
        <v>#REF!</v>
      </c>
      <c r="CJ63" s="28" t="e">
        <f>'Aggregates (2024-25 prices)'!AC60-#REF!</f>
        <v>#REF!</v>
      </c>
      <c r="CK63" s="28"/>
      <c r="CL63" s="28" t="e">
        <f>'Aggregates (2024-25 prices)'!AE60-#REF!</f>
        <v>#REF!</v>
      </c>
    </row>
    <row r="64" spans="2:90" s="67" customFormat="1">
      <c r="B64" s="66" t="s">
        <v>46</v>
      </c>
      <c r="C64" s="28">
        <f>'Aggregates (£bn)'!C64-'[9]Aggregates (£bn)'!C64</f>
        <v>0</v>
      </c>
      <c r="D64" s="28">
        <f>'Aggregates (£bn)'!D64-'[9]Aggregates (£bn)'!D64</f>
        <v>0</v>
      </c>
      <c r="E64" s="28">
        <f>'Aggregates (£bn)'!E64-'[9]Aggregates (£bn)'!E64</f>
        <v>0</v>
      </c>
      <c r="F64" s="28">
        <f>'Aggregates (£bn)'!F64-'[9]Aggregates (£bn)'!F64</f>
        <v>0</v>
      </c>
      <c r="G64" s="28">
        <f>'Aggregates (£bn)'!G64-'[9]Aggregates (£bn)'!G64</f>
        <v>0</v>
      </c>
      <c r="H64" s="28">
        <f>'Aggregates (£bn)'!H64-'[9]Aggregates (£bn)'!H64</f>
        <v>0</v>
      </c>
      <c r="I64" s="28">
        <f>'Aggregates (£bn)'!I64-'[9]Aggregates (£bn)'!I64</f>
        <v>0</v>
      </c>
      <c r="J64" s="28">
        <f>'Aggregates (£bn)'!J64-'[9]Aggregates (£bn)'!J64</f>
        <v>0</v>
      </c>
      <c r="K64" s="28">
        <f>'Aggregates (£bn)'!K64-'[9]Aggregates (£bn)'!K64</f>
        <v>0</v>
      </c>
      <c r="L64" s="28">
        <f>'Aggregates (£bn)'!L64-'[9]Aggregates (£bn)'!L64</f>
        <v>0</v>
      </c>
      <c r="M64" s="28">
        <f>'Aggregates (£bn)'!L64-'[9]Aggregates (£bn)'!M64</f>
        <v>2.1347767163732847</v>
      </c>
      <c r="N64" s="28">
        <f>'Aggregates (£bn)'!M64-'[9]Aggregates (£bn)'!N64</f>
        <v>-54.877553432746566</v>
      </c>
      <c r="O64" s="28">
        <f>'Aggregates (£bn)'!N64-'[9]Aggregates (£bn)'!O64</f>
        <v>2.1347767163732883</v>
      </c>
      <c r="P64" s="28">
        <f>'Aggregates (£bn)'!P64-'[9]Aggregates (£bn)'!P64</f>
        <v>0</v>
      </c>
      <c r="Q64" s="28">
        <f>'Aggregates (£bn)'!Q64-'[9]Aggregates (£bn)'!Q64</f>
        <v>0</v>
      </c>
      <c r="R64" s="28">
        <f>'Aggregates (£bn)'!R64-'[9]Aggregates (£bn)'!R64</f>
        <v>0</v>
      </c>
      <c r="S64" s="28">
        <f>'Aggregates (£bn)'!S64-'[9]Aggregates (£bn)'!S64</f>
        <v>0</v>
      </c>
      <c r="T64" s="28">
        <f>'Aggregates (£bn)'!T64-'[9]Aggregates (£bn)'!T64</f>
        <v>0</v>
      </c>
      <c r="U64" s="28">
        <f>'Aggregates (£bn)'!U64-'[9]Aggregates (£bn)'!U64</f>
        <v>0</v>
      </c>
      <c r="V64" s="28">
        <f>'Aggregates (£bn)'!V64-'[9]Aggregates (£bn)'!V64</f>
        <v>0</v>
      </c>
      <c r="W64" s="28">
        <f>'Aggregates (£bn)'!W64-'[9]Aggregates (£bn)'!W64</f>
        <v>0</v>
      </c>
      <c r="X64" s="28">
        <f>'Aggregates (£bn)'!X64-'[9]Aggregates (£bn)'!X64</f>
        <v>0</v>
      </c>
      <c r="Y64" s="28">
        <f>'Aggregates (£bn)'!AA64-'[9]Aggregates (£bn)'!Y64</f>
        <v>-339.80200000000002</v>
      </c>
      <c r="Z64" s="28">
        <f>'Aggregates (£bn)'!AB64-'[9]Aggregates (£bn)'!Z64</f>
        <v>-426.94222328362667</v>
      </c>
      <c r="AA64" s="28">
        <f>'Aggregates (£bn)'!AC64-'[9]Aggregates (£bn)'!AA64</f>
        <v>391.50700000000001</v>
      </c>
      <c r="AB64" s="28">
        <f>'Aggregates (£bn)'!AD64-'[9]Aggregates (£bn)'!AB64</f>
        <v>-32.632776716373293</v>
      </c>
      <c r="AC64" s="28">
        <f>'Aggregates (£bn)'!AE64-'[9]Aggregates (£bn)'!AC64</f>
        <v>786.85800000000006</v>
      </c>
      <c r="AD64" s="28">
        <f>'Aggregates (£bn)'!AF64-'[9]Aggregates (£bn)'!AD64</f>
        <v>1239.0719999999999</v>
      </c>
      <c r="AE64" s="28">
        <f>'Aggregates (£bn)'!AG62-'[9]Aggregates (£bn)'!AE64</f>
        <v>-1207.5926115723846</v>
      </c>
      <c r="AF64" s="28"/>
      <c r="AG64" s="33" t="s">
        <v>48</v>
      </c>
      <c r="AH64" s="28">
        <f>'Aggregates (per cent of GDP)'!C61-'[9]Aggregates (per cent of GDP)'!C61</f>
        <v>0</v>
      </c>
      <c r="AI64" s="28">
        <f>'Aggregates (per cent of GDP)'!D61-'[9]Aggregates (per cent of GDP)'!D61</f>
        <v>0</v>
      </c>
      <c r="AJ64" s="28">
        <f>'Aggregates (per cent of GDP)'!E61-'[9]Aggregates (per cent of GDP)'!E61</f>
        <v>0</v>
      </c>
      <c r="AK64" s="28">
        <f>'Aggregates (per cent of GDP)'!F61-'[9]Aggregates (per cent of GDP)'!F61</f>
        <v>0</v>
      </c>
      <c r="AL64" s="28">
        <f>'Aggregates (per cent of GDP)'!G61-'[9]Aggregates (per cent of GDP)'!G61</f>
        <v>0</v>
      </c>
      <c r="AM64" s="28">
        <f>'Aggregates (per cent of GDP)'!H61-'[9]Aggregates (per cent of GDP)'!H61</f>
        <v>0</v>
      </c>
      <c r="AN64" s="28">
        <f>'Aggregates (per cent of GDP)'!I61-'[9]Aggregates (per cent of GDP)'!I61</f>
        <v>0</v>
      </c>
      <c r="AO64" s="28">
        <f>'Aggregates (per cent of GDP)'!J61-'[9]Aggregates (per cent of GDP)'!J61</f>
        <v>0</v>
      </c>
      <c r="AP64" s="28">
        <f>'Aggregates (per cent of GDP)'!K61-'[9]Aggregates (per cent of GDP)'!K61</f>
        <v>0</v>
      </c>
      <c r="AQ64" s="28">
        <f>'Aggregates (per cent of GDP)'!L61-'[9]Aggregates (per cent of GDP)'!L61</f>
        <v>0</v>
      </c>
      <c r="AR64" s="28">
        <f>'Aggregates (per cent of GDP)'!M61-'[9]Aggregates (per cent of GDP)'!M61</f>
        <v>0</v>
      </c>
      <c r="AS64" s="28">
        <f>'Aggregates (per cent of GDP)'!L61-'[9]Aggregates (per cent of GDP)'!N61</f>
        <v>-6.2887446346258358</v>
      </c>
      <c r="AT64" s="28">
        <f>'Aggregates (per cent of GDP)'!N61-'[9]Aggregates (per cent of GDP)'!O61</f>
        <v>0.31818837166624769</v>
      </c>
      <c r="AU64" s="28">
        <f>'Aggregates (per cent of GDP)'!P61-'[9]Aggregates (per cent of GDP)'!P61</f>
        <v>0</v>
      </c>
      <c r="AV64" s="28">
        <f>'Aggregates (per cent of GDP)'!R61-'[9]Aggregates (per cent of GDP)'!Q61</f>
        <v>31.535010651173003</v>
      </c>
      <c r="AW64" s="28">
        <f>'Aggregates (per cent of GDP)'!R61-'[9]Aggregates (per cent of GDP)'!R61</f>
        <v>0</v>
      </c>
      <c r="AX64" s="28">
        <f>'Aggregates (per cent of GDP)'!S61-'[9]Aggregates (per cent of GDP)'!S61</f>
        <v>0</v>
      </c>
      <c r="AY64" s="28">
        <f>'Aggregates (per cent of GDP)'!T61-'[9]Aggregates (per cent of GDP)'!T61</f>
        <v>0</v>
      </c>
      <c r="AZ64" s="28">
        <f>'Aggregates (per cent of GDP)'!U61-'[9]Aggregates (per cent of GDP)'!U61</f>
        <v>0</v>
      </c>
      <c r="BA64" s="28">
        <f>'Aggregates (per cent of GDP)'!V61-'[9]Aggregates (per cent of GDP)'!V61</f>
        <v>0</v>
      </c>
      <c r="BB64" s="28">
        <f>'Aggregates (per cent of GDP)'!W61-'[9]Aggregates (per cent of GDP)'!W61</f>
        <v>0</v>
      </c>
      <c r="BC64" s="28">
        <f>'Aggregates (per cent of GDP)'!X61-'[9]Aggregates (per cent of GDP)'!X61</f>
        <v>0</v>
      </c>
      <c r="BD64" s="28">
        <f>'Aggregates (per cent of GDP)'!AA61-'[9]Aggregates (per cent of GDP)'!Y61</f>
        <v>-30.242900635473166</v>
      </c>
      <c r="BE64" s="28">
        <f>'Aggregates (per cent of GDP)'!AB61-'[9]Aggregates (per cent of GDP)'!Z61</f>
        <v>-33.953945550722068</v>
      </c>
      <c r="BF64" s="28">
        <f>'Aggregates (per cent of GDP)'!AC61-'[9]Aggregates (per cent of GDP)'!AA61</f>
        <v>35.8330980149059</v>
      </c>
      <c r="BG64" s="28"/>
      <c r="BH64" s="28"/>
      <c r="BI64" s="28"/>
      <c r="BK64" s="33" t="s">
        <v>55</v>
      </c>
      <c r="BL64" s="28">
        <f>'Aggregates (2024-25 prices)'!C61-'[9]Aggregates (2024-25 prices)'!$C$61</f>
        <v>0</v>
      </c>
      <c r="BM64" s="28">
        <f>'Aggregates (2024-25 prices)'!D61-'[9]Aggregates (2024-25 prices)'!D61</f>
        <v>0</v>
      </c>
      <c r="BN64" s="28">
        <f>'Aggregates (2024-25 prices)'!E61-'[9]Aggregates (2024-25 prices)'!E61</f>
        <v>0</v>
      </c>
      <c r="BO64" s="28">
        <f>'Aggregates (2024-25 prices)'!F61-'[9]Aggregates (2024-25 prices)'!F61</f>
        <v>0</v>
      </c>
      <c r="BP64" s="28">
        <f>'Aggregates (2024-25 prices)'!G61-'[9]Aggregates (2024-25 prices)'!G61</f>
        <v>0</v>
      </c>
      <c r="BQ64" s="28">
        <f>'Aggregates (2024-25 prices)'!H61-'[9]Aggregates (2024-25 prices)'!H61</f>
        <v>0</v>
      </c>
      <c r="BR64" s="28">
        <f>'Aggregates (2024-25 prices)'!I61-'[9]Aggregates (2024-25 prices)'!I61</f>
        <v>0</v>
      </c>
      <c r="BS64" s="28"/>
      <c r="BT64" s="28" t="e">
        <f>'Aggregates (2024-25 prices)'!K61-#REF!</f>
        <v>#REF!</v>
      </c>
      <c r="BU64" s="28" t="e">
        <f>'Aggregates (2024-25 prices)'!#REF!-#REF!</f>
        <v>#REF!</v>
      </c>
      <c r="BV64" s="28" t="e">
        <f>'Aggregates (2024-25 prices)'!L61-#REF!</f>
        <v>#REF!</v>
      </c>
      <c r="BW64" s="28" t="e">
        <f>'Aggregates (2024-25 prices)'!M61-#REF!</f>
        <v>#REF!</v>
      </c>
      <c r="BX64" s="28" t="e">
        <f>'Aggregates (2024-25 prices)'!N61-#REF!</f>
        <v>#REF!</v>
      </c>
      <c r="BY64" s="28"/>
      <c r="BZ64" s="28" t="e">
        <f>'Aggregates (2024-25 prices)'!Q61-#REF!</f>
        <v>#REF!</v>
      </c>
      <c r="CA64" s="28" t="e">
        <f>'Aggregates (2024-25 prices)'!R61-#REF!</f>
        <v>#REF!</v>
      </c>
      <c r="CB64" s="28"/>
      <c r="CC64" s="28" t="e">
        <f>'Aggregates (2024-25 prices)'!T61-#REF!</f>
        <v>#REF!</v>
      </c>
      <c r="CD64" s="28" t="e">
        <f>'Aggregates (2024-25 prices)'!U61-#REF!</f>
        <v>#REF!</v>
      </c>
      <c r="CE64" s="28" t="e">
        <f>'Aggregates (2024-25 prices)'!V61-#REF!</f>
        <v>#REF!</v>
      </c>
      <c r="CF64" s="28"/>
      <c r="CG64" s="28" t="e">
        <f>'Aggregates (2024-25 prices)'!X61-#REF!</f>
        <v>#REF!</v>
      </c>
      <c r="CH64" s="28" t="e">
        <f>'Aggregates (2024-25 prices)'!AA61-#REF!</f>
        <v>#REF!</v>
      </c>
      <c r="CI64" s="28" t="e">
        <f>'Aggregates (2024-25 prices)'!AB61-#REF!</f>
        <v>#REF!</v>
      </c>
      <c r="CJ64" s="28" t="e">
        <f>'Aggregates (2024-25 prices)'!AC61-#REF!</f>
        <v>#REF!</v>
      </c>
      <c r="CK64" s="28"/>
      <c r="CL64" s="28" t="e">
        <f>'Aggregates (2024-25 prices)'!AE61-#REF!</f>
        <v>#REF!</v>
      </c>
    </row>
    <row r="65" spans="1:90" s="67" customFormat="1">
      <c r="B65" s="66" t="s">
        <v>47</v>
      </c>
      <c r="C65" s="28">
        <f>'Aggregates (£bn)'!C65-'[9]Aggregates (£bn)'!C65</f>
        <v>0</v>
      </c>
      <c r="D65" s="28">
        <f>'Aggregates (£bn)'!D65-'[9]Aggregates (£bn)'!D65</f>
        <v>0</v>
      </c>
      <c r="E65" s="28">
        <f>'Aggregates (£bn)'!E65-'[9]Aggregates (£bn)'!E65</f>
        <v>0</v>
      </c>
      <c r="F65" s="28">
        <f>'Aggregates (£bn)'!F65-'[9]Aggregates (£bn)'!F65</f>
        <v>0</v>
      </c>
      <c r="G65" s="28">
        <f>'Aggregates (£bn)'!G65-'[9]Aggregates (£bn)'!G65</f>
        <v>0</v>
      </c>
      <c r="H65" s="28">
        <f>'Aggregates (£bn)'!H65-'[9]Aggregates (£bn)'!H65</f>
        <v>0</v>
      </c>
      <c r="I65" s="28">
        <f>'Aggregates (£bn)'!I65-'[9]Aggregates (£bn)'!I65</f>
        <v>0</v>
      </c>
      <c r="J65" s="28">
        <f>'Aggregates (£bn)'!J65-'[9]Aggregates (£bn)'!J65</f>
        <v>0</v>
      </c>
      <c r="K65" s="28">
        <f>'Aggregates (£bn)'!K65-'[9]Aggregates (£bn)'!K65</f>
        <v>0</v>
      </c>
      <c r="L65" s="28">
        <f>'Aggregates (£bn)'!L65-'[9]Aggregates (£bn)'!L65</f>
        <v>0</v>
      </c>
      <c r="M65" s="28">
        <f>'Aggregates (£bn)'!L65-'[9]Aggregates (£bn)'!M65</f>
        <v>2.6295944496165902</v>
      </c>
      <c r="N65" s="28">
        <f>'Aggregates (£bn)'!M65-'[9]Aggregates (£bn)'!N65</f>
        <v>-70.748188899233185</v>
      </c>
      <c r="O65" s="28">
        <f>'Aggregates (£bn)'!N65-'[9]Aggregates (£bn)'!O65</f>
        <v>2.6295944496165902</v>
      </c>
      <c r="P65" s="28">
        <f>'Aggregates (£bn)'!P65-'[9]Aggregates (£bn)'!P65</f>
        <v>0</v>
      </c>
      <c r="Q65" s="28">
        <f>'Aggregates (£bn)'!Q65-'[9]Aggregates (£bn)'!Q65</f>
        <v>0</v>
      </c>
      <c r="R65" s="28">
        <f>'Aggregates (£bn)'!R65-'[9]Aggregates (£bn)'!R65</f>
        <v>0</v>
      </c>
      <c r="S65" s="28">
        <f>'Aggregates (£bn)'!S65-'[9]Aggregates (£bn)'!S65</f>
        <v>0</v>
      </c>
      <c r="T65" s="28">
        <f>'Aggregates (£bn)'!T65-'[9]Aggregates (£bn)'!T65</f>
        <v>0</v>
      </c>
      <c r="U65" s="28">
        <f>'Aggregates (£bn)'!U65-'[9]Aggregates (£bn)'!U65</f>
        <v>0</v>
      </c>
      <c r="V65" s="28">
        <f>'Aggregates (£bn)'!V65-'[9]Aggregates (£bn)'!V65</f>
        <v>0</v>
      </c>
      <c r="W65" s="28">
        <f>'Aggregates (£bn)'!W65-'[9]Aggregates (£bn)'!W65</f>
        <v>0</v>
      </c>
      <c r="X65" s="28">
        <f>'Aggregates (£bn)'!X65-'[9]Aggregates (£bn)'!X65</f>
        <v>0</v>
      </c>
      <c r="Y65" s="28">
        <f>'Aggregates (£bn)'!AA65-'[9]Aggregates (£bn)'!Y65</f>
        <v>-368.24799999999999</v>
      </c>
      <c r="Z65" s="28">
        <f>'Aggregates (£bn)'!AB65-'[9]Aggregates (£bn)'!Z65</f>
        <v>-454.00640555038342</v>
      </c>
      <c r="AA65" s="28">
        <f>'Aggregates (£bn)'!AC65-'[9]Aggregates (£bn)'!AA65</f>
        <v>430.02300000000002</v>
      </c>
      <c r="AB65" s="28">
        <f>'Aggregates (£bn)'!AD65-'[9]Aggregates (£bn)'!AB65</f>
        <v>-40.281594449616591</v>
      </c>
      <c r="AC65" s="28">
        <f>'Aggregates (£bn)'!AE65-'[9]Aggregates (£bn)'!AC65</f>
        <v>804.92700000000013</v>
      </c>
      <c r="AD65" s="28">
        <f>'Aggregates (£bn)'!AF65-'[9]Aggregates (£bn)'!AD65</f>
        <v>1307.5989999999999</v>
      </c>
      <c r="AE65" s="28">
        <f>'Aggregates (£bn)'!AG63-'[9]Aggregates (£bn)'!AE65</f>
        <v>-1271.9029312941257</v>
      </c>
      <c r="AF65" s="28"/>
      <c r="AG65" s="33" t="s">
        <v>49</v>
      </c>
      <c r="AH65" s="28">
        <f>'Aggregates (per cent of GDP)'!C62-'[9]Aggregates (per cent of GDP)'!C62</f>
        <v>0</v>
      </c>
      <c r="AI65" s="28">
        <f>'Aggregates (per cent of GDP)'!D62-'[9]Aggregates (per cent of GDP)'!D62</f>
        <v>0</v>
      </c>
      <c r="AJ65" s="28">
        <f>'Aggregates (per cent of GDP)'!E62-'[9]Aggregates (per cent of GDP)'!E62</f>
        <v>0</v>
      </c>
      <c r="AK65" s="28">
        <f>'Aggregates (per cent of GDP)'!F62-'[9]Aggregates (per cent of GDP)'!F62</f>
        <v>0</v>
      </c>
      <c r="AL65" s="28">
        <f>'Aggregates (per cent of GDP)'!G62-'[9]Aggregates (per cent of GDP)'!G62</f>
        <v>0</v>
      </c>
      <c r="AM65" s="28">
        <f>'Aggregates (per cent of GDP)'!H62-'[9]Aggregates (per cent of GDP)'!H62</f>
        <v>0</v>
      </c>
      <c r="AN65" s="28">
        <f>'Aggregates (per cent of GDP)'!I62-'[9]Aggregates (per cent of GDP)'!I62</f>
        <v>0</v>
      </c>
      <c r="AO65" s="28">
        <f>'Aggregates (per cent of GDP)'!J62-'[9]Aggregates (per cent of GDP)'!J62</f>
        <v>0</v>
      </c>
      <c r="AP65" s="28">
        <f>'Aggregates (per cent of GDP)'!K62-'[9]Aggregates (per cent of GDP)'!K62</f>
        <v>0</v>
      </c>
      <c r="AQ65" s="28">
        <f>'Aggregates (per cent of GDP)'!L62-'[9]Aggregates (per cent of GDP)'!L62</f>
        <v>0</v>
      </c>
      <c r="AR65" s="28">
        <f>'Aggregates (per cent of GDP)'!M62-'[9]Aggregates (per cent of GDP)'!M62</f>
        <v>0</v>
      </c>
      <c r="AS65" s="28">
        <f>'Aggregates (per cent of GDP)'!L62-'[9]Aggregates (per cent of GDP)'!N62</f>
        <v>-4.9442876602496533</v>
      </c>
      <c r="AT65" s="28">
        <f>'Aggregates (per cent of GDP)'!N62-'[9]Aggregates (per cent of GDP)'!O62</f>
        <v>0.2555395699489873</v>
      </c>
      <c r="AU65" s="28">
        <f>'Aggregates (per cent of GDP)'!P62-'[9]Aggregates (per cent of GDP)'!P62</f>
        <v>0</v>
      </c>
      <c r="AV65" s="28">
        <f>'Aggregates (per cent of GDP)'!R62-'[9]Aggregates (per cent of GDP)'!Q62</f>
        <v>31.001687792283168</v>
      </c>
      <c r="AW65" s="28">
        <f>'Aggregates (per cent of GDP)'!R62-'[9]Aggregates (per cent of GDP)'!R62</f>
        <v>0</v>
      </c>
      <c r="AX65" s="28">
        <f>'Aggregates (per cent of GDP)'!S62-'[9]Aggregates (per cent of GDP)'!S62</f>
        <v>0</v>
      </c>
      <c r="AY65" s="28">
        <f>'Aggregates (per cent of GDP)'!T62-'[9]Aggregates (per cent of GDP)'!T62</f>
        <v>0</v>
      </c>
      <c r="AZ65" s="28">
        <f>'Aggregates (per cent of GDP)'!U62-'[9]Aggregates (per cent of GDP)'!U62</f>
        <v>0</v>
      </c>
      <c r="BA65" s="28">
        <f>'Aggregates (per cent of GDP)'!V62-'[9]Aggregates (per cent of GDP)'!V62</f>
        <v>0</v>
      </c>
      <c r="BB65" s="28">
        <f>'Aggregates (per cent of GDP)'!W62-'[9]Aggregates (per cent of GDP)'!W62</f>
        <v>0</v>
      </c>
      <c r="BC65" s="28">
        <f>'Aggregates (per cent of GDP)'!X62-'[9]Aggregates (per cent of GDP)'!X62</f>
        <v>0</v>
      </c>
      <c r="BD65" s="28">
        <f>'Aggregates (per cent of GDP)'!AA62-'[9]Aggregates (per cent of GDP)'!Y62</f>
        <v>-31.494850535410926</v>
      </c>
      <c r="BE65" s="28">
        <f>'Aggregates (per cent of GDP)'!AB62-'[9]Aggregates (per cent of GDP)'!Z62</f>
        <v>-32.107191418914347</v>
      </c>
      <c r="BF65" s="28">
        <f>'Aggregates (per cent of GDP)'!AC62-'[9]Aggregates (per cent of GDP)'!AA62</f>
        <v>37.552567404366989</v>
      </c>
      <c r="BG65" s="28"/>
      <c r="BH65" s="28"/>
      <c r="BI65" s="28"/>
      <c r="BK65" s="33" t="s">
        <v>56</v>
      </c>
      <c r="BL65" s="28">
        <f>'Aggregates (2024-25 prices)'!C62-'[9]Aggregates (2024-25 prices)'!$C$62</f>
        <v>0</v>
      </c>
      <c r="BM65" s="28">
        <f>'Aggregates (2024-25 prices)'!D62-'[9]Aggregates (2024-25 prices)'!D62</f>
        <v>0</v>
      </c>
      <c r="BN65" s="28">
        <f>'Aggregates (2024-25 prices)'!E62-'[9]Aggregates (2024-25 prices)'!E62</f>
        <v>0</v>
      </c>
      <c r="BO65" s="28">
        <f>'Aggregates (2024-25 prices)'!F62-'[9]Aggregates (2024-25 prices)'!F62</f>
        <v>0</v>
      </c>
      <c r="BP65" s="28">
        <f>'Aggregates (2024-25 prices)'!G62-'[9]Aggregates (2024-25 prices)'!G62</f>
        <v>0</v>
      </c>
      <c r="BQ65" s="28">
        <f>'Aggregates (2024-25 prices)'!H62-'[9]Aggregates (2024-25 prices)'!H62</f>
        <v>0</v>
      </c>
      <c r="BR65" s="28">
        <f>'Aggregates (2024-25 prices)'!I62-'[9]Aggregates (2024-25 prices)'!I62</f>
        <v>0</v>
      </c>
      <c r="BS65" s="28"/>
      <c r="BT65" s="28" t="e">
        <f>'Aggregates (2024-25 prices)'!K62-#REF!</f>
        <v>#REF!</v>
      </c>
      <c r="BU65" s="28" t="e">
        <f>'Aggregates (2024-25 prices)'!#REF!-#REF!</f>
        <v>#REF!</v>
      </c>
      <c r="BV65" s="28" t="e">
        <f>'Aggregates (2024-25 prices)'!L62-#REF!</f>
        <v>#REF!</v>
      </c>
      <c r="BW65" s="28" t="e">
        <f>'Aggregates (2024-25 prices)'!M62-#REF!</f>
        <v>#REF!</v>
      </c>
      <c r="BX65" s="28" t="e">
        <f>'Aggregates (2024-25 prices)'!N62-#REF!</f>
        <v>#REF!</v>
      </c>
      <c r="BY65" s="28"/>
      <c r="BZ65" s="28" t="e">
        <f>'Aggregates (2024-25 prices)'!Q62-#REF!</f>
        <v>#REF!</v>
      </c>
      <c r="CA65" s="28" t="e">
        <f>'Aggregates (2024-25 prices)'!R62-#REF!</f>
        <v>#REF!</v>
      </c>
      <c r="CB65" s="28"/>
      <c r="CC65" s="28" t="e">
        <f>'Aggregates (2024-25 prices)'!T62-#REF!</f>
        <v>#REF!</v>
      </c>
      <c r="CD65" s="28" t="e">
        <f>'Aggregates (2024-25 prices)'!U62-#REF!</f>
        <v>#REF!</v>
      </c>
      <c r="CE65" s="28" t="e">
        <f>'Aggregates (2024-25 prices)'!V62-#REF!</f>
        <v>#REF!</v>
      </c>
      <c r="CF65" s="28"/>
      <c r="CG65" s="28" t="e">
        <f>'Aggregates (2024-25 prices)'!X62-#REF!</f>
        <v>#REF!</v>
      </c>
      <c r="CH65" s="28" t="e">
        <f>'Aggregates (2024-25 prices)'!AA62-#REF!</f>
        <v>#REF!</v>
      </c>
      <c r="CI65" s="28" t="e">
        <f>'Aggregates (2024-25 prices)'!AB62-#REF!</f>
        <v>#REF!</v>
      </c>
      <c r="CJ65" s="28" t="e">
        <f>'Aggregates (2024-25 prices)'!AC62-#REF!</f>
        <v>#REF!</v>
      </c>
      <c r="CK65" s="28"/>
      <c r="CL65" s="28" t="e">
        <f>'Aggregates (2024-25 prices)'!AE62-#REF!</f>
        <v>#REF!</v>
      </c>
    </row>
    <row r="66" spans="1:90" s="67" customFormat="1">
      <c r="B66" s="66" t="s">
        <v>48</v>
      </c>
      <c r="C66" s="28">
        <f>'Aggregates (£bn)'!C66-'[9]Aggregates (£bn)'!C66</f>
        <v>0</v>
      </c>
      <c r="D66" s="28">
        <f>'Aggregates (£bn)'!D66-'[9]Aggregates (£bn)'!D66</f>
        <v>0</v>
      </c>
      <c r="E66" s="28">
        <f>'Aggregates (£bn)'!E66-'[9]Aggregates (£bn)'!E66</f>
        <v>0</v>
      </c>
      <c r="F66" s="28">
        <f>'Aggregates (£bn)'!F66-'[9]Aggregates (£bn)'!F66</f>
        <v>0</v>
      </c>
      <c r="G66" s="28">
        <f>'Aggregates (£bn)'!G66-'[9]Aggregates (£bn)'!G66</f>
        <v>0</v>
      </c>
      <c r="H66" s="28">
        <f>'Aggregates (£bn)'!H66-'[9]Aggregates (£bn)'!H66</f>
        <v>0</v>
      </c>
      <c r="I66" s="28">
        <f>'Aggregates (£bn)'!I66-'[9]Aggregates (£bn)'!I66</f>
        <v>0</v>
      </c>
      <c r="J66" s="28">
        <f>'Aggregates (£bn)'!J66-'[9]Aggregates (£bn)'!J66</f>
        <v>0</v>
      </c>
      <c r="K66" s="28">
        <f>'Aggregates (£bn)'!K66-'[9]Aggregates (£bn)'!K66</f>
        <v>0</v>
      </c>
      <c r="L66" s="28">
        <f>'Aggregates (£bn)'!L66-'[9]Aggregates (£bn)'!L66</f>
        <v>0</v>
      </c>
      <c r="M66" s="28">
        <f>'Aggregates (£bn)'!L66-'[9]Aggregates (£bn)'!M66</f>
        <v>4.2705747759696919</v>
      </c>
      <c r="N66" s="28">
        <f>'Aggregates (£bn)'!M66-'[9]Aggregates (£bn)'!N66</f>
        <v>-88.675149551939398</v>
      </c>
      <c r="O66" s="28">
        <f>'Aggregates (£bn)'!N66-'[9]Aggregates (£bn)'!O66</f>
        <v>4.2705747759697061</v>
      </c>
      <c r="P66" s="28">
        <f>'Aggregates (£bn)'!P66-'[9]Aggregates (£bn)'!P66</f>
        <v>0</v>
      </c>
      <c r="Q66" s="28">
        <f>'Aggregates (£bn)'!Q66-'[9]Aggregates (£bn)'!Q66</f>
        <v>0</v>
      </c>
      <c r="R66" s="28">
        <f>'Aggregates (£bn)'!R66-'[9]Aggregates (£bn)'!R66</f>
        <v>0</v>
      </c>
      <c r="S66" s="28">
        <f>'Aggregates (£bn)'!S66-'[9]Aggregates (£bn)'!S66</f>
        <v>0</v>
      </c>
      <c r="T66" s="28">
        <f>'Aggregates (£bn)'!T66-'[9]Aggregates (£bn)'!T66</f>
        <v>0</v>
      </c>
      <c r="U66" s="28">
        <f>'Aggregates (£bn)'!U66-'[9]Aggregates (£bn)'!U66</f>
        <v>0</v>
      </c>
      <c r="V66" s="28">
        <f>'Aggregates (£bn)'!V66-'[9]Aggregates (£bn)'!V66</f>
        <v>0</v>
      </c>
      <c r="W66" s="28">
        <f>'Aggregates (£bn)'!W66-'[9]Aggregates (£bn)'!W66</f>
        <v>0</v>
      </c>
      <c r="X66" s="28">
        <f>'Aggregates (£bn)'!X66-'[9]Aggregates (£bn)'!X66</f>
        <v>0</v>
      </c>
      <c r="Y66" s="28">
        <f>'Aggregates (£bn)'!AA66-'[9]Aggregates (£bn)'!Y66</f>
        <v>-417.71699999999998</v>
      </c>
      <c r="Z66" s="28">
        <f>'Aggregates (£bn)'!AB66-'[9]Aggregates (£bn)'!Z66</f>
        <v>-468.94242522403027</v>
      </c>
      <c r="AA66" s="28">
        <f>'Aggregates (£bn)'!AC66-'[9]Aggregates (£bn)'!AA66</f>
        <v>480.93500000000006</v>
      </c>
      <c r="AB66" s="28">
        <f>'Aggregates (£bn)'!AD66-'[9]Aggregates (£bn)'!AB66</f>
        <v>-48.953574775969699</v>
      </c>
      <c r="AC66" s="28">
        <f>'Aggregates (£bn)'!AE66-'[9]Aggregates (£bn)'!AC66</f>
        <v>816.53499999999997</v>
      </c>
      <c r="AD66" s="28">
        <f>'Aggregates (£bn)'!AF66-'[9]Aggregates (£bn)'!AD66</f>
        <v>1377.3340000000001</v>
      </c>
      <c r="AE66" s="28">
        <f>'Aggregates (£bn)'!AG64-'[9]Aggregates (£bn)'!AE66</f>
        <v>-1342.079439947224</v>
      </c>
      <c r="AF66" s="28"/>
      <c r="AG66" s="33" t="s">
        <v>50</v>
      </c>
      <c r="AH66" s="28">
        <f>'Aggregates (per cent of GDP)'!C63-'[9]Aggregates (per cent of GDP)'!C63</f>
        <v>0</v>
      </c>
      <c r="AI66" s="28">
        <f>'Aggregates (per cent of GDP)'!D63-'[9]Aggregates (per cent of GDP)'!D63</f>
        <v>0</v>
      </c>
      <c r="AJ66" s="28">
        <f>'Aggregates (per cent of GDP)'!E63-'[9]Aggregates (per cent of GDP)'!E63</f>
        <v>0</v>
      </c>
      <c r="AK66" s="28">
        <f>'Aggregates (per cent of GDP)'!F63-'[9]Aggregates (per cent of GDP)'!F63</f>
        <v>0</v>
      </c>
      <c r="AL66" s="28">
        <f>'Aggregates (per cent of GDP)'!G63-'[9]Aggregates (per cent of GDP)'!G63</f>
        <v>0</v>
      </c>
      <c r="AM66" s="28">
        <f>'Aggregates (per cent of GDP)'!H63-'[9]Aggregates (per cent of GDP)'!H63</f>
        <v>0</v>
      </c>
      <c r="AN66" s="28">
        <f>'Aggregates (per cent of GDP)'!I63-'[9]Aggregates (per cent of GDP)'!I63</f>
        <v>0</v>
      </c>
      <c r="AO66" s="28">
        <f>'Aggregates (per cent of GDP)'!J63-'[9]Aggregates (per cent of GDP)'!J63</f>
        <v>0</v>
      </c>
      <c r="AP66" s="28">
        <f>'Aggregates (per cent of GDP)'!K63-'[9]Aggregates (per cent of GDP)'!K63</f>
        <v>0</v>
      </c>
      <c r="AQ66" s="28">
        <f>'Aggregates (per cent of GDP)'!L63-'[9]Aggregates (per cent of GDP)'!L63</f>
        <v>0</v>
      </c>
      <c r="AR66" s="28">
        <f>'Aggregates (per cent of GDP)'!M63-'[9]Aggregates (per cent of GDP)'!M63</f>
        <v>0</v>
      </c>
      <c r="AS66" s="28">
        <f>'Aggregates (per cent of GDP)'!L63-'[9]Aggregates (per cent of GDP)'!N63</f>
        <v>-3.7851157510939952</v>
      </c>
      <c r="AT66" s="28">
        <f>'Aggregates (per cent of GDP)'!N63-'[9]Aggregates (per cent of GDP)'!O63</f>
        <v>6.7514318229894954E-2</v>
      </c>
      <c r="AU66" s="28">
        <f>'Aggregates (per cent of GDP)'!P63-'[9]Aggregates (per cent of GDP)'!P63</f>
        <v>0</v>
      </c>
      <c r="AV66" s="28">
        <f>'Aggregates (per cent of GDP)'!R63-'[9]Aggregates (per cent of GDP)'!Q63</f>
        <v>31.478575173514702</v>
      </c>
      <c r="AW66" s="28">
        <f>'Aggregates (per cent of GDP)'!R63-'[9]Aggregates (per cent of GDP)'!R63</f>
        <v>0</v>
      </c>
      <c r="AX66" s="28">
        <f>'Aggregates (per cent of GDP)'!S63-'[9]Aggregates (per cent of GDP)'!S63</f>
        <v>0</v>
      </c>
      <c r="AY66" s="28">
        <f>'Aggregates (per cent of GDP)'!T63-'[9]Aggregates (per cent of GDP)'!T63</f>
        <v>0</v>
      </c>
      <c r="AZ66" s="28">
        <f>'Aggregates (per cent of GDP)'!U63-'[9]Aggregates (per cent of GDP)'!U63</f>
        <v>0</v>
      </c>
      <c r="BA66" s="28">
        <f>'Aggregates (per cent of GDP)'!V63-'[9]Aggregates (per cent of GDP)'!V63</f>
        <v>0</v>
      </c>
      <c r="BB66" s="28">
        <f>'Aggregates (per cent of GDP)'!W63-'[9]Aggregates (per cent of GDP)'!W63</f>
        <v>0</v>
      </c>
      <c r="BC66" s="28">
        <f>'Aggregates (per cent of GDP)'!X63-'[9]Aggregates (per cent of GDP)'!X63</f>
        <v>0</v>
      </c>
      <c r="BD66" s="28">
        <f>'Aggregates (per cent of GDP)'!AA63-'[9]Aggregates (per cent of GDP)'!Y63</f>
        <v>-32.649982258948484</v>
      </c>
      <c r="BE66" s="28">
        <f>'Aggregates (per cent of GDP)'!AB63-'[9]Aggregates (per cent of GDP)'!Z63</f>
        <v>-32.715751399394804</v>
      </c>
      <c r="BF66" s="28">
        <f>'Aggregates (per cent of GDP)'!AC63-'[9]Aggregates (per cent of GDP)'!AA63</f>
        <v>38.9789363056382</v>
      </c>
      <c r="BG66" s="28"/>
      <c r="BH66" s="28"/>
      <c r="BI66" s="28"/>
      <c r="BK66" s="74" t="s">
        <v>57</v>
      </c>
      <c r="BL66" s="28">
        <f>'Aggregates (2024-25 prices)'!C63-'[9]Aggregates (2024-25 prices)'!$C$63</f>
        <v>0</v>
      </c>
      <c r="BM66" s="28">
        <f>'Aggregates (2024-25 prices)'!D63-'[9]Aggregates (2024-25 prices)'!D63</f>
        <v>0</v>
      </c>
      <c r="BN66" s="28">
        <f>'Aggregates (2024-25 prices)'!E63-'[9]Aggregates (2024-25 prices)'!E63</f>
        <v>0</v>
      </c>
      <c r="BO66" s="28">
        <f>'Aggregates (2024-25 prices)'!F63-'[9]Aggregates (2024-25 prices)'!F63</f>
        <v>0</v>
      </c>
      <c r="BP66" s="28">
        <f>'Aggregates (2024-25 prices)'!G63-'[9]Aggregates (2024-25 prices)'!G63</f>
        <v>0</v>
      </c>
      <c r="BQ66" s="28">
        <f>'Aggregates (2024-25 prices)'!H63-'[9]Aggregates (2024-25 prices)'!H63</f>
        <v>0</v>
      </c>
      <c r="BR66" s="28">
        <f>'Aggregates (2024-25 prices)'!I63-'[9]Aggregates (2024-25 prices)'!I63</f>
        <v>0</v>
      </c>
      <c r="BS66" s="28"/>
      <c r="BT66" s="28" t="e">
        <f>'Aggregates (2024-25 prices)'!K63-#REF!</f>
        <v>#REF!</v>
      </c>
      <c r="BU66" s="28" t="e">
        <f>'Aggregates (2024-25 prices)'!#REF!-#REF!</f>
        <v>#REF!</v>
      </c>
      <c r="BV66" s="28" t="e">
        <f>'Aggregates (2024-25 prices)'!L63-#REF!</f>
        <v>#REF!</v>
      </c>
      <c r="BW66" s="28" t="e">
        <f>'Aggregates (2024-25 prices)'!M63-#REF!</f>
        <v>#REF!</v>
      </c>
      <c r="BX66" s="28" t="e">
        <f>'Aggregates (2024-25 prices)'!N63-#REF!</f>
        <v>#REF!</v>
      </c>
      <c r="BY66" s="28"/>
      <c r="BZ66" s="28" t="e">
        <f>'Aggregates (2024-25 prices)'!Q63-#REF!</f>
        <v>#REF!</v>
      </c>
      <c r="CA66" s="28" t="e">
        <f>'Aggregates (2024-25 prices)'!R63-#REF!</f>
        <v>#REF!</v>
      </c>
      <c r="CB66" s="28"/>
      <c r="CC66" s="28" t="e">
        <f>'Aggregates (2024-25 prices)'!T63-#REF!</f>
        <v>#REF!</v>
      </c>
      <c r="CD66" s="28" t="e">
        <f>'Aggregates (2024-25 prices)'!U63-#REF!</f>
        <v>#REF!</v>
      </c>
      <c r="CE66" s="28" t="e">
        <f>'Aggregates (2024-25 prices)'!V63-#REF!</f>
        <v>#REF!</v>
      </c>
      <c r="CF66" s="28"/>
      <c r="CG66" s="28" t="e">
        <f>'Aggregates (2024-25 prices)'!X63-#REF!</f>
        <v>#REF!</v>
      </c>
      <c r="CH66" s="28" t="e">
        <f>'Aggregates (2024-25 prices)'!AA63-#REF!</f>
        <v>#REF!</v>
      </c>
      <c r="CI66" s="28" t="e">
        <f>'Aggregates (2024-25 prices)'!AB63-#REF!</f>
        <v>#REF!</v>
      </c>
      <c r="CJ66" s="28" t="e">
        <f>'Aggregates (2024-25 prices)'!AC63-#REF!</f>
        <v>#REF!</v>
      </c>
      <c r="CK66" s="28"/>
      <c r="CL66" s="28" t="e">
        <f>'Aggregates (2024-25 prices)'!AE63-#REF!</f>
        <v>#REF!</v>
      </c>
    </row>
    <row r="67" spans="1:90" s="67" customFormat="1">
      <c r="B67" s="66" t="s">
        <v>49</v>
      </c>
      <c r="C67" s="28">
        <f>'Aggregates (£bn)'!C67-'[9]Aggregates (£bn)'!C67</f>
        <v>0</v>
      </c>
      <c r="D67" s="28">
        <f>'Aggregates (£bn)'!D67-'[9]Aggregates (£bn)'!D67</f>
        <v>0</v>
      </c>
      <c r="E67" s="28">
        <f>'Aggregates (£bn)'!E67-'[9]Aggregates (£bn)'!E67</f>
        <v>0</v>
      </c>
      <c r="F67" s="28">
        <f>'Aggregates (£bn)'!F67-'[9]Aggregates (£bn)'!F67</f>
        <v>0</v>
      </c>
      <c r="G67" s="28">
        <f>'Aggregates (£bn)'!G67-'[9]Aggregates (£bn)'!G67</f>
        <v>0</v>
      </c>
      <c r="H67" s="28">
        <f>'Aggregates (£bn)'!H67-'[9]Aggregates (£bn)'!H67</f>
        <v>0</v>
      </c>
      <c r="I67" s="28">
        <f>'Aggregates (£bn)'!I67-'[9]Aggregates (£bn)'!I67</f>
        <v>0</v>
      </c>
      <c r="J67" s="28">
        <f>'Aggregates (£bn)'!J67-'[9]Aggregates (£bn)'!J67</f>
        <v>0</v>
      </c>
      <c r="K67" s="28">
        <f>'Aggregates (£bn)'!K67-'[9]Aggregates (£bn)'!K67</f>
        <v>0</v>
      </c>
      <c r="L67" s="28">
        <f>'Aggregates (£bn)'!L67-'[9]Aggregates (£bn)'!L67</f>
        <v>0</v>
      </c>
      <c r="M67" s="28">
        <f>'Aggregates (£bn)'!L67-'[9]Aggregates (£bn)'!M67</f>
        <v>3.6246167018833191</v>
      </c>
      <c r="N67" s="28">
        <f>'Aggregates (£bn)'!M67-'[9]Aggregates (£bn)'!N67</f>
        <v>-73.755233403766638</v>
      </c>
      <c r="O67" s="28">
        <f>'Aggregates (£bn)'!N67-'[9]Aggregates (£bn)'!O67</f>
        <v>3.6246167018833191</v>
      </c>
      <c r="P67" s="28">
        <f>'Aggregates (£bn)'!P67-'[9]Aggregates (£bn)'!P67</f>
        <v>0</v>
      </c>
      <c r="Q67" s="28">
        <f>'Aggregates (£bn)'!Q67-'[9]Aggregates (£bn)'!Q67</f>
        <v>0</v>
      </c>
      <c r="R67" s="28">
        <f>'Aggregates (£bn)'!R67-'[9]Aggregates (£bn)'!R67</f>
        <v>0</v>
      </c>
      <c r="S67" s="28">
        <f>'Aggregates (£bn)'!S67-'[9]Aggregates (£bn)'!S67</f>
        <v>0</v>
      </c>
      <c r="T67" s="28">
        <f>'Aggregates (£bn)'!T67-'[9]Aggregates (£bn)'!T67</f>
        <v>0</v>
      </c>
      <c r="U67" s="28">
        <f>'Aggregates (£bn)'!U67-'[9]Aggregates (£bn)'!U67</f>
        <v>0</v>
      </c>
      <c r="V67" s="28">
        <f>'Aggregates (£bn)'!V67-'[9]Aggregates (£bn)'!V67</f>
        <v>0</v>
      </c>
      <c r="W67" s="28">
        <f>'Aggregates (£bn)'!W67-'[9]Aggregates (£bn)'!W67</f>
        <v>0</v>
      </c>
      <c r="X67" s="28">
        <f>'Aggregates (£bn)'!X67-'[9]Aggregates (£bn)'!X67</f>
        <v>0</v>
      </c>
      <c r="Y67" s="28">
        <f>'Aggregates (£bn)'!AA67-'[9]Aggregates (£bn)'!Y67</f>
        <v>-459.50800000000004</v>
      </c>
      <c r="Z67" s="28">
        <f>'Aggregates (£bn)'!AB67-'[9]Aggregates (£bn)'!Z67</f>
        <v>-468.51538329811666</v>
      </c>
      <c r="AA67" s="28">
        <f>'Aggregates (£bn)'!AC67-'[9]Aggregates (£bn)'!AA67</f>
        <v>532.65200000000004</v>
      </c>
      <c r="AB67" s="28">
        <f>'Aggregates (£bn)'!AD67-'[9]Aggregates (£bn)'!AB67</f>
        <v>-45.716616701883325</v>
      </c>
      <c r="AC67" s="28">
        <f>'Aggregates (£bn)'!AE67-'[9]Aggregates (£bn)'!AC67</f>
        <v>843.67299999999989</v>
      </c>
      <c r="AD67" s="28">
        <f>'Aggregates (£bn)'!AF67-'[9]Aggregates (£bn)'!AD67</f>
        <v>1455.5</v>
      </c>
      <c r="AE67" s="28">
        <f>'Aggregates (£bn)'!AG65-'[9]Aggregates (£bn)'!AE67</f>
        <v>-1418.0331613593171</v>
      </c>
      <c r="AF67" s="28"/>
      <c r="AG67" s="33" t="s">
        <v>51</v>
      </c>
      <c r="AH67" s="28">
        <f>'Aggregates (per cent of GDP)'!C64-'[9]Aggregates (per cent of GDP)'!C64</f>
        <v>0</v>
      </c>
      <c r="AI67" s="28">
        <f>'Aggregates (per cent of GDP)'!D64-'[9]Aggregates (per cent of GDP)'!D64</f>
        <v>0</v>
      </c>
      <c r="AJ67" s="28">
        <f>'Aggregates (per cent of GDP)'!E64-'[9]Aggregates (per cent of GDP)'!E64</f>
        <v>0</v>
      </c>
      <c r="AK67" s="28">
        <f>'Aggregates (per cent of GDP)'!F64-'[9]Aggregates (per cent of GDP)'!F64</f>
        <v>0</v>
      </c>
      <c r="AL67" s="28">
        <f>'Aggregates (per cent of GDP)'!G64-'[9]Aggregates (per cent of GDP)'!G64</f>
        <v>0</v>
      </c>
      <c r="AM67" s="28">
        <f>'Aggregates (per cent of GDP)'!H64-'[9]Aggregates (per cent of GDP)'!H64</f>
        <v>0</v>
      </c>
      <c r="AN67" s="28">
        <f>'Aggregates (per cent of GDP)'!I64-'[9]Aggregates (per cent of GDP)'!I64</f>
        <v>0</v>
      </c>
      <c r="AO67" s="28">
        <f>'Aggregates (per cent of GDP)'!J64-'[9]Aggregates (per cent of GDP)'!J64</f>
        <v>0</v>
      </c>
      <c r="AP67" s="28">
        <f>'Aggregates (per cent of GDP)'!K64-'[9]Aggregates (per cent of GDP)'!K64</f>
        <v>0</v>
      </c>
      <c r="AQ67" s="28">
        <f>'Aggregates (per cent of GDP)'!L64-'[9]Aggregates (per cent of GDP)'!L64</f>
        <v>0</v>
      </c>
      <c r="AR67" s="28">
        <f>'Aggregates (per cent of GDP)'!M64-'[9]Aggregates (per cent of GDP)'!M64</f>
        <v>0</v>
      </c>
      <c r="AS67" s="28">
        <f>'Aggregates (per cent of GDP)'!L64-'[9]Aggregates (per cent of GDP)'!N64</f>
        <v>-4.3997975656767592</v>
      </c>
      <c r="AT67" s="28">
        <f>'Aggregates (per cent of GDP)'!N64-'[9]Aggregates (per cent of GDP)'!O64</f>
        <v>0.34352811504281178</v>
      </c>
      <c r="AU67" s="28">
        <f>'Aggregates (per cent of GDP)'!P64-'[9]Aggregates (per cent of GDP)'!P64</f>
        <v>0</v>
      </c>
      <c r="AV67" s="28">
        <f>'Aggregates (per cent of GDP)'!R64-'[9]Aggregates (per cent of GDP)'!Q64</f>
        <v>33.089989761132173</v>
      </c>
      <c r="AW67" s="28">
        <f>'Aggregates (per cent of GDP)'!R64-'[9]Aggregates (per cent of GDP)'!R64</f>
        <v>0</v>
      </c>
      <c r="AX67" s="28">
        <f>'Aggregates (per cent of GDP)'!S64-'[9]Aggregates (per cent of GDP)'!S64</f>
        <v>0</v>
      </c>
      <c r="AY67" s="28">
        <f>'Aggregates (per cent of GDP)'!T64-'[9]Aggregates (per cent of GDP)'!T64</f>
        <v>0</v>
      </c>
      <c r="AZ67" s="28">
        <f>'Aggregates (per cent of GDP)'!U64-'[9]Aggregates (per cent of GDP)'!U64</f>
        <v>0</v>
      </c>
      <c r="BA67" s="28">
        <f>'Aggregates (per cent of GDP)'!V64-'[9]Aggregates (per cent of GDP)'!V64</f>
        <v>0</v>
      </c>
      <c r="BB67" s="28">
        <f>'Aggregates (per cent of GDP)'!W64-'[9]Aggregates (per cent of GDP)'!W64</f>
        <v>0</v>
      </c>
      <c r="BC67" s="28">
        <f>'Aggregates (per cent of GDP)'!X64-'[9]Aggregates (per cent of GDP)'!X64</f>
        <v>0</v>
      </c>
      <c r="BD67" s="28">
        <f>'Aggregates (per cent of GDP)'!AA64-'[9]Aggregates (per cent of GDP)'!Y64</f>
        <v>-32.852673129670528</v>
      </c>
      <c r="BE67" s="28">
        <f>'Aggregates (per cent of GDP)'!AB64-'[9]Aggregates (per cent of GDP)'!Z64</f>
        <v>-34.688643063152419</v>
      </c>
      <c r="BF67" s="28">
        <f>'Aggregates (per cent of GDP)'!AC64-'[9]Aggregates (per cent of GDP)'!AA64</f>
        <v>39.374629188611998</v>
      </c>
      <c r="BG67" s="28"/>
      <c r="BH67" s="28"/>
      <c r="BI67" s="28"/>
      <c r="BK67" s="93" t="s">
        <v>58</v>
      </c>
      <c r="BL67" s="28">
        <f>'Aggregates (2024-25 prices)'!C64-'[9]Aggregates (2024-25 prices)'!$C$64</f>
        <v>0</v>
      </c>
      <c r="BM67" s="28">
        <f>'Aggregates (2024-25 prices)'!D64-'[9]Aggregates (2024-25 prices)'!D64</f>
        <v>0</v>
      </c>
      <c r="BN67" s="28">
        <f>'Aggregates (2024-25 prices)'!E64-'[9]Aggregates (2024-25 prices)'!E64</f>
        <v>0</v>
      </c>
      <c r="BO67" s="28">
        <f>'Aggregates (2024-25 prices)'!F64-'[9]Aggregates (2024-25 prices)'!F64</f>
        <v>0</v>
      </c>
      <c r="BP67" s="28">
        <f>'Aggregates (2024-25 prices)'!G64-'[9]Aggregates (2024-25 prices)'!G64</f>
        <v>0</v>
      </c>
      <c r="BQ67" s="28">
        <f>'Aggregates (2024-25 prices)'!H64-'[9]Aggregates (2024-25 prices)'!H64</f>
        <v>0</v>
      </c>
      <c r="BR67" s="28">
        <f>'Aggregates (2024-25 prices)'!I64-'[9]Aggregates (2024-25 prices)'!I64</f>
        <v>0</v>
      </c>
      <c r="BS67" s="28"/>
      <c r="BT67" s="28" t="e">
        <f>'Aggregates (2024-25 prices)'!K64-#REF!</f>
        <v>#REF!</v>
      </c>
      <c r="BU67" s="28" t="e">
        <f>'Aggregates (2024-25 prices)'!#REF!-#REF!</f>
        <v>#REF!</v>
      </c>
      <c r="BV67" s="28" t="e">
        <f>'Aggregates (2024-25 prices)'!L64-#REF!</f>
        <v>#REF!</v>
      </c>
      <c r="BW67" s="28" t="e">
        <f>'Aggregates (2024-25 prices)'!M64-#REF!</f>
        <v>#REF!</v>
      </c>
      <c r="BX67" s="28" t="e">
        <f>'Aggregates (2024-25 prices)'!N64-#REF!</f>
        <v>#REF!</v>
      </c>
      <c r="BY67" s="28"/>
      <c r="BZ67" s="28" t="e">
        <f>'Aggregates (2024-25 prices)'!Q64-#REF!</f>
        <v>#REF!</v>
      </c>
      <c r="CA67" s="28" t="e">
        <f>'Aggregates (2024-25 prices)'!R64-#REF!</f>
        <v>#REF!</v>
      </c>
      <c r="CB67" s="28"/>
      <c r="CC67" s="28" t="e">
        <f>'Aggregates (2024-25 prices)'!T64-#REF!</f>
        <v>#REF!</v>
      </c>
      <c r="CD67" s="28" t="e">
        <f>'Aggregates (2024-25 prices)'!U64-#REF!</f>
        <v>#REF!</v>
      </c>
      <c r="CE67" s="28" t="e">
        <f>'Aggregates (2024-25 prices)'!V64-#REF!</f>
        <v>#REF!</v>
      </c>
      <c r="CF67" s="28"/>
      <c r="CG67" s="28" t="e">
        <f>'Aggregates (2024-25 prices)'!X64-#REF!</f>
        <v>#REF!</v>
      </c>
      <c r="CH67" s="28" t="e">
        <f>'Aggregates (2024-25 prices)'!AA64-#REF!</f>
        <v>#REF!</v>
      </c>
      <c r="CI67" s="28" t="e">
        <f>'Aggregates (2024-25 prices)'!AB64-#REF!</f>
        <v>#REF!</v>
      </c>
      <c r="CJ67" s="28" t="e">
        <f>'Aggregates (2024-25 prices)'!AC64-#REF!</f>
        <v>#REF!</v>
      </c>
      <c r="CK67" s="28"/>
      <c r="CL67" s="28" t="e">
        <f>'Aggregates (2024-25 prices)'!AE64-#REF!</f>
        <v>#REF!</v>
      </c>
    </row>
    <row r="68" spans="1:90" s="67" customFormat="1">
      <c r="B68" s="66" t="s">
        <v>50</v>
      </c>
      <c r="C68" s="28">
        <f>'Aggregates (£bn)'!C68-'[9]Aggregates (£bn)'!C68</f>
        <v>0</v>
      </c>
      <c r="D68" s="28">
        <f>'Aggregates (£bn)'!D68-'[9]Aggregates (£bn)'!D68</f>
        <v>0</v>
      </c>
      <c r="E68" s="28">
        <f>'Aggregates (£bn)'!E68-'[9]Aggregates (£bn)'!E68</f>
        <v>0</v>
      </c>
      <c r="F68" s="28">
        <f>'Aggregates (£bn)'!F68-'[9]Aggregates (£bn)'!F68</f>
        <v>0</v>
      </c>
      <c r="G68" s="28">
        <f>'Aggregates (£bn)'!G68-'[9]Aggregates (£bn)'!G68</f>
        <v>0</v>
      </c>
      <c r="H68" s="28">
        <f>'Aggregates (£bn)'!H68-'[9]Aggregates (£bn)'!H68</f>
        <v>0</v>
      </c>
      <c r="I68" s="28">
        <f>'Aggregates (£bn)'!I68-'[9]Aggregates (£bn)'!I68</f>
        <v>0</v>
      </c>
      <c r="J68" s="28">
        <f>'Aggregates (£bn)'!J68-'[9]Aggregates (£bn)'!J68</f>
        <v>0</v>
      </c>
      <c r="K68" s="28">
        <f>'Aggregates (£bn)'!K68-'[9]Aggregates (£bn)'!K68</f>
        <v>0</v>
      </c>
      <c r="L68" s="28">
        <f>'Aggregates (£bn)'!L68-'[9]Aggregates (£bn)'!L68</f>
        <v>0</v>
      </c>
      <c r="M68" s="28">
        <f>'Aggregates (£bn)'!L68-'[9]Aggregates (£bn)'!M68</f>
        <v>1.0034342552645441</v>
      </c>
      <c r="N68" s="28">
        <f>'Aggregates (£bn)'!M68-'[9]Aggregates (£bn)'!N68</f>
        <v>-57.259868510529088</v>
      </c>
      <c r="O68" s="28">
        <f>'Aggregates (£bn)'!N68-'[9]Aggregates (£bn)'!O68</f>
        <v>1.0034342552645441</v>
      </c>
      <c r="P68" s="28">
        <f>'Aggregates (£bn)'!P68-'[9]Aggregates (£bn)'!P68</f>
        <v>0</v>
      </c>
      <c r="Q68" s="28">
        <f>'Aggregates (£bn)'!Q68-'[9]Aggregates (£bn)'!Q68</f>
        <v>0</v>
      </c>
      <c r="R68" s="28">
        <f>'Aggregates (£bn)'!R68-'[9]Aggregates (£bn)'!R68</f>
        <v>0</v>
      </c>
      <c r="S68" s="28">
        <f>'Aggregates (£bn)'!S68-'[9]Aggregates (£bn)'!S68</f>
        <v>0</v>
      </c>
      <c r="T68" s="28">
        <f>'Aggregates (£bn)'!T68-'[9]Aggregates (£bn)'!T68</f>
        <v>0</v>
      </c>
      <c r="U68" s="28">
        <f>'Aggregates (£bn)'!U68-'[9]Aggregates (£bn)'!U68</f>
        <v>0</v>
      </c>
      <c r="V68" s="28">
        <f>'Aggregates (£bn)'!V68-'[9]Aggregates (£bn)'!V68</f>
        <v>0</v>
      </c>
      <c r="W68" s="28">
        <f>'Aggregates (£bn)'!W68-'[9]Aggregates (£bn)'!W68</f>
        <v>0</v>
      </c>
      <c r="X68" s="28">
        <f>'Aggregates (£bn)'!X68-'[9]Aggregates (£bn)'!X68</f>
        <v>0</v>
      </c>
      <c r="Y68" s="28">
        <f>'Aggregates (£bn)'!AA68-'[9]Aggregates (£bn)'!Y68</f>
        <v>-498.50500000000005</v>
      </c>
      <c r="Z68" s="28">
        <f>'Aggregates (£bn)'!AB68-'[9]Aggregates (£bn)'!Z68</f>
        <v>-499.53256574473545</v>
      </c>
      <c r="AA68" s="28">
        <f>'Aggregates (£bn)'!AC68-'[9]Aggregates (£bn)'!AA68</f>
        <v>579.32599999999991</v>
      </c>
      <c r="AB68" s="28">
        <f>'Aggregates (£bn)'!AD68-'[9]Aggregates (£bn)'!AB68</f>
        <v>-39.698434255264537</v>
      </c>
      <c r="AC68" s="28">
        <f>'Aggregates (£bn)'!AE68-'[9]Aggregates (£bn)'!AC68</f>
        <v>868.23299999999995</v>
      </c>
      <c r="AD68" s="28">
        <f>'Aggregates (£bn)'!AF68-'[9]Aggregates (£bn)'!AD68</f>
        <v>1523.82</v>
      </c>
      <c r="AE68" s="28">
        <f>'Aggregates (£bn)'!AG66-'[9]Aggregates (£bn)'!AE68</f>
        <v>-1485.7711587129406</v>
      </c>
      <c r="AF68" s="28"/>
      <c r="AG68" s="33" t="s">
        <v>52</v>
      </c>
      <c r="AH68" s="28">
        <f>'Aggregates (per cent of GDP)'!C65-'[9]Aggregates (per cent of GDP)'!C65</f>
        <v>0</v>
      </c>
      <c r="AI68" s="28">
        <f>'Aggregates (per cent of GDP)'!D65-'[9]Aggregates (per cent of GDP)'!D65</f>
        <v>0</v>
      </c>
      <c r="AJ68" s="28">
        <f>'Aggregates (per cent of GDP)'!E65-'[9]Aggregates (per cent of GDP)'!E65</f>
        <v>0</v>
      </c>
      <c r="AK68" s="28">
        <f>'Aggregates (per cent of GDP)'!F65-'[9]Aggregates (per cent of GDP)'!F65</f>
        <v>0</v>
      </c>
      <c r="AL68" s="28">
        <f>'Aggregates (per cent of GDP)'!G65-'[9]Aggregates (per cent of GDP)'!G65</f>
        <v>0</v>
      </c>
      <c r="AM68" s="28">
        <f>'Aggregates (per cent of GDP)'!H65-'[9]Aggregates (per cent of GDP)'!H65</f>
        <v>0</v>
      </c>
      <c r="AN68" s="28">
        <f>'Aggregates (per cent of GDP)'!I65-'[9]Aggregates (per cent of GDP)'!I65</f>
        <v>0</v>
      </c>
      <c r="AO68" s="28">
        <f>'Aggregates (per cent of GDP)'!J65-'[9]Aggregates (per cent of GDP)'!J65</f>
        <v>0</v>
      </c>
      <c r="AP68" s="28">
        <f>'Aggregates (per cent of GDP)'!K65-'[9]Aggregates (per cent of GDP)'!K65</f>
        <v>0</v>
      </c>
      <c r="AQ68" s="28">
        <f>'Aggregates (per cent of GDP)'!L65-'[9]Aggregates (per cent of GDP)'!L65</f>
        <v>0</v>
      </c>
      <c r="AR68" s="28">
        <f>'Aggregates (per cent of GDP)'!M65-'[9]Aggregates (per cent of GDP)'!M65</f>
        <v>0</v>
      </c>
      <c r="AS68" s="28">
        <f>'Aggregates (per cent of GDP)'!L65-'[9]Aggregates (per cent of GDP)'!N65</f>
        <v>-12.499134118650801</v>
      </c>
      <c r="AT68" s="28">
        <f>'Aggregates (per cent of GDP)'!N65-'[9]Aggregates (per cent of GDP)'!O65</f>
        <v>-0.34544562624790043</v>
      </c>
      <c r="AU68" s="28">
        <f>'Aggregates (per cent of GDP)'!P65-'[9]Aggregates (per cent of GDP)'!P65</f>
        <v>0</v>
      </c>
      <c r="AV68" s="28">
        <f>'Aggregates (per cent of GDP)'!R65-'[9]Aggregates (per cent of GDP)'!Q65</f>
        <v>43.161693967009327</v>
      </c>
      <c r="AW68" s="28">
        <f>'Aggregates (per cent of GDP)'!R65-'[9]Aggregates (per cent of GDP)'!R65</f>
        <v>0</v>
      </c>
      <c r="AX68" s="28">
        <f>'Aggregates (per cent of GDP)'!S65-'[9]Aggregates (per cent of GDP)'!S65</f>
        <v>0</v>
      </c>
      <c r="AY68" s="28">
        <f>'Aggregates (per cent of GDP)'!T65-'[9]Aggregates (per cent of GDP)'!T65</f>
        <v>0</v>
      </c>
      <c r="AZ68" s="28">
        <f>'Aggregates (per cent of GDP)'!U65-'[9]Aggregates (per cent of GDP)'!U65</f>
        <v>0</v>
      </c>
      <c r="BA68" s="28">
        <f>'Aggregates (per cent of GDP)'!V65-'[9]Aggregates (per cent of GDP)'!V65</f>
        <v>0</v>
      </c>
      <c r="BB68" s="28">
        <f>'Aggregates (per cent of GDP)'!W65-'[9]Aggregates (per cent of GDP)'!W65</f>
        <v>0</v>
      </c>
      <c r="BC68" s="28">
        <f>'Aggregates (per cent of GDP)'!X65-'[9]Aggregates (per cent of GDP)'!X65</f>
        <v>0</v>
      </c>
      <c r="BD68" s="28">
        <f>'Aggregates (per cent of GDP)'!AA65-'[9]Aggregates (per cent of GDP)'!Y65</f>
        <v>-43.867132310308961</v>
      </c>
      <c r="BE68" s="28">
        <f>'Aggregates (per cent of GDP)'!AB65-'[9]Aggregates (per cent of GDP)'!Z65</f>
        <v>-42.431172739350743</v>
      </c>
      <c r="BF68" s="28">
        <f>'Aggregates (per cent of GDP)'!AC65-'[9]Aggregates (per cent of GDP)'!AA65</f>
        <v>46.765813065113306</v>
      </c>
      <c r="BG68" s="28"/>
      <c r="BH68" s="28"/>
      <c r="BI68" s="28"/>
      <c r="BK68" s="93" t="s">
        <v>59</v>
      </c>
      <c r="BL68" s="28">
        <f>'Aggregates (2024-25 prices)'!C65-'[9]Aggregates (2024-25 prices)'!$C$65</f>
        <v>0</v>
      </c>
      <c r="BM68" s="28">
        <f>'Aggregates (2024-25 prices)'!D65-'[9]Aggregates (2024-25 prices)'!D65</f>
        <v>0</v>
      </c>
      <c r="BN68" s="28">
        <f>'Aggregates (2024-25 prices)'!E65-'[9]Aggregates (2024-25 prices)'!E65</f>
        <v>0</v>
      </c>
      <c r="BO68" s="28">
        <f>'Aggregates (2024-25 prices)'!F65-'[9]Aggregates (2024-25 prices)'!F65</f>
        <v>0</v>
      </c>
      <c r="BP68" s="28">
        <f>'Aggregates (2024-25 prices)'!G65-'[9]Aggregates (2024-25 prices)'!G65</f>
        <v>0</v>
      </c>
      <c r="BQ68" s="28">
        <f>'Aggregates (2024-25 prices)'!H65-'[9]Aggregates (2024-25 prices)'!H65</f>
        <v>0</v>
      </c>
      <c r="BR68" s="28">
        <f>'Aggregates (2024-25 prices)'!I65-'[9]Aggregates (2024-25 prices)'!I65</f>
        <v>0</v>
      </c>
      <c r="BS68" s="28"/>
      <c r="BT68" s="28" t="e">
        <f>'Aggregates (2024-25 prices)'!K65-#REF!</f>
        <v>#REF!</v>
      </c>
      <c r="BU68" s="28" t="e">
        <f>'Aggregates (2024-25 prices)'!#REF!-#REF!</f>
        <v>#REF!</v>
      </c>
      <c r="BV68" s="28" t="e">
        <f>'Aggregates (2024-25 prices)'!L65-#REF!</f>
        <v>#REF!</v>
      </c>
      <c r="BW68" s="28" t="e">
        <f>'Aggregates (2024-25 prices)'!M65-#REF!</f>
        <v>#REF!</v>
      </c>
      <c r="BX68" s="28" t="e">
        <f>'Aggregates (2024-25 prices)'!N65-#REF!</f>
        <v>#REF!</v>
      </c>
      <c r="BY68" s="28"/>
      <c r="BZ68" s="28" t="e">
        <f>'Aggregates (2024-25 prices)'!Q65-#REF!</f>
        <v>#REF!</v>
      </c>
      <c r="CA68" s="28" t="e">
        <f>'Aggregates (2024-25 prices)'!R65-#REF!</f>
        <v>#REF!</v>
      </c>
      <c r="CB68" s="28"/>
      <c r="CC68" s="28" t="e">
        <f>'Aggregates (2024-25 prices)'!T65-#REF!</f>
        <v>#REF!</v>
      </c>
      <c r="CD68" s="28" t="e">
        <f>'Aggregates (2024-25 prices)'!U65-#REF!</f>
        <v>#REF!</v>
      </c>
      <c r="CE68" s="28" t="e">
        <f>'Aggregates (2024-25 prices)'!V65-#REF!</f>
        <v>#REF!</v>
      </c>
      <c r="CF68" s="28"/>
      <c r="CG68" s="28" t="e">
        <f>'Aggregates (2024-25 prices)'!X65-#REF!</f>
        <v>#REF!</v>
      </c>
      <c r="CH68" s="28" t="e">
        <f>'Aggregates (2024-25 prices)'!AA65-#REF!</f>
        <v>#REF!</v>
      </c>
      <c r="CI68" s="28" t="e">
        <f>'Aggregates (2024-25 prices)'!AB65-#REF!</f>
        <v>#REF!</v>
      </c>
      <c r="CJ68" s="28" t="e">
        <f>'Aggregates (2024-25 prices)'!AC65-#REF!</f>
        <v>#REF!</v>
      </c>
      <c r="CK68" s="28"/>
      <c r="CL68" s="28" t="e">
        <f>'Aggregates (2024-25 prices)'!AE65-#REF!</f>
        <v>#REF!</v>
      </c>
    </row>
    <row r="69" spans="1:90" s="67" customFormat="1">
      <c r="B69" s="66" t="s">
        <v>51</v>
      </c>
      <c r="C69" s="28">
        <f>'Aggregates (£bn)'!C69-'[9]Aggregates (£bn)'!C69</f>
        <v>0</v>
      </c>
      <c r="D69" s="28">
        <f>'Aggregates (£bn)'!D69-'[9]Aggregates (£bn)'!D69</f>
        <v>0</v>
      </c>
      <c r="E69" s="28">
        <f>'Aggregates (£bn)'!E69-'[9]Aggregates (£bn)'!E69</f>
        <v>0</v>
      </c>
      <c r="F69" s="28">
        <f>'Aggregates (£bn)'!F69-'[9]Aggregates (£bn)'!F69</f>
        <v>0</v>
      </c>
      <c r="G69" s="28">
        <f>'Aggregates (£bn)'!G69-'[9]Aggregates (£bn)'!G69</f>
        <v>0</v>
      </c>
      <c r="H69" s="28">
        <f>'Aggregates (£bn)'!H69-'[9]Aggregates (£bn)'!H69</f>
        <v>0</v>
      </c>
      <c r="I69" s="28">
        <f>'Aggregates (£bn)'!I69-'[9]Aggregates (£bn)'!I69</f>
        <v>0</v>
      </c>
      <c r="J69" s="28">
        <f>'Aggregates (£bn)'!J69-'[9]Aggregates (£bn)'!J69</f>
        <v>0</v>
      </c>
      <c r="K69" s="28">
        <f>'Aggregates (£bn)'!K69-'[9]Aggregates (£bn)'!K69</f>
        <v>0</v>
      </c>
      <c r="L69" s="28">
        <f>'Aggregates (£bn)'!L69-'[9]Aggregates (£bn)'!L69</f>
        <v>0</v>
      </c>
      <c r="M69" s="28">
        <f>'Aggregates (£bn)'!L69-'[9]Aggregates (£bn)'!M69</f>
        <v>5.3790422368068036</v>
      </c>
      <c r="N69" s="28">
        <f>'Aggregates (£bn)'!M69-'[9]Aggregates (£bn)'!N69</f>
        <v>-74.272084473613603</v>
      </c>
      <c r="O69" s="28">
        <f>'Aggregates (£bn)'!N69-'[9]Aggregates (£bn)'!O69</f>
        <v>5.3790422368068036</v>
      </c>
      <c r="P69" s="28">
        <f>'Aggregates (£bn)'!P69-'[9]Aggregates (£bn)'!P69</f>
        <v>0</v>
      </c>
      <c r="Q69" s="28">
        <f>'Aggregates (£bn)'!Q69-'[9]Aggregates (£bn)'!Q69</f>
        <v>0</v>
      </c>
      <c r="R69" s="28">
        <f>'Aggregates (£bn)'!R69-'[9]Aggregates (£bn)'!R69</f>
        <v>0</v>
      </c>
      <c r="S69" s="28">
        <f>'Aggregates (£bn)'!S69-'[9]Aggregates (£bn)'!S69</f>
        <v>0</v>
      </c>
      <c r="T69" s="28">
        <f>'Aggregates (£bn)'!T69-'[9]Aggregates (£bn)'!T69</f>
        <v>0</v>
      </c>
      <c r="U69" s="28">
        <f>'Aggregates (£bn)'!U69-'[9]Aggregates (£bn)'!U69</f>
        <v>0</v>
      </c>
      <c r="V69" s="28">
        <f>'Aggregates (£bn)'!V69-'[9]Aggregates (£bn)'!V69</f>
        <v>0</v>
      </c>
      <c r="W69" s="28">
        <f>'Aggregates (£bn)'!W69-'[9]Aggregates (£bn)'!W69</f>
        <v>0</v>
      </c>
      <c r="X69" s="28">
        <f>'Aggregates (£bn)'!X69-'[9]Aggregates (£bn)'!X69</f>
        <v>0</v>
      </c>
      <c r="Y69" s="28">
        <f>'Aggregates (£bn)'!AA69-'[9]Aggregates (£bn)'!Y69</f>
        <v>-523.91099999999994</v>
      </c>
      <c r="Z69" s="28">
        <f>'Aggregates (£bn)'!AB69-'[9]Aggregates (£bn)'!Z69</f>
        <v>-553.23795776319321</v>
      </c>
      <c r="AA69" s="28">
        <f>'Aggregates (£bn)'!AC69-'[9]Aggregates (£bn)'!AA69</f>
        <v>616.53700000000003</v>
      </c>
      <c r="AB69" s="28">
        <f>'Aggregates (£bn)'!AD69-'[9]Aggregates (£bn)'!AB69</f>
        <v>-50.768042236806806</v>
      </c>
      <c r="AC69" s="28">
        <f>'Aggregates (£bn)'!AE69-'[9]Aggregates (£bn)'!AC69</f>
        <v>903.89700000000005</v>
      </c>
      <c r="AD69" s="28">
        <f>'Aggregates (£bn)'!AF69-'[9]Aggregates (£bn)'!AD69</f>
        <v>1592.385</v>
      </c>
      <c r="AE69" s="28">
        <f>'Aggregates (£bn)'!AG67-'[9]Aggregates (£bn)'!AE69</f>
        <v>-1565.5050573749259</v>
      </c>
      <c r="AF69" s="28"/>
      <c r="AG69" s="33" t="s">
        <v>53</v>
      </c>
      <c r="AH69" s="28">
        <f>'Aggregates (per cent of GDP)'!C66-'[9]Aggregates (per cent of GDP)'!C66</f>
        <v>0</v>
      </c>
      <c r="AI69" s="28">
        <f>'Aggregates (per cent of GDP)'!D66-'[9]Aggregates (per cent of GDP)'!D66</f>
        <v>0</v>
      </c>
      <c r="AJ69" s="28">
        <f>'Aggregates (per cent of GDP)'!E66-'[9]Aggregates (per cent of GDP)'!E66</f>
        <v>0</v>
      </c>
      <c r="AK69" s="28">
        <f>'Aggregates (per cent of GDP)'!F66-'[9]Aggregates (per cent of GDP)'!F66</f>
        <v>0</v>
      </c>
      <c r="AL69" s="28">
        <f>'Aggregates (per cent of GDP)'!G66-'[9]Aggregates (per cent of GDP)'!G66</f>
        <v>0</v>
      </c>
      <c r="AM69" s="28">
        <f>'Aggregates (per cent of GDP)'!H66-'[9]Aggregates (per cent of GDP)'!H66</f>
        <v>0</v>
      </c>
      <c r="AN69" s="28">
        <f>'Aggregates (per cent of GDP)'!I66-'[9]Aggregates (per cent of GDP)'!I66</f>
        <v>0</v>
      </c>
      <c r="AO69" s="28">
        <f>'Aggregates (per cent of GDP)'!J66-'[9]Aggregates (per cent of GDP)'!J66</f>
        <v>0</v>
      </c>
      <c r="AP69" s="28">
        <f>'Aggregates (per cent of GDP)'!K66-'[9]Aggregates (per cent of GDP)'!K66</f>
        <v>0</v>
      </c>
      <c r="AQ69" s="28">
        <f>'Aggregates (per cent of GDP)'!L66-'[9]Aggregates (per cent of GDP)'!L66</f>
        <v>0</v>
      </c>
      <c r="AR69" s="28">
        <f>'Aggregates (per cent of GDP)'!M66-'[9]Aggregates (per cent of GDP)'!M66</f>
        <v>0</v>
      </c>
      <c r="AS69" s="28">
        <f>'Aggregates (per cent of GDP)'!L66-'[9]Aggregates (per cent of GDP)'!N66</f>
        <v>-16.844458985478646</v>
      </c>
      <c r="AT69" s="28">
        <f>'Aggregates (per cent of GDP)'!N66-'[9]Aggregates (per cent of GDP)'!O66</f>
        <v>-1.7490932219625765</v>
      </c>
      <c r="AU69" s="28">
        <f>'Aggregates (per cent of GDP)'!P66-'[9]Aggregates (per cent of GDP)'!P66</f>
        <v>0</v>
      </c>
      <c r="AV69" s="28">
        <f>'Aggregates (per cent of GDP)'!R66-'[9]Aggregates (per cent of GDP)'!Q66</f>
        <v>47.31479970249643</v>
      </c>
      <c r="AW69" s="28">
        <f>'Aggregates (per cent of GDP)'!R66-'[9]Aggregates (per cent of GDP)'!R66</f>
        <v>0</v>
      </c>
      <c r="AX69" s="28">
        <f>'Aggregates (per cent of GDP)'!S66-'[9]Aggregates (per cent of GDP)'!S66</f>
        <v>0</v>
      </c>
      <c r="AY69" s="28">
        <f>'Aggregates (per cent of GDP)'!T66-'[9]Aggregates (per cent of GDP)'!T66</f>
        <v>0</v>
      </c>
      <c r="AZ69" s="28">
        <f>'Aggregates (per cent of GDP)'!U66-'[9]Aggregates (per cent of GDP)'!U66</f>
        <v>0</v>
      </c>
      <c r="BA69" s="28">
        <f>'Aggregates (per cent of GDP)'!V66-'[9]Aggregates (per cent of GDP)'!V66</f>
        <v>0</v>
      </c>
      <c r="BB69" s="28">
        <f>'Aggregates (per cent of GDP)'!W66-'[9]Aggregates (per cent of GDP)'!W66</f>
        <v>0</v>
      </c>
      <c r="BC69" s="28">
        <f>'Aggregates (per cent of GDP)'!X66-'[9]Aggregates (per cent of GDP)'!X66</f>
        <v>0</v>
      </c>
      <c r="BD69" s="28">
        <f>'Aggregates (per cent of GDP)'!AA66-'[9]Aggregates (per cent of GDP)'!Y66</f>
        <v>-53.883755442253332</v>
      </c>
      <c r="BE69" s="28">
        <f>'Aggregates (per cent of GDP)'!AB66-'[9]Aggregates (per cent of GDP)'!Z66</f>
        <v>-47.336448455430158</v>
      </c>
      <c r="BF69" s="28">
        <f>'Aggregates (per cent of GDP)'!AC66-'[9]Aggregates (per cent of GDP)'!AA66</f>
        <v>60.747359233514601</v>
      </c>
      <c r="BG69" s="28"/>
      <c r="BH69" s="28"/>
      <c r="BI69" s="28"/>
      <c r="BK69" s="103" t="s">
        <v>60</v>
      </c>
      <c r="BL69" s="28">
        <f>'Aggregates (2024-25 prices)'!C66-'[9]Aggregates (2024-25 prices)'!$C$66</f>
        <v>0</v>
      </c>
      <c r="BM69" s="28">
        <f>'Aggregates (2024-25 prices)'!D66-'[9]Aggregates (2024-25 prices)'!D66</f>
        <v>0</v>
      </c>
      <c r="BN69" s="28">
        <f>'Aggregates (2024-25 prices)'!E66-'[9]Aggregates (2024-25 prices)'!E66</f>
        <v>0</v>
      </c>
      <c r="BO69" s="28">
        <f>'Aggregates (2024-25 prices)'!F66-'[9]Aggregates (2024-25 prices)'!F66</f>
        <v>0</v>
      </c>
      <c r="BP69" s="28">
        <f>'Aggregates (2024-25 prices)'!G66-'[9]Aggregates (2024-25 prices)'!G66</f>
        <v>0</v>
      </c>
      <c r="BQ69" s="28">
        <f>'Aggregates (2024-25 prices)'!H66-'[9]Aggregates (2024-25 prices)'!H66</f>
        <v>0</v>
      </c>
      <c r="BR69" s="28">
        <f>'Aggregates (2024-25 prices)'!I66-'[9]Aggregates (2024-25 prices)'!I66</f>
        <v>0</v>
      </c>
      <c r="BS69" s="28"/>
      <c r="BT69" s="28" t="e">
        <f>'Aggregates (2024-25 prices)'!K66-#REF!</f>
        <v>#REF!</v>
      </c>
      <c r="BU69" s="28" t="e">
        <f>'Aggregates (2024-25 prices)'!#REF!-#REF!</f>
        <v>#REF!</v>
      </c>
      <c r="BV69" s="28" t="e">
        <f>'Aggregates (2024-25 prices)'!L66-#REF!</f>
        <v>#REF!</v>
      </c>
      <c r="BW69" s="28" t="e">
        <f>'Aggregates (2024-25 prices)'!M66-#REF!</f>
        <v>#REF!</v>
      </c>
      <c r="BX69" s="28" t="e">
        <f>'Aggregates (2024-25 prices)'!N66-#REF!</f>
        <v>#REF!</v>
      </c>
      <c r="BY69" s="28"/>
      <c r="BZ69" s="28" t="e">
        <f>'Aggregates (2024-25 prices)'!Q66-#REF!</f>
        <v>#REF!</v>
      </c>
      <c r="CA69" s="28" t="e">
        <f>'Aggregates (2024-25 prices)'!R66-#REF!</f>
        <v>#REF!</v>
      </c>
      <c r="CB69" s="28"/>
      <c r="CC69" s="28" t="e">
        <f>'Aggregates (2024-25 prices)'!T66-#REF!</f>
        <v>#REF!</v>
      </c>
      <c r="CD69" s="28" t="e">
        <f>'Aggregates (2024-25 prices)'!U66-#REF!</f>
        <v>#REF!</v>
      </c>
      <c r="CE69" s="28" t="e">
        <f>'Aggregates (2024-25 prices)'!V66-#REF!</f>
        <v>#REF!</v>
      </c>
      <c r="CF69" s="28"/>
      <c r="CG69" s="28" t="e">
        <f>'Aggregates (2024-25 prices)'!X66-#REF!</f>
        <v>#REF!</v>
      </c>
      <c r="CH69" s="28" t="e">
        <f>'Aggregates (2024-25 prices)'!AA66-#REF!</f>
        <v>#REF!</v>
      </c>
      <c r="CI69" s="28" t="e">
        <f>'Aggregates (2024-25 prices)'!AB66-#REF!</f>
        <v>#REF!</v>
      </c>
      <c r="CJ69" s="28" t="e">
        <f>'Aggregates (2024-25 prices)'!AC66-#REF!</f>
        <v>#REF!</v>
      </c>
      <c r="CK69" s="28"/>
      <c r="CL69" s="28" t="e">
        <f>'Aggregates (2024-25 prices)'!AE66-#REF!</f>
        <v>#REF!</v>
      </c>
    </row>
    <row r="70" spans="1:90" s="67" customFormat="1">
      <c r="B70" s="66" t="s">
        <v>52</v>
      </c>
      <c r="C70" s="28">
        <f>'Aggregates (£bn)'!C70-'[9]Aggregates (£bn)'!C70</f>
        <v>0</v>
      </c>
      <c r="D70" s="28">
        <f>'Aggregates (£bn)'!D70-'[9]Aggregates (£bn)'!D70</f>
        <v>0</v>
      </c>
      <c r="E70" s="28">
        <f>'Aggregates (£bn)'!E70-'[9]Aggregates (£bn)'!E70</f>
        <v>0</v>
      </c>
      <c r="F70" s="28">
        <f>'Aggregates (£bn)'!F70-'[9]Aggregates (£bn)'!F70</f>
        <v>0</v>
      </c>
      <c r="G70" s="28">
        <f>'Aggregates (£bn)'!G70-'[9]Aggregates (£bn)'!G70</f>
        <v>0</v>
      </c>
      <c r="H70" s="28">
        <f>'Aggregates (£bn)'!H70-'[9]Aggregates (£bn)'!H70</f>
        <v>0</v>
      </c>
      <c r="I70" s="28">
        <f>'Aggregates (£bn)'!I70-'[9]Aggregates (£bn)'!I70</f>
        <v>0</v>
      </c>
      <c r="J70" s="28">
        <f>'Aggregates (£bn)'!J70-'[9]Aggregates (£bn)'!J70</f>
        <v>0</v>
      </c>
      <c r="K70" s="28">
        <f>'Aggregates (£bn)'!K70-'[9]Aggregates (£bn)'!K70</f>
        <v>0</v>
      </c>
      <c r="L70" s="28">
        <f>'Aggregates (£bn)'!L70-'[9]Aggregates (£bn)'!L70</f>
        <v>0</v>
      </c>
      <c r="M70" s="28">
        <f>'Aggregates (£bn)'!L70-'[9]Aggregates (£bn)'!M70</f>
        <v>-5.4683317199227446</v>
      </c>
      <c r="N70" s="28">
        <f>'Aggregates (£bn)'!M70-'[9]Aggregates (£bn)'!N70</f>
        <v>-192.39033656015448</v>
      </c>
      <c r="O70" s="28">
        <f>'Aggregates (£bn)'!N70-'[9]Aggregates (£bn)'!O70</f>
        <v>-5.4683317199227588</v>
      </c>
      <c r="P70" s="28">
        <f>'Aggregates (£bn)'!P70-'[9]Aggregates (£bn)'!P70</f>
        <v>0</v>
      </c>
      <c r="Q70" s="28">
        <f>'Aggregates (£bn)'!Q70-'[9]Aggregates (£bn)'!Q70</f>
        <v>0</v>
      </c>
      <c r="R70" s="28">
        <f>'Aggregates (£bn)'!R70-'[9]Aggregates (£bn)'!R70</f>
        <v>0</v>
      </c>
      <c r="S70" s="28">
        <f>'Aggregates (£bn)'!S70-'[9]Aggregates (£bn)'!S70</f>
        <v>0</v>
      </c>
      <c r="T70" s="28">
        <f>'Aggregates (£bn)'!T70-'[9]Aggregates (£bn)'!T70</f>
        <v>0</v>
      </c>
      <c r="U70" s="28">
        <f>'Aggregates (£bn)'!U70-'[9]Aggregates (£bn)'!U70</f>
        <v>0</v>
      </c>
      <c r="V70" s="28">
        <f>'Aggregates (£bn)'!V70-'[9]Aggregates (£bn)'!V70</f>
        <v>0</v>
      </c>
      <c r="W70" s="28">
        <f>'Aggregates (£bn)'!W70-'[9]Aggregates (£bn)'!W70</f>
        <v>0</v>
      </c>
      <c r="X70" s="28">
        <f>'Aggregates (£bn)'!X70-'[9]Aggregates (£bn)'!X70</f>
        <v>0</v>
      </c>
      <c r="Y70" s="28">
        <f>'Aggregates (£bn)'!AA70-'[9]Aggregates (£bn)'!Y70</f>
        <v>-680.58600000000001</v>
      </c>
      <c r="Z70" s="28">
        <f>'Aggregates (£bn)'!AB70-'[9]Aggregates (£bn)'!Z70</f>
        <v>-658.34133171992266</v>
      </c>
      <c r="AA70" s="28">
        <f>'Aggregates (£bn)'!AC70-'[9]Aggregates (£bn)'!AA70</f>
        <v>740.29300000000001</v>
      </c>
      <c r="AB70" s="28">
        <f>'Aggregates (£bn)'!AD70-'[9]Aggregates (£bn)'!AB70</f>
        <v>-101.64566828007726</v>
      </c>
      <c r="AC70" s="28">
        <f>'Aggregates (£bn)'!AE70-'[9]Aggregates (£bn)'!AC70</f>
        <v>735.572</v>
      </c>
      <c r="AD70" s="28">
        <f>'Aggregates (£bn)'!AF70-'[9]Aggregates (£bn)'!AD70</f>
        <v>1555.682</v>
      </c>
      <c r="AE70" s="28">
        <f>'Aggregates (£bn)'!AG68-'[9]Aggregates (£bn)'!AE70</f>
        <v>-1582.9711484135698</v>
      </c>
      <c r="AF70" s="28"/>
      <c r="AG70" s="33" t="s">
        <v>54</v>
      </c>
      <c r="AH70" s="28">
        <f>'Aggregates (per cent of GDP)'!C67-'[9]Aggregates (per cent of GDP)'!C67</f>
        <v>0</v>
      </c>
      <c r="AI70" s="28">
        <f>'Aggregates (per cent of GDP)'!D67-'[9]Aggregates (per cent of GDP)'!D67</f>
        <v>0</v>
      </c>
      <c r="AJ70" s="28">
        <f>'Aggregates (per cent of GDP)'!E67-'[9]Aggregates (per cent of GDP)'!E67</f>
        <v>0</v>
      </c>
      <c r="AK70" s="28">
        <f>'Aggregates (per cent of GDP)'!F67-'[9]Aggregates (per cent of GDP)'!F67</f>
        <v>0</v>
      </c>
      <c r="AL70" s="28">
        <f>'Aggregates (per cent of GDP)'!G67-'[9]Aggregates (per cent of GDP)'!G67</f>
        <v>0</v>
      </c>
      <c r="AM70" s="28">
        <f>'Aggregates (per cent of GDP)'!H67-'[9]Aggregates (per cent of GDP)'!H67</f>
        <v>0</v>
      </c>
      <c r="AN70" s="28">
        <f>'Aggregates (per cent of GDP)'!I67-'[9]Aggregates (per cent of GDP)'!I67</f>
        <v>0</v>
      </c>
      <c r="AO70" s="28">
        <f>'Aggregates (per cent of GDP)'!J67-'[9]Aggregates (per cent of GDP)'!J67</f>
        <v>0</v>
      </c>
      <c r="AP70" s="28">
        <f>'Aggregates (per cent of GDP)'!K67-'[9]Aggregates (per cent of GDP)'!K67</f>
        <v>0</v>
      </c>
      <c r="AQ70" s="28">
        <f>'Aggregates (per cent of GDP)'!L67-'[9]Aggregates (per cent of GDP)'!L67</f>
        <v>0</v>
      </c>
      <c r="AR70" s="28">
        <f>'Aggregates (per cent of GDP)'!M67-'[9]Aggregates (per cent of GDP)'!M67</f>
        <v>0</v>
      </c>
      <c r="AS70" s="28">
        <f>'Aggregates (per cent of GDP)'!L67-'[9]Aggregates (per cent of GDP)'!N67</f>
        <v>-12.992083064727279</v>
      </c>
      <c r="AT70" s="28">
        <f>'Aggregates (per cent of GDP)'!N67-'[9]Aggregates (per cent of GDP)'!O67</f>
        <v>-1.815485079966586</v>
      </c>
      <c r="AU70" s="28">
        <f>'Aggregates (per cent of GDP)'!P67-'[9]Aggregates (per cent of GDP)'!P67</f>
        <v>0</v>
      </c>
      <c r="AV70" s="28">
        <f>'Aggregates (per cent of GDP)'!R67-'[9]Aggregates (per cent of GDP)'!Q67</f>
        <v>52.676348822319895</v>
      </c>
      <c r="AW70" s="28">
        <f>'Aggregates (per cent of GDP)'!R67-'[9]Aggregates (per cent of GDP)'!R67</f>
        <v>0</v>
      </c>
      <c r="AX70" s="28">
        <f>'Aggregates (per cent of GDP)'!S67-'[9]Aggregates (per cent of GDP)'!S67</f>
        <v>0</v>
      </c>
      <c r="AY70" s="28">
        <f>'Aggregates (per cent of GDP)'!T67-'[9]Aggregates (per cent of GDP)'!T67</f>
        <v>0</v>
      </c>
      <c r="AZ70" s="28">
        <f>'Aggregates (per cent of GDP)'!U67-'[9]Aggregates (per cent of GDP)'!U67</f>
        <v>0</v>
      </c>
      <c r="BA70" s="28">
        <f>'Aggregates (per cent of GDP)'!V67-'[9]Aggregates (per cent of GDP)'!V67</f>
        <v>0</v>
      </c>
      <c r="BB70" s="28">
        <f>'Aggregates (per cent of GDP)'!W67-'[9]Aggregates (per cent of GDP)'!W67</f>
        <v>0</v>
      </c>
      <c r="BC70" s="28">
        <f>'Aggregates (per cent of GDP)'!X67-'[9]Aggregates (per cent of GDP)'!X67</f>
        <v>0</v>
      </c>
      <c r="BD70" s="28">
        <f>'Aggregates (per cent of GDP)'!AA67-'[9]Aggregates (per cent of GDP)'!Y67</f>
        <v>-61.858838362112095</v>
      </c>
      <c r="BE70" s="28">
        <f>'Aggregates (per cent of GDP)'!AB67-'[9]Aggregates (per cent of GDP)'!Z67</f>
        <v>-43.154886710983732</v>
      </c>
      <c r="BF70" s="28">
        <f>'Aggregates (per cent of GDP)'!AC67-'[9]Aggregates (per cent of GDP)'!AA67</f>
        <v>67.479818137475618</v>
      </c>
      <c r="BG70" s="28"/>
      <c r="BH70" s="28"/>
      <c r="BI70" s="28"/>
      <c r="BK70" s="33" t="s">
        <v>61</v>
      </c>
      <c r="BL70" s="28">
        <f>'Aggregates (2024-25 prices)'!C67-'[9]Aggregates (2024-25 prices)'!$C$67</f>
        <v>0</v>
      </c>
      <c r="BM70" s="28">
        <f>'Aggregates (2024-25 prices)'!D67-'[9]Aggregates (2024-25 prices)'!D67</f>
        <v>1.2919540229177073E-3</v>
      </c>
      <c r="BN70" s="28">
        <f>'Aggregates (2024-25 prices)'!E67-'[9]Aggregates (2024-25 prices)'!E67</f>
        <v>1.2919540229177073E-3</v>
      </c>
      <c r="BO70" s="28">
        <f>'Aggregates (2024-25 prices)'!F67-'[9]Aggregates (2024-25 prices)'!F67</f>
        <v>0</v>
      </c>
      <c r="BP70" s="28">
        <f>'Aggregates (2024-25 prices)'!G67-'[9]Aggregates (2024-25 prices)'!G67</f>
        <v>0</v>
      </c>
      <c r="BQ70" s="28">
        <f>'Aggregates (2024-25 prices)'!H67-'[9]Aggregates (2024-25 prices)'!H67</f>
        <v>0</v>
      </c>
      <c r="BR70" s="28">
        <f>'Aggregates (2024-25 prices)'!I67-'[9]Aggregates (2024-25 prices)'!I67</f>
        <v>0</v>
      </c>
      <c r="BS70" s="28"/>
      <c r="BT70" s="28" t="e">
        <f>'Aggregates (2024-25 prices)'!K67-#REF!</f>
        <v>#REF!</v>
      </c>
      <c r="BU70" s="28" t="e">
        <f>'Aggregates (2024-25 prices)'!#REF!-#REF!</f>
        <v>#REF!</v>
      </c>
      <c r="BV70" s="28" t="e">
        <f>'Aggregates (2024-25 prices)'!L67-#REF!</f>
        <v>#REF!</v>
      </c>
      <c r="BW70" s="28" t="e">
        <f>'Aggregates (2024-25 prices)'!M67-#REF!</f>
        <v>#REF!</v>
      </c>
      <c r="BX70" s="28" t="e">
        <f>'Aggregates (2024-25 prices)'!N67-#REF!</f>
        <v>#REF!</v>
      </c>
      <c r="BY70" s="28"/>
      <c r="BZ70" s="28" t="e">
        <f>'Aggregates (2024-25 prices)'!Q67-#REF!</f>
        <v>#REF!</v>
      </c>
      <c r="CA70" s="28" t="e">
        <f>'Aggregates (2024-25 prices)'!R67-#REF!</f>
        <v>#REF!</v>
      </c>
      <c r="CB70" s="28"/>
      <c r="CC70" s="28" t="e">
        <f>'Aggregates (2024-25 prices)'!T67-#REF!</f>
        <v>#REF!</v>
      </c>
      <c r="CD70" s="28" t="e">
        <f>'Aggregates (2024-25 prices)'!U67-#REF!</f>
        <v>#REF!</v>
      </c>
      <c r="CE70" s="28" t="e">
        <f>'Aggregates (2024-25 prices)'!V67-#REF!</f>
        <v>#REF!</v>
      </c>
      <c r="CF70" s="28"/>
      <c r="CG70" s="28" t="e">
        <f>'Aggregates (2024-25 prices)'!X67-#REF!</f>
        <v>#REF!</v>
      </c>
      <c r="CH70" s="28" t="e">
        <f>'Aggregates (2024-25 prices)'!AA67-#REF!</f>
        <v>#REF!</v>
      </c>
      <c r="CI70" s="28" t="e">
        <f>'Aggregates (2024-25 prices)'!AB67-#REF!</f>
        <v>#REF!</v>
      </c>
      <c r="CJ70" s="28" t="e">
        <f>'Aggregates (2024-25 prices)'!AC67-#REF!</f>
        <v>#REF!</v>
      </c>
      <c r="CK70" s="28"/>
      <c r="CL70" s="28" t="e">
        <f>'Aggregates (2024-25 prices)'!AE67-#REF!</f>
        <v>#REF!</v>
      </c>
    </row>
    <row r="71" spans="1:90" s="67" customFormat="1">
      <c r="B71" s="66" t="s">
        <v>53</v>
      </c>
      <c r="C71" s="28">
        <f>'Aggregates (£bn)'!C71-'[9]Aggregates (£bn)'!C71</f>
        <v>0</v>
      </c>
      <c r="D71" s="28">
        <f>'Aggregates (£bn)'!D71-'[9]Aggregates (£bn)'!D71</f>
        <v>0</v>
      </c>
      <c r="E71" s="28">
        <f>'Aggregates (£bn)'!E71-'[9]Aggregates (£bn)'!E71</f>
        <v>0</v>
      </c>
      <c r="F71" s="28">
        <f>'Aggregates (£bn)'!F71-'[9]Aggregates (£bn)'!F71</f>
        <v>0</v>
      </c>
      <c r="G71" s="28">
        <f>'Aggregates (£bn)'!G71-'[9]Aggregates (£bn)'!G71</f>
        <v>0</v>
      </c>
      <c r="H71" s="28">
        <f>'Aggregates (£bn)'!H71-'[9]Aggregates (£bn)'!H71</f>
        <v>0</v>
      </c>
      <c r="I71" s="28">
        <f>'Aggregates (£bn)'!I71-'[9]Aggregates (£bn)'!I71</f>
        <v>0</v>
      </c>
      <c r="J71" s="28">
        <f>'Aggregates (£bn)'!J71-'[9]Aggregates (£bn)'!J71</f>
        <v>0</v>
      </c>
      <c r="K71" s="28">
        <f>'Aggregates (£bn)'!K71-'[9]Aggregates (£bn)'!K71</f>
        <v>0</v>
      </c>
      <c r="L71" s="28">
        <f>'Aggregates (£bn)'!L71-'[9]Aggregates (£bn)'!L71</f>
        <v>0</v>
      </c>
      <c r="M71" s="28">
        <f>'Aggregates (£bn)'!L71-'[9]Aggregates (£bn)'!M71</f>
        <v>-27.233888702991692</v>
      </c>
      <c r="N71" s="28">
        <f>'Aggregates (£bn)'!M71-'[9]Aggregates (£bn)'!N71</f>
        <v>-235.03922259401665</v>
      </c>
      <c r="O71" s="28">
        <f>'Aggregates (£bn)'!N71-'[9]Aggregates (£bn)'!O71</f>
        <v>-27.233888702991663</v>
      </c>
      <c r="P71" s="28">
        <f>'Aggregates (£bn)'!P71-'[9]Aggregates (£bn)'!P71</f>
        <v>0</v>
      </c>
      <c r="Q71" s="28">
        <f>'Aggregates (£bn)'!Q71-'[9]Aggregates (£bn)'!Q71</f>
        <v>0</v>
      </c>
      <c r="R71" s="28">
        <f>'Aggregates (£bn)'!R71-'[9]Aggregates (£bn)'!R71</f>
        <v>0</v>
      </c>
      <c r="S71" s="28">
        <f>'Aggregates (£bn)'!S71-'[9]Aggregates (£bn)'!S71</f>
        <v>0</v>
      </c>
      <c r="T71" s="28">
        <f>'Aggregates (£bn)'!T71-'[9]Aggregates (£bn)'!T71</f>
        <v>0</v>
      </c>
      <c r="U71" s="28">
        <f>'Aggregates (£bn)'!U71-'[9]Aggregates (£bn)'!U71</f>
        <v>0</v>
      </c>
      <c r="V71" s="28">
        <f>'Aggregates (£bn)'!V71-'[9]Aggregates (£bn)'!V71</f>
        <v>0</v>
      </c>
      <c r="W71" s="28">
        <f>'Aggregates (£bn)'!W71-'[9]Aggregates (£bn)'!W71</f>
        <v>0</v>
      </c>
      <c r="X71" s="28">
        <f>'Aggregates (£bn)'!X71-'[9]Aggregates (£bn)'!X71</f>
        <v>0</v>
      </c>
      <c r="Y71" s="28">
        <f>'Aggregates (£bn)'!AA71-'[9]Aggregates (£bn)'!Y71</f>
        <v>-858.93399999999997</v>
      </c>
      <c r="Z71" s="28">
        <f>'Aggregates (£bn)'!AB71-'[9]Aggregates (£bn)'!Z71</f>
        <v>-754.40188870299164</v>
      </c>
      <c r="AA71" s="28">
        <f>'Aggregates (£bn)'!AC71-'[9]Aggregates (£bn)'!AA71</f>
        <v>945.85399999999993</v>
      </c>
      <c r="AB71" s="28">
        <f>'Aggregates (£bn)'!AD71-'[9]Aggregates (£bn)'!AB71</f>
        <v>-129.23211129700834</v>
      </c>
      <c r="AC71" s="28">
        <f>'Aggregates (£bn)'!AE71-'[9]Aggregates (£bn)'!AC71</f>
        <v>454.70900000000006</v>
      </c>
      <c r="AD71" s="28">
        <f>'Aggregates (£bn)'!AF71-'[9]Aggregates (£bn)'!AD71</f>
        <v>1588.231</v>
      </c>
      <c r="AE71" s="28">
        <f>'Aggregates (£bn)'!AG69-'[9]Aggregates (£bn)'!AE71</f>
        <v>-1556.3450844044864</v>
      </c>
      <c r="AF71" s="28"/>
      <c r="AG71" s="33" t="s">
        <v>55</v>
      </c>
      <c r="AH71" s="28">
        <f>'Aggregates (per cent of GDP)'!C68-'[9]Aggregates (per cent of GDP)'!C68</f>
        <v>0</v>
      </c>
      <c r="AI71" s="28">
        <f>'Aggregates (per cent of GDP)'!D68-'[9]Aggregates (per cent of GDP)'!D68</f>
        <v>0</v>
      </c>
      <c r="AJ71" s="28">
        <f>'Aggregates (per cent of GDP)'!E68-'[9]Aggregates (per cent of GDP)'!E68</f>
        <v>0</v>
      </c>
      <c r="AK71" s="28">
        <f>'Aggregates (per cent of GDP)'!F68-'[9]Aggregates (per cent of GDP)'!F68</f>
        <v>0</v>
      </c>
      <c r="AL71" s="28">
        <f>'Aggregates (per cent of GDP)'!G68-'[9]Aggregates (per cent of GDP)'!G68</f>
        <v>0</v>
      </c>
      <c r="AM71" s="28">
        <f>'Aggregates (per cent of GDP)'!H68-'[9]Aggregates (per cent of GDP)'!H68</f>
        <v>0</v>
      </c>
      <c r="AN71" s="28">
        <f>'Aggregates (per cent of GDP)'!I68-'[9]Aggregates (per cent of GDP)'!I68</f>
        <v>0</v>
      </c>
      <c r="AO71" s="28">
        <f>'Aggregates (per cent of GDP)'!J68-'[9]Aggregates (per cent of GDP)'!J68</f>
        <v>0</v>
      </c>
      <c r="AP71" s="28">
        <f>'Aggregates (per cent of GDP)'!K68-'[9]Aggregates (per cent of GDP)'!K68</f>
        <v>0</v>
      </c>
      <c r="AQ71" s="28">
        <f>'Aggregates (per cent of GDP)'!L68-'[9]Aggregates (per cent of GDP)'!L68</f>
        <v>0</v>
      </c>
      <c r="AR71" s="28">
        <f>'Aggregates (per cent of GDP)'!M68-'[9]Aggregates (per cent of GDP)'!M68</f>
        <v>0</v>
      </c>
      <c r="AS71" s="28">
        <f>'Aggregates (per cent of GDP)'!L68-'[9]Aggregates (per cent of GDP)'!N68</f>
        <v>-10.100107160895488</v>
      </c>
      <c r="AT71" s="28">
        <f>'Aggregates (per cent of GDP)'!N68-'[9]Aggregates (per cent of GDP)'!O68</f>
        <v>-1.7272843178078441</v>
      </c>
      <c r="AU71" s="28">
        <f>'Aggregates (per cent of GDP)'!P68-'[9]Aggregates (per cent of GDP)'!P68</f>
        <v>0</v>
      </c>
      <c r="AV71" s="28">
        <f>'Aggregates (per cent of GDP)'!R68-'[9]Aggregates (per cent of GDP)'!Q68</f>
        <v>59.6175661988743</v>
      </c>
      <c r="AW71" s="28">
        <f>'Aggregates (per cent of GDP)'!R68-'[9]Aggregates (per cent of GDP)'!R68</f>
        <v>0</v>
      </c>
      <c r="AX71" s="28">
        <f>'Aggregates (per cent of GDP)'!S68-'[9]Aggregates (per cent of GDP)'!S68</f>
        <v>0</v>
      </c>
      <c r="AY71" s="28">
        <f>'Aggregates (per cent of GDP)'!T68-'[9]Aggregates (per cent of GDP)'!T68</f>
        <v>0</v>
      </c>
      <c r="AZ71" s="28">
        <f>'Aggregates (per cent of GDP)'!U68-'[9]Aggregates (per cent of GDP)'!U68</f>
        <v>0</v>
      </c>
      <c r="BA71" s="28">
        <f>'Aggregates (per cent of GDP)'!V68-'[9]Aggregates (per cent of GDP)'!V68</f>
        <v>0</v>
      </c>
      <c r="BB71" s="28">
        <f>'Aggregates (per cent of GDP)'!W68-'[9]Aggregates (per cent of GDP)'!W68</f>
        <v>0</v>
      </c>
      <c r="BC71" s="28">
        <f>'Aggregates (per cent of GDP)'!X68-'[9]Aggregates (per cent of GDP)'!X68</f>
        <v>0</v>
      </c>
      <c r="BD71" s="28">
        <f>'Aggregates (per cent of GDP)'!AA68-'[9]Aggregates (per cent of GDP)'!Y68</f>
        <v>-67.241208337080934</v>
      </c>
      <c r="BE71" s="28">
        <f>'Aggregates (per cent of GDP)'!AB68-'[9]Aggregates (per cent of GDP)'!Z68</f>
        <v>-49.488092473523494</v>
      </c>
      <c r="BF71" s="28">
        <f>'Aggregates (per cent of GDP)'!AC68-'[9]Aggregates (per cent of GDP)'!AA68</f>
        <v>74.780949330133168</v>
      </c>
      <c r="BG71" s="28"/>
      <c r="BH71" s="28"/>
      <c r="BI71" s="28"/>
      <c r="BK71" s="66" t="s">
        <v>171</v>
      </c>
      <c r="BL71" s="28">
        <f>'Aggregates (2024-25 prices)'!C68-'[9]Aggregates (2024-25 prices)'!$C$68</f>
        <v>0</v>
      </c>
      <c r="BM71" s="28">
        <f>'Aggregates (2024-25 prices)'!D68-'[9]Aggregates (2024-25 prices)'!D68</f>
        <v>0</v>
      </c>
      <c r="BN71" s="28">
        <f>'Aggregates (2024-25 prices)'!E68-'[9]Aggregates (2024-25 prices)'!E68</f>
        <v>0</v>
      </c>
      <c r="BO71" s="28">
        <f>'Aggregates (2024-25 prices)'!F68-'[9]Aggregates (2024-25 prices)'!F68</f>
        <v>0</v>
      </c>
      <c r="BP71" s="28">
        <f>'Aggregates (2024-25 prices)'!G68-'[9]Aggregates (2024-25 prices)'!G68</f>
        <v>0</v>
      </c>
      <c r="BQ71" s="28">
        <f>'Aggregates (2024-25 prices)'!H68-'[9]Aggregates (2024-25 prices)'!H68</f>
        <v>0</v>
      </c>
      <c r="BR71" s="28">
        <f>'Aggregates (2024-25 prices)'!I68-'[9]Aggregates (2024-25 prices)'!I68</f>
        <v>0</v>
      </c>
      <c r="BS71" s="28"/>
      <c r="BT71" s="28" t="e">
        <f>'Aggregates (2024-25 prices)'!K68-#REF!</f>
        <v>#REF!</v>
      </c>
      <c r="BU71" s="28" t="e">
        <f>'Aggregates (2024-25 prices)'!#REF!-#REF!</f>
        <v>#REF!</v>
      </c>
      <c r="BV71" s="28" t="e">
        <f>'Aggregates (2024-25 prices)'!L68-#REF!</f>
        <v>#REF!</v>
      </c>
      <c r="BW71" s="28" t="e">
        <f>'Aggregates (2024-25 prices)'!M68-#REF!</f>
        <v>#REF!</v>
      </c>
      <c r="BX71" s="28" t="e">
        <f>'Aggregates (2024-25 prices)'!N68-#REF!</f>
        <v>#REF!</v>
      </c>
      <c r="BY71" s="28"/>
      <c r="BZ71" s="28" t="e">
        <f>'Aggregates (2024-25 prices)'!Q68-#REF!</f>
        <v>#REF!</v>
      </c>
      <c r="CA71" s="28" t="e">
        <f>'Aggregates (2024-25 prices)'!R68-#REF!</f>
        <v>#REF!</v>
      </c>
      <c r="CB71" s="28"/>
      <c r="CC71" s="28" t="e">
        <f>'Aggregates (2024-25 prices)'!T68-#REF!</f>
        <v>#REF!</v>
      </c>
      <c r="CD71" s="28" t="e">
        <f>'Aggregates (2024-25 prices)'!U68-#REF!</f>
        <v>#REF!</v>
      </c>
      <c r="CE71" s="28" t="e">
        <f>'Aggregates (2024-25 prices)'!V68-#REF!</f>
        <v>#REF!</v>
      </c>
      <c r="CF71" s="28"/>
      <c r="CG71" s="28" t="e">
        <f>'Aggregates (2024-25 prices)'!X68-#REF!</f>
        <v>#REF!</v>
      </c>
      <c r="CH71" s="28" t="e">
        <f>'Aggregates (2024-25 prices)'!AA68-#REF!</f>
        <v>#REF!</v>
      </c>
      <c r="CI71" s="28" t="e">
        <f>'Aggregates (2024-25 prices)'!AB68-#REF!</f>
        <v>#REF!</v>
      </c>
      <c r="CJ71" s="28" t="e">
        <f>'Aggregates (2024-25 prices)'!AC68-#REF!</f>
        <v>#REF!</v>
      </c>
      <c r="CK71" s="28"/>
      <c r="CL71" s="28" t="e">
        <f>'Aggregates (2024-25 prices)'!AE68-#REF!</f>
        <v>#REF!</v>
      </c>
    </row>
    <row r="72" spans="1:90" s="67" customFormat="1">
      <c r="B72" s="66" t="s">
        <v>54</v>
      </c>
      <c r="C72" s="28">
        <f>'Aggregates (£bn)'!C72-'[9]Aggregates (£bn)'!C72</f>
        <v>0</v>
      </c>
      <c r="D72" s="28">
        <f>'Aggregates (£bn)'!D72-'[9]Aggregates (£bn)'!D72</f>
        <v>0</v>
      </c>
      <c r="E72" s="28">
        <f>'Aggregates (£bn)'!E72-'[9]Aggregates (£bn)'!E72</f>
        <v>0</v>
      </c>
      <c r="F72" s="28">
        <f>'Aggregates (£bn)'!F72-'[9]Aggregates (£bn)'!F72</f>
        <v>0</v>
      </c>
      <c r="G72" s="28">
        <f>'Aggregates (£bn)'!G72-'[9]Aggregates (£bn)'!G72</f>
        <v>0</v>
      </c>
      <c r="H72" s="28">
        <f>'Aggregates (£bn)'!H72-'[9]Aggregates (£bn)'!H72</f>
        <v>0</v>
      </c>
      <c r="I72" s="28">
        <f>'Aggregates (£bn)'!I72-'[9]Aggregates (£bn)'!I72</f>
        <v>0</v>
      </c>
      <c r="J72" s="28">
        <f>'Aggregates (£bn)'!J72-'[9]Aggregates (£bn)'!J72</f>
        <v>0</v>
      </c>
      <c r="K72" s="28">
        <f>'Aggregates (£bn)'!K72-'[9]Aggregates (£bn)'!K72</f>
        <v>0</v>
      </c>
      <c r="L72" s="28">
        <f>'Aggregates (£bn)'!L72-'[9]Aggregates (£bn)'!L72</f>
        <v>0</v>
      </c>
      <c r="M72" s="28">
        <f>'Aggregates (£bn)'!L72-'[9]Aggregates (£bn)'!M72</f>
        <v>-29.552883693264548</v>
      </c>
      <c r="N72" s="28">
        <f>'Aggregates (£bn)'!M72-'[9]Aggregates (£bn)'!N72</f>
        <v>-181.93523261347099</v>
      </c>
      <c r="O72" s="28">
        <f>'Aggregates (£bn)'!N72-'[9]Aggregates (£bn)'!O72</f>
        <v>-29.552883693264477</v>
      </c>
      <c r="P72" s="28">
        <f>'Aggregates (£bn)'!P72-'[9]Aggregates (£bn)'!P72</f>
        <v>0</v>
      </c>
      <c r="Q72" s="28">
        <f>'Aggregates (£bn)'!Q72-'[9]Aggregates (£bn)'!Q72</f>
        <v>0</v>
      </c>
      <c r="R72" s="28">
        <f>'Aggregates (£bn)'!R72-'[9]Aggregates (£bn)'!R72</f>
        <v>0</v>
      </c>
      <c r="S72" s="28">
        <f>'Aggregates (£bn)'!S72-'[9]Aggregates (£bn)'!S72</f>
        <v>0</v>
      </c>
      <c r="T72" s="28">
        <f>'Aggregates (£bn)'!T72-'[9]Aggregates (£bn)'!T72</f>
        <v>0</v>
      </c>
      <c r="U72" s="28">
        <f>'Aggregates (£bn)'!U72-'[9]Aggregates (£bn)'!U72</f>
        <v>0</v>
      </c>
      <c r="V72" s="28">
        <f>'Aggregates (£bn)'!V72-'[9]Aggregates (£bn)'!V72</f>
        <v>0</v>
      </c>
      <c r="W72" s="28">
        <f>'Aggregates (£bn)'!W72-'[9]Aggregates (£bn)'!W72</f>
        <v>0</v>
      </c>
      <c r="X72" s="28">
        <f>'Aggregates (£bn)'!X72-'[9]Aggregates (£bn)'!X72</f>
        <v>0</v>
      </c>
      <c r="Y72" s="28">
        <f>'Aggregates (£bn)'!AA72-'[9]Aggregates (£bn)'!Y72</f>
        <v>-1021.9139999999999</v>
      </c>
      <c r="Z72" s="28">
        <f>'Aggregates (£bn)'!AB72-'[9]Aggregates (£bn)'!Z72</f>
        <v>-713.09788369326452</v>
      </c>
      <c r="AA72" s="28">
        <f>'Aggregates (£bn)'!AC72-'[9]Aggregates (£bn)'!AA72</f>
        <v>1098.452</v>
      </c>
      <c r="AB72" s="28">
        <f>'Aggregates (£bn)'!AD72-'[9]Aggregates (£bn)'!AB72</f>
        <v>-112.63311630673547</v>
      </c>
      <c r="AC72" s="28">
        <f>'Aggregates (£bn)'!AE72-'[9]Aggregates (£bn)'!AC72</f>
        <v>387.18500000000017</v>
      </c>
      <c r="AD72" s="28">
        <f>'Aggregates (£bn)'!AF72-'[9]Aggregates (£bn)'!AD72</f>
        <v>1649.0170000000001</v>
      </c>
      <c r="AE72" s="28">
        <f>'Aggregates (£bn)'!AG70-'[9]Aggregates (£bn)'!AE72</f>
        <v>-1628.7874574907014</v>
      </c>
      <c r="AF72" s="28"/>
      <c r="AG72" s="74" t="s">
        <v>56</v>
      </c>
      <c r="AH72" s="28">
        <f>'Aggregates (per cent of GDP)'!C69-'[9]Aggregates (per cent of GDP)'!C69</f>
        <v>0</v>
      </c>
      <c r="AI72" s="28">
        <f>'Aggregates (per cent of GDP)'!D69-'[9]Aggregates (per cent of GDP)'!D69</f>
        <v>0</v>
      </c>
      <c r="AJ72" s="28">
        <f>'Aggregates (per cent of GDP)'!E69-'[9]Aggregates (per cent of GDP)'!E69</f>
        <v>0</v>
      </c>
      <c r="AK72" s="28">
        <f>'Aggregates (per cent of GDP)'!F69-'[9]Aggregates (per cent of GDP)'!F69</f>
        <v>0</v>
      </c>
      <c r="AL72" s="28">
        <f>'Aggregates (per cent of GDP)'!G69-'[9]Aggregates (per cent of GDP)'!G69</f>
        <v>0</v>
      </c>
      <c r="AM72" s="28">
        <f>'Aggregates (per cent of GDP)'!H69-'[9]Aggregates (per cent of GDP)'!H69</f>
        <v>0</v>
      </c>
      <c r="AN72" s="28">
        <f>'Aggregates (per cent of GDP)'!I69-'[9]Aggregates (per cent of GDP)'!I69</f>
        <v>0</v>
      </c>
      <c r="AO72" s="28">
        <f>'Aggregates (per cent of GDP)'!J69-'[9]Aggregates (per cent of GDP)'!J69</f>
        <v>0</v>
      </c>
      <c r="AP72" s="28">
        <f>'Aggregates (per cent of GDP)'!K69-'[9]Aggregates (per cent of GDP)'!K69</f>
        <v>0</v>
      </c>
      <c r="AQ72" s="28">
        <f>'Aggregates (per cent of GDP)'!L69-'[9]Aggregates (per cent of GDP)'!L69</f>
        <v>0</v>
      </c>
      <c r="AR72" s="28">
        <f>'Aggregates (per cent of GDP)'!M69-'[9]Aggregates (per cent of GDP)'!M69</f>
        <v>0</v>
      </c>
      <c r="AS72" s="28">
        <f>'Aggregates (per cent of GDP)'!L69-'[9]Aggregates (per cent of GDP)'!N69</f>
        <v>-10.512509608052994</v>
      </c>
      <c r="AT72" s="28">
        <f>'Aggregates (per cent of GDP)'!N69-'[9]Aggregates (per cent of GDP)'!O69</f>
        <v>-1.5780998315991566</v>
      </c>
      <c r="AU72" s="28">
        <f>'Aggregates (per cent of GDP)'!P69-'[9]Aggregates (per cent of GDP)'!P69</f>
        <v>0</v>
      </c>
      <c r="AV72" s="28">
        <f>'Aggregates (per cent of GDP)'!R69-'[9]Aggregates (per cent of GDP)'!Q69</f>
        <v>64.402706442847133</v>
      </c>
      <c r="AW72" s="28">
        <f>'Aggregates (per cent of GDP)'!R69-'[9]Aggregates (per cent of GDP)'!R69</f>
        <v>0</v>
      </c>
      <c r="AX72" s="28">
        <f>'Aggregates (per cent of GDP)'!S69-'[9]Aggregates (per cent of GDP)'!S69</f>
        <v>0</v>
      </c>
      <c r="AY72" s="28">
        <f>'Aggregates (per cent of GDP)'!T69-'[9]Aggregates (per cent of GDP)'!T69</f>
        <v>0</v>
      </c>
      <c r="AZ72" s="28">
        <f>'Aggregates (per cent of GDP)'!U69-'[9]Aggregates (per cent of GDP)'!U69</f>
        <v>0</v>
      </c>
      <c r="BA72" s="28">
        <f>'Aggregates (per cent of GDP)'!V69-'[9]Aggregates (per cent of GDP)'!V69</f>
        <v>0</v>
      </c>
      <c r="BB72" s="28">
        <f>'Aggregates (per cent of GDP)'!W69-'[9]Aggregates (per cent of GDP)'!W69</f>
        <v>0</v>
      </c>
      <c r="BC72" s="28">
        <f>'Aggregates (per cent of GDP)'!X69-'[9]Aggregates (per cent of GDP)'!X69</f>
        <v>0</v>
      </c>
      <c r="BD72" s="28">
        <f>'Aggregates (per cent of GDP)'!AA69-'[9]Aggregates (per cent of GDP)'!Y69</f>
        <v>-68.999916771348126</v>
      </c>
      <c r="BE72" s="28">
        <f>'Aggregates (per cent of GDP)'!AB69-'[9]Aggregates (per cent of GDP)'!Z69</f>
        <v>-53.601357871321397</v>
      </c>
      <c r="BF72" s="28">
        <f>'Aggregates (per cent of GDP)'!AC69-'[9]Aggregates (per cent of GDP)'!AA69</f>
        <v>76.726834552514035</v>
      </c>
      <c r="BG72" s="28"/>
      <c r="BH72" s="28"/>
      <c r="BI72" s="28"/>
      <c r="BK72" s="66" t="s">
        <v>182</v>
      </c>
      <c r="BL72" s="28">
        <f>'Aggregates (2024-25 prices)'!C69-'[9]Aggregates (2024-25 prices)'!$C$69</f>
        <v>0</v>
      </c>
      <c r="BM72" s="28">
        <f>'Aggregates (2024-25 prices)'!D69-'[9]Aggregates (2024-25 prices)'!D69</f>
        <v>0</v>
      </c>
      <c r="BN72" s="28">
        <f>'Aggregates (2024-25 prices)'!E69-'[9]Aggregates (2024-25 prices)'!E69</f>
        <v>0</v>
      </c>
      <c r="BO72" s="28">
        <f>'Aggregates (2024-25 prices)'!F69-'[9]Aggregates (2024-25 prices)'!F69</f>
        <v>0</v>
      </c>
      <c r="BP72" s="28">
        <f>'Aggregates (2024-25 prices)'!G69-'[9]Aggregates (2024-25 prices)'!G69</f>
        <v>0</v>
      </c>
      <c r="BQ72" s="28">
        <f>'Aggregates (2024-25 prices)'!H69-'[9]Aggregates (2024-25 prices)'!H69</f>
        <v>0</v>
      </c>
      <c r="BR72" s="28">
        <f>'Aggregates (2024-25 prices)'!I69-'[9]Aggregates (2024-25 prices)'!I69</f>
        <v>0</v>
      </c>
      <c r="BS72" s="28"/>
      <c r="BT72" s="28" t="e">
        <f>'Aggregates (2024-25 prices)'!K69-#REF!</f>
        <v>#REF!</v>
      </c>
      <c r="BU72" s="28" t="e">
        <f>'Aggregates (2024-25 prices)'!#REF!-#REF!</f>
        <v>#REF!</v>
      </c>
      <c r="BV72" s="28" t="e">
        <f>'Aggregates (2024-25 prices)'!L69-#REF!</f>
        <v>#REF!</v>
      </c>
      <c r="BW72" s="28" t="e">
        <f>'Aggregates (2024-25 prices)'!M69-#REF!</f>
        <v>#REF!</v>
      </c>
      <c r="BX72" s="28" t="e">
        <f>'Aggregates (2024-25 prices)'!N69-#REF!</f>
        <v>#REF!</v>
      </c>
      <c r="BY72" s="28"/>
      <c r="BZ72" s="28" t="e">
        <f>'Aggregates (2024-25 prices)'!Q69-#REF!</f>
        <v>#REF!</v>
      </c>
      <c r="CA72" s="28" t="e">
        <f>'Aggregates (2024-25 prices)'!R69-#REF!</f>
        <v>#REF!</v>
      </c>
      <c r="CB72" s="28"/>
      <c r="CC72" s="28" t="e">
        <f>'Aggregates (2024-25 prices)'!T69-#REF!</f>
        <v>#REF!</v>
      </c>
      <c r="CD72" s="28" t="e">
        <f>'Aggregates (2024-25 prices)'!U69-#REF!</f>
        <v>#REF!</v>
      </c>
      <c r="CE72" s="28" t="e">
        <f>'Aggregates (2024-25 prices)'!V69-#REF!</f>
        <v>#REF!</v>
      </c>
      <c r="CF72" s="28"/>
      <c r="CG72" s="28" t="e">
        <f>'Aggregates (2024-25 prices)'!X69-#REF!</f>
        <v>#REF!</v>
      </c>
      <c r="CH72" s="28" t="e">
        <f>'Aggregates (2024-25 prices)'!AA69-#REF!</f>
        <v>#REF!</v>
      </c>
      <c r="CI72" s="28" t="e">
        <f>'Aggregates (2024-25 prices)'!AB69-#REF!</f>
        <v>#REF!</v>
      </c>
      <c r="CJ72" s="28" t="e">
        <f>'Aggregates (2024-25 prices)'!AC69-#REF!</f>
        <v>#REF!</v>
      </c>
      <c r="CK72" s="28"/>
      <c r="CL72" s="28" t="e">
        <f>'Aggregates (2024-25 prices)'!AE69-#REF!</f>
        <v>#REF!</v>
      </c>
    </row>
    <row r="73" spans="1:90" s="67" customFormat="1">
      <c r="B73" s="66" t="s">
        <v>55</v>
      </c>
      <c r="C73" s="28">
        <f>'Aggregates (£bn)'!C73-'[9]Aggregates (£bn)'!C73</f>
        <v>0</v>
      </c>
      <c r="D73" s="28">
        <f>'Aggregates (£bn)'!D73-'[9]Aggregates (£bn)'!D73</f>
        <v>0</v>
      </c>
      <c r="E73" s="28">
        <f>'Aggregates (£bn)'!E73-'[9]Aggregates (£bn)'!E73</f>
        <v>0</v>
      </c>
      <c r="F73" s="28">
        <f>'Aggregates (£bn)'!F73-'[9]Aggregates (£bn)'!F73</f>
        <v>0</v>
      </c>
      <c r="G73" s="28">
        <f>'Aggregates (£bn)'!G73-'[9]Aggregates (£bn)'!G73</f>
        <v>0</v>
      </c>
      <c r="H73" s="28">
        <f>'Aggregates (£bn)'!H73-'[9]Aggregates (£bn)'!H73</f>
        <v>0</v>
      </c>
      <c r="I73" s="28">
        <f>'Aggregates (£bn)'!I73-'[9]Aggregates (£bn)'!I73</f>
        <v>0</v>
      </c>
      <c r="J73" s="28">
        <f>'Aggregates (£bn)'!J73-'[9]Aggregates (£bn)'!J73</f>
        <v>0</v>
      </c>
      <c r="K73" s="28">
        <f>'Aggregates (£bn)'!K73-'[9]Aggregates (£bn)'!K73</f>
        <v>0</v>
      </c>
      <c r="L73" s="28">
        <f>'Aggregates (£bn)'!L73-'[9]Aggregates (£bn)'!L73</f>
        <v>0</v>
      </c>
      <c r="M73" s="28">
        <f>'Aggregates (£bn)'!L73-'[9]Aggregates (£bn)'!M73</f>
        <v>-28.901663937817489</v>
      </c>
      <c r="N73" s="28">
        <f>'Aggregates (£bn)'!M73-'[9]Aggregates (£bn)'!N73</f>
        <v>-140.097672124365</v>
      </c>
      <c r="O73" s="28">
        <f>'Aggregates (£bn)'!N73-'[9]Aggregates (£bn)'!O73</f>
        <v>-28.901663937817503</v>
      </c>
      <c r="P73" s="28">
        <f>'Aggregates (£bn)'!P73-'[9]Aggregates (£bn)'!P73</f>
        <v>0</v>
      </c>
      <c r="Q73" s="28">
        <f>'Aggregates (£bn)'!Q73-'[9]Aggregates (£bn)'!Q73</f>
        <v>0</v>
      </c>
      <c r="R73" s="28">
        <f>'Aggregates (£bn)'!R73-'[9]Aggregates (£bn)'!R73</f>
        <v>0</v>
      </c>
      <c r="S73" s="28">
        <f>'Aggregates (£bn)'!S73-'[9]Aggregates (£bn)'!S73</f>
        <v>0</v>
      </c>
      <c r="T73" s="28">
        <f>'Aggregates (£bn)'!T73-'[9]Aggregates (£bn)'!T73</f>
        <v>0</v>
      </c>
      <c r="U73" s="28">
        <f>'Aggregates (£bn)'!U73-'[9]Aggregates (£bn)'!U73</f>
        <v>0</v>
      </c>
      <c r="V73" s="28">
        <f>'Aggregates (£bn)'!V73-'[9]Aggregates (£bn)'!V73</f>
        <v>0</v>
      </c>
      <c r="W73" s="28">
        <f>'Aggregates (£bn)'!W73-'[9]Aggregates (£bn)'!W73</f>
        <v>0</v>
      </c>
      <c r="X73" s="28">
        <f>'Aggregates (£bn)'!X73-'[9]Aggregates (£bn)'!X73</f>
        <v>0</v>
      </c>
      <c r="Y73" s="28">
        <f>'Aggregates (£bn)'!AA73-'[9]Aggregates (£bn)'!Y73</f>
        <v>-1143.7449999999999</v>
      </c>
      <c r="Z73" s="28">
        <f>'Aggregates (£bn)'!AB73-'[9]Aggregates (£bn)'!Z73</f>
        <v>-841.82466393781749</v>
      </c>
      <c r="AA73" s="28">
        <f>'Aggregates (£bn)'!AC73-'[9]Aggregates (£bn)'!AA73</f>
        <v>1251.2670000000001</v>
      </c>
      <c r="AB73" s="28">
        <f>'Aggregates (£bn)'!AD73-'[9]Aggregates (£bn)'!AB73</f>
        <v>-93.953336062182501</v>
      </c>
      <c r="AC73" s="28">
        <f>'Aggregates (£bn)'!AE73-'[9]Aggregates (£bn)'!AC73</f>
        <v>299.12099999999987</v>
      </c>
      <c r="AD73" s="28">
        <f>'Aggregates (£bn)'!AF73-'[9]Aggregates (£bn)'!AD73</f>
        <v>1698.23</v>
      </c>
      <c r="AE73" s="28">
        <f>'Aggregates (£bn)'!AG71-'[9]Aggregates (£bn)'!AE73</f>
        <v>-1676.3554034476447</v>
      </c>
      <c r="AF73" s="28"/>
      <c r="AG73" s="66" t="s">
        <v>57</v>
      </c>
      <c r="AH73" s="28">
        <f>'Aggregates (per cent of GDP)'!C70-'[9]Aggregates (per cent of GDP)'!C70</f>
        <v>0</v>
      </c>
      <c r="AI73" s="28">
        <f>'Aggregates (per cent of GDP)'!D70-'[9]Aggregates (per cent of GDP)'!D70</f>
        <v>0</v>
      </c>
      <c r="AJ73" s="28">
        <f>'Aggregates (per cent of GDP)'!E70-'[9]Aggregates (per cent of GDP)'!E70</f>
        <v>0</v>
      </c>
      <c r="AK73" s="28">
        <f>'Aggregates (per cent of GDP)'!F70-'[9]Aggregates (per cent of GDP)'!F70</f>
        <v>0</v>
      </c>
      <c r="AL73" s="28">
        <f>'Aggregates (per cent of GDP)'!G70-'[9]Aggregates (per cent of GDP)'!G70</f>
        <v>0</v>
      </c>
      <c r="AM73" s="28">
        <f>'Aggregates (per cent of GDP)'!H70-'[9]Aggregates (per cent of GDP)'!H70</f>
        <v>0</v>
      </c>
      <c r="AN73" s="28">
        <f>'Aggregates (per cent of GDP)'!I70-'[9]Aggregates (per cent of GDP)'!I70</f>
        <v>0</v>
      </c>
      <c r="AO73" s="28">
        <f>'Aggregates (per cent of GDP)'!J70-'[9]Aggregates (per cent of GDP)'!J70</f>
        <v>0</v>
      </c>
      <c r="AP73" s="28">
        <f>'Aggregates (per cent of GDP)'!K70-'[9]Aggregates (per cent of GDP)'!K70</f>
        <v>0</v>
      </c>
      <c r="AQ73" s="28">
        <f>'Aggregates (per cent of GDP)'!L70-'[9]Aggregates (per cent of GDP)'!L70</f>
        <v>0</v>
      </c>
      <c r="AR73" s="28">
        <f>'Aggregates (per cent of GDP)'!M70-'[9]Aggregates (per cent of GDP)'!M70</f>
        <v>0</v>
      </c>
      <c r="AS73" s="28">
        <f>'Aggregates (per cent of GDP)'!L70-'[9]Aggregates (per cent of GDP)'!N70</f>
        <v>-8.1602759813612256</v>
      </c>
      <c r="AT73" s="28">
        <f>'Aggregates (per cent of GDP)'!N70-'[9]Aggregates (per cent of GDP)'!O70</f>
        <v>-1.2159817423791663</v>
      </c>
      <c r="AU73" s="28">
        <f>'Aggregates (per cent of GDP)'!P70-'[9]Aggregates (per cent of GDP)'!P70</f>
        <v>0</v>
      </c>
      <c r="AV73" s="28">
        <f>'Aggregates (per cent of GDP)'!R70-'[9]Aggregates (per cent of GDP)'!Q70</f>
        <v>66.450446118850806</v>
      </c>
      <c r="AW73" s="28">
        <f>'Aggregates (per cent of GDP)'!R70-'[9]Aggregates (per cent of GDP)'!R70</f>
        <v>0</v>
      </c>
      <c r="AX73" s="28">
        <f>'Aggregates (per cent of GDP)'!S70-'[9]Aggregates (per cent of GDP)'!S70</f>
        <v>0</v>
      </c>
      <c r="AY73" s="28">
        <f>'Aggregates (per cent of GDP)'!T70-'[9]Aggregates (per cent of GDP)'!T70</f>
        <v>0</v>
      </c>
      <c r="AZ73" s="28">
        <f>'Aggregates (per cent of GDP)'!U70-'[9]Aggregates (per cent of GDP)'!U70</f>
        <v>0</v>
      </c>
      <c r="BA73" s="28">
        <f>'Aggregates (per cent of GDP)'!V70-'[9]Aggregates (per cent of GDP)'!V70</f>
        <v>0</v>
      </c>
      <c r="BB73" s="28">
        <f>'Aggregates (per cent of GDP)'!W70-'[9]Aggregates (per cent of GDP)'!W70</f>
        <v>0</v>
      </c>
      <c r="BC73" s="28">
        <f>'Aggregates (per cent of GDP)'!X70-'[9]Aggregates (per cent of GDP)'!X70</f>
        <v>0</v>
      </c>
      <c r="BD73" s="28">
        <f>'Aggregates (per cent of GDP)'!AA70-'[9]Aggregates (per cent of GDP)'!Y70</f>
        <v>-71.394047208461814</v>
      </c>
      <c r="BE73" s="28">
        <f>'Aggregates (per cent of GDP)'!AB70-'[9]Aggregates (per cent of GDP)'!Z70</f>
        <v>-52.415874722659595</v>
      </c>
      <c r="BF73" s="28">
        <f>'Aggregates (per cent of GDP)'!AC70-'[9]Aggregates (per cent of GDP)'!AA70</f>
        <v>79.79814330871568</v>
      </c>
      <c r="BG73" s="28"/>
      <c r="BH73" s="28"/>
      <c r="BI73" s="28"/>
      <c r="BK73" s="66" t="s">
        <v>186</v>
      </c>
      <c r="BL73" s="28">
        <f>'Aggregates (2024-25 prices)'!C70-'[9]Aggregates (2024-25 prices)'!$C$70</f>
        <v>1.2902687190148754E-2</v>
      </c>
      <c r="BM73" s="28">
        <f>'Aggregates (2024-25 prices)'!D70-'[9]Aggregates (2024-25 prices)'!D70</f>
        <v>0</v>
      </c>
      <c r="BN73" s="28">
        <f>'Aggregates (2024-25 prices)'!E70-'[9]Aggregates (2024-25 prices)'!E70</f>
        <v>0</v>
      </c>
      <c r="BO73" s="28">
        <f>'Aggregates (2024-25 prices)'!F70-'[9]Aggregates (2024-25 prices)'!F70</f>
        <v>0</v>
      </c>
      <c r="BP73" s="28">
        <f>'Aggregates (2024-25 prices)'!G70-'[9]Aggregates (2024-25 prices)'!G70</f>
        <v>0</v>
      </c>
      <c r="BQ73" s="28">
        <f>'Aggregates (2024-25 prices)'!H70-'[9]Aggregates (2024-25 prices)'!H70</f>
        <v>0</v>
      </c>
      <c r="BR73" s="28">
        <f>'Aggregates (2024-25 prices)'!I70-'[9]Aggregates (2024-25 prices)'!I70</f>
        <v>1.2902687190148754E-2</v>
      </c>
      <c r="BS73" s="28"/>
      <c r="BT73" s="28" t="e">
        <f>'Aggregates (2024-25 prices)'!K70-#REF!</f>
        <v>#REF!</v>
      </c>
      <c r="BU73" s="28" t="e">
        <f>'Aggregates (2024-25 prices)'!#REF!-#REF!</f>
        <v>#REF!</v>
      </c>
      <c r="BV73" s="28" t="e">
        <f>'Aggregates (2024-25 prices)'!L70-#REF!</f>
        <v>#REF!</v>
      </c>
      <c r="BW73" s="28" t="e">
        <f>'Aggregates (2024-25 prices)'!M70-#REF!</f>
        <v>#REF!</v>
      </c>
      <c r="BX73" s="28" t="e">
        <f>'Aggregates (2024-25 prices)'!N70-#REF!</f>
        <v>#REF!</v>
      </c>
      <c r="BY73" s="28"/>
      <c r="BZ73" s="28" t="e">
        <f>'Aggregates (2024-25 prices)'!Q70-#REF!</f>
        <v>#REF!</v>
      </c>
      <c r="CA73" s="28" t="e">
        <f>'Aggregates (2024-25 prices)'!R70-#REF!</f>
        <v>#REF!</v>
      </c>
      <c r="CB73" s="28"/>
      <c r="CC73" s="28" t="e">
        <f>'Aggregates (2024-25 prices)'!T70-#REF!</f>
        <v>#REF!</v>
      </c>
      <c r="CD73" s="28" t="e">
        <f>'Aggregates (2024-25 prices)'!U70-#REF!</f>
        <v>#REF!</v>
      </c>
      <c r="CE73" s="28" t="e">
        <f>'Aggregates (2024-25 prices)'!V70-#REF!</f>
        <v>#REF!</v>
      </c>
      <c r="CF73" s="28"/>
      <c r="CG73" s="28" t="e">
        <f>'Aggregates (2024-25 prices)'!X70-#REF!</f>
        <v>#REF!</v>
      </c>
      <c r="CH73" s="28" t="e">
        <f>'Aggregates (2024-25 prices)'!AA70-#REF!</f>
        <v>#REF!</v>
      </c>
      <c r="CI73" s="28" t="e">
        <f>'Aggregates (2024-25 prices)'!AB70-#REF!</f>
        <v>#REF!</v>
      </c>
      <c r="CJ73" s="28" t="e">
        <f>'Aggregates (2024-25 prices)'!AC70-#REF!</f>
        <v>#REF!</v>
      </c>
      <c r="CK73" s="28"/>
      <c r="CL73" s="28" t="e">
        <f>'Aggregates (2024-25 prices)'!AE70-#REF!</f>
        <v>#REF!</v>
      </c>
    </row>
    <row r="74" spans="1:90" s="67" customFormat="1">
      <c r="A74" s="68"/>
      <c r="B74" s="66" t="s">
        <v>56</v>
      </c>
      <c r="C74" s="28">
        <f>'Aggregates (£bn)'!C74-'[9]Aggregates (£bn)'!C74</f>
        <v>0</v>
      </c>
      <c r="D74" s="28">
        <f>'Aggregates (£bn)'!D74-'[9]Aggregates (£bn)'!D74</f>
        <v>0</v>
      </c>
      <c r="E74" s="28">
        <f>'Aggregates (£bn)'!E74-'[9]Aggregates (£bn)'!E74</f>
        <v>0</v>
      </c>
      <c r="F74" s="28">
        <f>'Aggregates (£bn)'!F74-'[9]Aggregates (£bn)'!F74</f>
        <v>0</v>
      </c>
      <c r="G74" s="28">
        <f>'Aggregates (£bn)'!G74-'[9]Aggregates (£bn)'!G74</f>
        <v>0</v>
      </c>
      <c r="H74" s="28">
        <f>'Aggregates (£bn)'!H74-'[9]Aggregates (£bn)'!H74</f>
        <v>0</v>
      </c>
      <c r="I74" s="28">
        <f>'Aggregates (£bn)'!I74-'[9]Aggregates (£bn)'!I74</f>
        <v>0</v>
      </c>
      <c r="J74" s="28">
        <f>'Aggregates (£bn)'!J74-'[9]Aggregates (£bn)'!J74</f>
        <v>0</v>
      </c>
      <c r="K74" s="28">
        <f>'Aggregates (£bn)'!K74-'[9]Aggregates (£bn)'!K74</f>
        <v>0</v>
      </c>
      <c r="L74" s="28">
        <f>'Aggregates (£bn)'!L74-'[9]Aggregates (£bn)'!L74</f>
        <v>0</v>
      </c>
      <c r="M74" s="28">
        <f>'Aggregates (£bn)'!L74-'[9]Aggregates (£bn)'!M74</f>
        <v>-27.227571853514569</v>
      </c>
      <c r="N74" s="28">
        <f>'Aggregates (£bn)'!M74-'[9]Aggregates (£bn)'!N74</f>
        <v>-154.14885629297086</v>
      </c>
      <c r="O74" s="28">
        <f>'Aggregates (£bn)'!N74-'[9]Aggregates (£bn)'!O74</f>
        <v>-27.227571853514576</v>
      </c>
      <c r="P74" s="28">
        <f>'Aggregates (£bn)'!P74-'[9]Aggregates (£bn)'!P74</f>
        <v>0</v>
      </c>
      <c r="Q74" s="28">
        <f>'Aggregates (£bn)'!Q74-'[9]Aggregates (£bn)'!Q74</f>
        <v>0</v>
      </c>
      <c r="R74" s="28">
        <f>'Aggregates (£bn)'!R74-'[9]Aggregates (£bn)'!R74</f>
        <v>0</v>
      </c>
      <c r="S74" s="28">
        <f>'Aggregates (£bn)'!S74-'[9]Aggregates (£bn)'!S74</f>
        <v>0</v>
      </c>
      <c r="T74" s="28">
        <f>'Aggregates (£bn)'!T74-'[9]Aggregates (£bn)'!T74</f>
        <v>0</v>
      </c>
      <c r="U74" s="28">
        <f>'Aggregates (£bn)'!U74-'[9]Aggregates (£bn)'!U74</f>
        <v>0</v>
      </c>
      <c r="V74" s="28">
        <f>'Aggregates (£bn)'!V74-'[9]Aggregates (£bn)'!V74</f>
        <v>0</v>
      </c>
      <c r="W74" s="28">
        <f>'Aggregates (£bn)'!W74-'[9]Aggregates (£bn)'!W74</f>
        <v>0</v>
      </c>
      <c r="X74" s="28">
        <f>'Aggregates (£bn)'!X74-'[9]Aggregates (£bn)'!X74</f>
        <v>0</v>
      </c>
      <c r="Y74" s="28">
        <f>'Aggregates (£bn)'!AA74-'[9]Aggregates (£bn)'!Y74</f>
        <v>-1219.5509999999999</v>
      </c>
      <c r="Z74" s="28">
        <f>'Aggregates (£bn)'!AB74-'[9]Aggregates (£bn)'!Z74</f>
        <v>-947.39757185351471</v>
      </c>
      <c r="AA74" s="28">
        <f>'Aggregates (£bn)'!AC74-'[9]Aggregates (£bn)'!AA74</f>
        <v>1323.798</v>
      </c>
      <c r="AB74" s="28">
        <f>'Aggregates (£bn)'!AD74-'[9]Aggregates (£bn)'!AB74</f>
        <v>-97.021428146485434</v>
      </c>
      <c r="AC74" s="28">
        <f>'Aggregates (£bn)'!AE74-'[9]Aggregates (£bn)'!AC74</f>
        <v>277.29199999999992</v>
      </c>
      <c r="AD74" s="28">
        <f>'Aggregates (£bn)'!AF74-'[9]Aggregates (£bn)'!AD74</f>
        <v>1763.4860000000001</v>
      </c>
      <c r="AE74" s="28">
        <f>'Aggregates (£bn)'!AG72-'[9]Aggregates (£bn)'!AE74</f>
        <v>-1727.7250087808752</v>
      </c>
      <c r="AF74" s="28"/>
      <c r="AG74" s="74" t="s">
        <v>58</v>
      </c>
      <c r="AH74" s="28">
        <f>'Aggregates (per cent of GDP)'!C71-'[9]Aggregates (per cent of GDP)'!C71</f>
        <v>0</v>
      </c>
      <c r="AI74" s="28">
        <f>'Aggregates (per cent of GDP)'!D71-'[9]Aggregates (per cent of GDP)'!D71</f>
        <v>0</v>
      </c>
      <c r="AJ74" s="28">
        <f>'Aggregates (per cent of GDP)'!E71-'[9]Aggregates (per cent of GDP)'!E71</f>
        <v>0</v>
      </c>
      <c r="AK74" s="28">
        <f>'Aggregates (per cent of GDP)'!F71-'[9]Aggregates (per cent of GDP)'!F71</f>
        <v>0</v>
      </c>
      <c r="AL74" s="28">
        <f>'Aggregates (per cent of GDP)'!G71-'[9]Aggregates (per cent of GDP)'!G71</f>
        <v>0</v>
      </c>
      <c r="AM74" s="28">
        <f>'Aggregates (per cent of GDP)'!H71-'[9]Aggregates (per cent of GDP)'!H71</f>
        <v>0</v>
      </c>
      <c r="AN74" s="28">
        <f>'Aggregates (per cent of GDP)'!I71-'[9]Aggregates (per cent of GDP)'!I71</f>
        <v>0</v>
      </c>
      <c r="AO74" s="28">
        <f>'Aggregates (per cent of GDP)'!J71-'[9]Aggregates (per cent of GDP)'!J71</f>
        <v>0</v>
      </c>
      <c r="AP74" s="28">
        <f>'Aggregates (per cent of GDP)'!K71-'[9]Aggregates (per cent of GDP)'!K71</f>
        <v>0</v>
      </c>
      <c r="AQ74" s="28">
        <f>'Aggregates (per cent of GDP)'!L71-'[9]Aggregates (per cent of GDP)'!L71</f>
        <v>0</v>
      </c>
      <c r="AR74" s="28">
        <f>'Aggregates (per cent of GDP)'!M71-'[9]Aggregates (per cent of GDP)'!M71</f>
        <v>0</v>
      </c>
      <c r="AS74" s="28">
        <f>'Aggregates (per cent of GDP)'!L71-'[9]Aggregates (per cent of GDP)'!N71</f>
        <v>-8.0361919815872618</v>
      </c>
      <c r="AT74" s="28">
        <f>'Aggregates (per cent of GDP)'!N71-'[9]Aggregates (per cent of GDP)'!O71</f>
        <v>-0.63656191331100409</v>
      </c>
      <c r="AU74" s="28">
        <f>'Aggregates (per cent of GDP)'!P71-'[9]Aggregates (per cent of GDP)'!P71</f>
        <v>0</v>
      </c>
      <c r="AV74" s="28">
        <f>'Aggregates (per cent of GDP)'!R71-'[9]Aggregates (per cent of GDP)'!Q71</f>
        <v>69.552286396549249</v>
      </c>
      <c r="AW74" s="28">
        <f>'Aggregates (per cent of GDP)'!R71-'[9]Aggregates (per cent of GDP)'!R71</f>
        <v>0</v>
      </c>
      <c r="AX74" s="28">
        <f>'Aggregates (per cent of GDP)'!S71-'[9]Aggregates (per cent of GDP)'!S71</f>
        <v>0</v>
      </c>
      <c r="AY74" s="28">
        <f>'Aggregates (per cent of GDP)'!T71-'[9]Aggregates (per cent of GDP)'!T71</f>
        <v>0</v>
      </c>
      <c r="AZ74" s="28">
        <f>'Aggregates (per cent of GDP)'!U71-'[9]Aggregates (per cent of GDP)'!U71</f>
        <v>0</v>
      </c>
      <c r="BA74" s="28">
        <f>'Aggregates (per cent of GDP)'!V71-'[9]Aggregates (per cent of GDP)'!V71</f>
        <v>0</v>
      </c>
      <c r="BB74" s="28">
        <f>'Aggregates (per cent of GDP)'!W71-'[9]Aggregates (per cent of GDP)'!W71</f>
        <v>0</v>
      </c>
      <c r="BC74" s="28">
        <f>'Aggregates (per cent of GDP)'!X71-'[9]Aggregates (per cent of GDP)'!X71</f>
        <v>0</v>
      </c>
      <c r="BD74" s="28">
        <f>'Aggregates (per cent of GDP)'!AA71-'[9]Aggregates (per cent of GDP)'!Y71</f>
        <v>-74.168817909183844</v>
      </c>
      <c r="BE74" s="28">
        <f>'Aggregates (per cent of GDP)'!AB71-'[9]Aggregates (per cent of GDP)'!Z71</f>
        <v>-49.313709931993117</v>
      </c>
      <c r="BF74" s="28">
        <f>'Aggregates (per cent of GDP)'!AC71-'[9]Aggregates (per cent of GDP)'!AA71</f>
        <v>81.439979268444858</v>
      </c>
      <c r="BG74" s="28"/>
      <c r="BH74" s="28"/>
      <c r="BI74" s="28"/>
      <c r="BK74" s="115" t="s">
        <v>246</v>
      </c>
      <c r="BL74" s="28">
        <f>'Aggregates (2024-25 prices)'!C71-'[9]Aggregates (2024-25 prices)'!$C$71</f>
        <v>1.5340682414716866E-2</v>
      </c>
      <c r="BM74" s="28">
        <f>'Aggregates (2024-25 prices)'!D71-'[9]Aggregates (2024-25 prices)'!D71</f>
        <v>1.4160629921207146E-2</v>
      </c>
      <c r="BN74" s="28">
        <f>'Aggregates (2024-25 prices)'!E71-'[9]Aggregates (2024-25 prices)'!E71</f>
        <v>1.416062992143452E-2</v>
      </c>
      <c r="BO74" s="28">
        <f>'Aggregates (2024-25 prices)'!F71-'[9]Aggregates (2024-25 prices)'!F71</f>
        <v>0</v>
      </c>
      <c r="BP74" s="28">
        <f>'Aggregates (2024-25 prices)'!G71-'[9]Aggregates (2024-25 prices)'!G71</f>
        <v>0</v>
      </c>
      <c r="BQ74" s="28">
        <f>'Aggregates (2024-25 prices)'!H71-'[9]Aggregates (2024-25 prices)'!H71</f>
        <v>0</v>
      </c>
      <c r="BR74" s="28">
        <f>'Aggregates (2024-25 prices)'!I71-'[9]Aggregates (2024-25 prices)'!I71</f>
        <v>1.5340682414830553E-2</v>
      </c>
      <c r="BS74" s="28"/>
      <c r="BT74" s="28" t="e">
        <f>'Aggregates (2024-25 prices)'!K71-#REF!</f>
        <v>#REF!</v>
      </c>
      <c r="BU74" s="28" t="e">
        <f>'Aggregates (2024-25 prices)'!#REF!-#REF!</f>
        <v>#REF!</v>
      </c>
      <c r="BV74" s="28" t="e">
        <f>'Aggregates (2024-25 prices)'!L71-#REF!</f>
        <v>#REF!</v>
      </c>
      <c r="BW74" s="28" t="e">
        <f>'Aggregates (2024-25 prices)'!M71-#REF!</f>
        <v>#REF!</v>
      </c>
      <c r="BX74" s="28" t="e">
        <f>'Aggregates (2024-25 prices)'!N71-#REF!</f>
        <v>#REF!</v>
      </c>
      <c r="BY74" s="28"/>
      <c r="BZ74" s="28" t="e">
        <f>'Aggregates (2024-25 prices)'!Q71-#REF!</f>
        <v>#REF!</v>
      </c>
      <c r="CA74" s="28" t="e">
        <f>'Aggregates (2024-25 prices)'!R71-#REF!</f>
        <v>#REF!</v>
      </c>
      <c r="CB74" s="28"/>
      <c r="CC74" s="28" t="e">
        <f>'Aggregates (2024-25 prices)'!T71-#REF!</f>
        <v>#REF!</v>
      </c>
      <c r="CD74" s="28" t="e">
        <f>'Aggregates (2024-25 prices)'!U71-#REF!</f>
        <v>#REF!</v>
      </c>
      <c r="CE74" s="28" t="e">
        <f>'Aggregates (2024-25 prices)'!V71-#REF!</f>
        <v>#REF!</v>
      </c>
      <c r="CF74" s="28"/>
      <c r="CG74" s="28" t="e">
        <f>'Aggregates (2024-25 prices)'!X71-#REF!</f>
        <v>#REF!</v>
      </c>
      <c r="CH74" s="28" t="e">
        <f>'Aggregates (2024-25 prices)'!AA71-#REF!</f>
        <v>#REF!</v>
      </c>
      <c r="CI74" s="28" t="e">
        <f>'Aggregates (2024-25 prices)'!AB71-#REF!</f>
        <v>#REF!</v>
      </c>
      <c r="CJ74" s="28" t="e">
        <f>'Aggregates (2024-25 prices)'!AC71-#REF!</f>
        <v>#REF!</v>
      </c>
      <c r="CK74" s="28"/>
      <c r="CL74" s="28" t="e">
        <f>'Aggregates (2024-25 prices)'!AE71-#REF!</f>
        <v>#REF!</v>
      </c>
    </row>
    <row r="75" spans="1:90" s="67" customFormat="1">
      <c r="B75" s="66" t="s">
        <v>57</v>
      </c>
      <c r="C75" s="28">
        <f>'Aggregates (£bn)'!C75-'[9]Aggregates (£bn)'!C75</f>
        <v>0</v>
      </c>
      <c r="D75" s="28">
        <f>'Aggregates (£bn)'!D75-'[9]Aggregates (£bn)'!D75</f>
        <v>0</v>
      </c>
      <c r="E75" s="28">
        <f>'Aggregates (£bn)'!E75-'[9]Aggregates (£bn)'!E75</f>
        <v>0</v>
      </c>
      <c r="F75" s="28">
        <f>'Aggregates (£bn)'!F75-'[9]Aggregates (£bn)'!F75</f>
        <v>0</v>
      </c>
      <c r="G75" s="28">
        <f>'Aggregates (£bn)'!G75-'[9]Aggregates (£bn)'!G75</f>
        <v>0</v>
      </c>
      <c r="H75" s="28">
        <f>'Aggregates (£bn)'!H75-'[9]Aggregates (£bn)'!H75</f>
        <v>0</v>
      </c>
      <c r="I75" s="28">
        <f>'Aggregates (£bn)'!I75-'[9]Aggregates (£bn)'!I75</f>
        <v>0</v>
      </c>
      <c r="J75" s="28">
        <f>'Aggregates (£bn)'!J75-'[9]Aggregates (£bn)'!J75</f>
        <v>0</v>
      </c>
      <c r="K75" s="28">
        <f>'Aggregates (£bn)'!K75-'[9]Aggregates (£bn)'!K75</f>
        <v>0</v>
      </c>
      <c r="L75" s="28">
        <f>'Aggregates (£bn)'!L75-'[9]Aggregates (£bn)'!L75</f>
        <v>0</v>
      </c>
      <c r="M75" s="28">
        <f>'Aggregates (£bn)'!L75-'[9]Aggregates (£bn)'!M75</f>
        <v>-21.934535299176289</v>
      </c>
      <c r="N75" s="28">
        <f>'Aggregates (£bn)'!M75-'[9]Aggregates (£bn)'!N75</f>
        <v>-125.26492940164744</v>
      </c>
      <c r="O75" s="28">
        <f>'Aggregates (£bn)'!N75-'[9]Aggregates (£bn)'!O75</f>
        <v>-21.934535299176275</v>
      </c>
      <c r="P75" s="28">
        <f>'Aggregates (£bn)'!P75-'[9]Aggregates (£bn)'!P75</f>
        <v>0</v>
      </c>
      <c r="Q75" s="28">
        <f>'Aggregates (£bn)'!Q75-'[9]Aggregates (£bn)'!Q75</f>
        <v>0</v>
      </c>
      <c r="R75" s="28">
        <f>'Aggregates (£bn)'!R75-'[9]Aggregates (£bn)'!R75</f>
        <v>0</v>
      </c>
      <c r="S75" s="28">
        <f>'Aggregates (£bn)'!S75-'[9]Aggregates (£bn)'!S75</f>
        <v>0</v>
      </c>
      <c r="T75" s="28">
        <f>'Aggregates (£bn)'!T75-'[9]Aggregates (£bn)'!T75</f>
        <v>0</v>
      </c>
      <c r="U75" s="28">
        <f>'Aggregates (£bn)'!U75-'[9]Aggregates (£bn)'!U75</f>
        <v>0</v>
      </c>
      <c r="V75" s="28">
        <f>'Aggregates (£bn)'!V75-'[9]Aggregates (£bn)'!V75</f>
        <v>0</v>
      </c>
      <c r="W75" s="28">
        <f>'Aggregates (£bn)'!W75-'[9]Aggregates (£bn)'!W75</f>
        <v>0</v>
      </c>
      <c r="X75" s="28">
        <f>'Aggregates (£bn)'!X75-'[9]Aggregates (£bn)'!X75</f>
        <v>0</v>
      </c>
      <c r="Y75" s="28">
        <f>'Aggregates (£bn)'!AA75-'[9]Aggregates (£bn)'!Y75</f>
        <v>-1319.0550000000001</v>
      </c>
      <c r="Z75" s="28">
        <f>'Aggregates (£bn)'!AB75-'[9]Aggregates (£bn)'!Z75</f>
        <v>-968.5265352991762</v>
      </c>
      <c r="AA75" s="28">
        <f>'Aggregates (£bn)'!AC75-'[9]Aggregates (£bn)'!AA75</f>
        <v>1439.442</v>
      </c>
      <c r="AB75" s="28">
        <f>'Aggregates (£bn)'!AD75-'[9]Aggregates (£bn)'!AB75</f>
        <v>-78.410464700823695</v>
      </c>
      <c r="AC75" s="28">
        <f>'Aggregates (£bn)'!AE75-'[9]Aggregates (£bn)'!AC75</f>
        <v>264.06700000000001</v>
      </c>
      <c r="AD75" s="28">
        <f>'Aggregates (£bn)'!AF75-'[9]Aggregates (£bn)'!AD75</f>
        <v>1844.41</v>
      </c>
      <c r="AE75" s="28">
        <f>'Aggregates (£bn)'!AG73-'[9]Aggregates (£bn)'!AE75</f>
        <v>-1806.3541651232656</v>
      </c>
      <c r="AF75" s="28"/>
      <c r="AG75" s="100" t="s">
        <v>59</v>
      </c>
      <c r="AH75" s="28">
        <f>'Aggregates (per cent of GDP)'!C72-'[9]Aggregates (per cent of GDP)'!C72</f>
        <v>0</v>
      </c>
      <c r="AI75" s="28">
        <f>'Aggregates (per cent of GDP)'!D72-'[9]Aggregates (per cent of GDP)'!D72</f>
        <v>0</v>
      </c>
      <c r="AJ75" s="28">
        <f>'Aggregates (per cent of GDP)'!E72-'[9]Aggregates (per cent of GDP)'!E72</f>
        <v>0</v>
      </c>
      <c r="AK75" s="28">
        <f>'Aggregates (per cent of GDP)'!F72-'[9]Aggregates (per cent of GDP)'!F72</f>
        <v>0</v>
      </c>
      <c r="AL75" s="28">
        <f>'Aggregates (per cent of GDP)'!G72-'[9]Aggregates (per cent of GDP)'!G72</f>
        <v>0</v>
      </c>
      <c r="AM75" s="28">
        <f>'Aggregates (per cent of GDP)'!H72-'[9]Aggregates (per cent of GDP)'!H72</f>
        <v>0</v>
      </c>
      <c r="AN75" s="28">
        <f>'Aggregates (per cent of GDP)'!I72-'[9]Aggregates (per cent of GDP)'!I72</f>
        <v>0</v>
      </c>
      <c r="AO75" s="28">
        <f>'Aggregates (per cent of GDP)'!J72-'[9]Aggregates (per cent of GDP)'!J72</f>
        <v>0</v>
      </c>
      <c r="AP75" s="28">
        <f>'Aggregates (per cent of GDP)'!K72-'[9]Aggregates (per cent of GDP)'!K72</f>
        <v>0</v>
      </c>
      <c r="AQ75" s="28">
        <f>'Aggregates (per cent of GDP)'!L72-'[9]Aggregates (per cent of GDP)'!L72</f>
        <v>0</v>
      </c>
      <c r="AR75" s="28">
        <f>'Aggregates (per cent of GDP)'!M72-'[9]Aggregates (per cent of GDP)'!M72</f>
        <v>0</v>
      </c>
      <c r="AS75" s="28">
        <f>'Aggregates (per cent of GDP)'!L72-'[9]Aggregates (per cent of GDP)'!N72</f>
        <v>-6.5131759093119879</v>
      </c>
      <c r="AT75" s="28">
        <f>'Aggregates (per cent of GDP)'!N72-'[9]Aggregates (per cent of GDP)'!O72</f>
        <v>-0.17700575830356069</v>
      </c>
      <c r="AU75" s="28">
        <f>'Aggregates (per cent of GDP)'!P72-'[9]Aggregates (per cent of GDP)'!P72</f>
        <v>0</v>
      </c>
      <c r="AV75" s="28">
        <f>'Aggregates (per cent of GDP)'!R72-'[9]Aggregates (per cent of GDP)'!Q72</f>
        <v>71.199691749903195</v>
      </c>
      <c r="AW75" s="28">
        <f>'Aggregates (per cent of GDP)'!R72-'[9]Aggregates (per cent of GDP)'!R72</f>
        <v>0</v>
      </c>
      <c r="AX75" s="28">
        <f>'Aggregates (per cent of GDP)'!S72-'[9]Aggregates (per cent of GDP)'!S72</f>
        <v>0</v>
      </c>
      <c r="AY75" s="28">
        <f>'Aggregates (per cent of GDP)'!T72-'[9]Aggregates (per cent of GDP)'!T72</f>
        <v>0</v>
      </c>
      <c r="AZ75" s="28">
        <f>'Aggregates (per cent of GDP)'!U72-'[9]Aggregates (per cent of GDP)'!U72</f>
        <v>0</v>
      </c>
      <c r="BA75" s="28">
        <f>'Aggregates (per cent of GDP)'!V72-'[9]Aggregates (per cent of GDP)'!V72</f>
        <v>0</v>
      </c>
      <c r="BB75" s="28">
        <f>'Aggregates (per cent of GDP)'!W72-'[9]Aggregates (per cent of GDP)'!W72</f>
        <v>0</v>
      </c>
      <c r="BC75" s="28">
        <f>'Aggregates (per cent of GDP)'!X72-'[9]Aggregates (per cent of GDP)'!X72</f>
        <v>0</v>
      </c>
      <c r="BD75" s="28">
        <f>'Aggregates (per cent of GDP)'!AA72-'[9]Aggregates (per cent of GDP)'!Y72</f>
        <v>-74.549175368183356</v>
      </c>
      <c r="BE75" s="28">
        <f>'Aggregates (per cent of GDP)'!AB72-'[9]Aggregates (per cent of GDP)'!Z72</f>
        <v>-47.698601735584326</v>
      </c>
      <c r="BF75" s="28">
        <f>'Aggregates (per cent of GDP)'!AC72-'[9]Aggregates (per cent of GDP)'!AA72</f>
        <v>82.098079809533687</v>
      </c>
      <c r="BG75" s="28"/>
      <c r="BH75" s="28"/>
      <c r="BI75" s="28"/>
      <c r="BK75" s="107" t="s">
        <v>280</v>
      </c>
      <c r="BL75" s="28">
        <f>'Aggregates (2024-25 prices)'!C72-'[9]Aggregates (2024-25 prices)'!$C$72</f>
        <v>0.46833333333324845</v>
      </c>
      <c r="BM75" s="28">
        <f>'Aggregates (2024-25 prices)'!D72-'[9]Aggregates (2024-25 prices)'!D72</f>
        <v>2.6447058823578118E-2</v>
      </c>
      <c r="BN75" s="28">
        <f>'Aggregates (2024-25 prices)'!E72-'[9]Aggregates (2024-25 prices)'!E72</f>
        <v>2.6447058823578118E-2</v>
      </c>
      <c r="BO75" s="28">
        <f>'Aggregates (2024-25 prices)'!F72-'[9]Aggregates (2024-25 prices)'!F72</f>
        <v>0</v>
      </c>
      <c r="BP75" s="28">
        <f>'Aggregates (2024-25 prices)'!G72-'[9]Aggregates (2024-25 prices)'!G72</f>
        <v>0</v>
      </c>
      <c r="BQ75" s="28">
        <f>'Aggregates (2024-25 prices)'!H72-'[9]Aggregates (2024-25 prices)'!H72</f>
        <v>0</v>
      </c>
      <c r="BR75" s="28">
        <f>'Aggregates (2024-25 prices)'!I72-'[9]Aggregates (2024-25 prices)'!I72</f>
        <v>0.50139215686272109</v>
      </c>
      <c r="BS75" s="28"/>
      <c r="BT75" s="28" t="e">
        <f>'Aggregates (2024-25 prices)'!K72-#REF!</f>
        <v>#REF!</v>
      </c>
      <c r="BU75" s="28" t="e">
        <f>'Aggregates (2024-25 prices)'!#REF!-#REF!</f>
        <v>#REF!</v>
      </c>
      <c r="BV75" s="28" t="e">
        <f>'Aggregates (2024-25 prices)'!L72-#REF!</f>
        <v>#REF!</v>
      </c>
      <c r="BW75" s="28" t="e">
        <f>'Aggregates (2024-25 prices)'!M72-#REF!</f>
        <v>#REF!</v>
      </c>
      <c r="BX75" s="28" t="e">
        <f>'Aggregates (2024-25 prices)'!N72-#REF!</f>
        <v>#REF!</v>
      </c>
      <c r="BY75" s="28"/>
      <c r="BZ75" s="28" t="e">
        <f>'Aggregates (2024-25 prices)'!Q72-#REF!</f>
        <v>#REF!</v>
      </c>
      <c r="CA75" s="28" t="e">
        <f>'Aggregates (2024-25 prices)'!R72-#REF!</f>
        <v>#REF!</v>
      </c>
      <c r="CB75" s="28"/>
      <c r="CC75" s="28" t="e">
        <f>'Aggregates (2024-25 prices)'!T72-#REF!</f>
        <v>#REF!</v>
      </c>
      <c r="CD75" s="28" t="e">
        <f>'Aggregates (2024-25 prices)'!U72-#REF!</f>
        <v>#REF!</v>
      </c>
      <c r="CE75" s="28" t="e">
        <f>'Aggregates (2024-25 prices)'!V72-#REF!</f>
        <v>#REF!</v>
      </c>
      <c r="CF75" s="28"/>
      <c r="CG75" s="28" t="e">
        <f>'Aggregates (2024-25 prices)'!X72-#REF!</f>
        <v>#REF!</v>
      </c>
      <c r="CH75" s="28" t="e">
        <f>'Aggregates (2024-25 prices)'!AA72-#REF!</f>
        <v>#REF!</v>
      </c>
      <c r="CI75" s="28" t="e">
        <f>'Aggregates (2024-25 prices)'!AB72-#REF!</f>
        <v>#REF!</v>
      </c>
      <c r="CJ75" s="28" t="e">
        <f>'Aggregates (2024-25 prices)'!AC72-#REF!</f>
        <v>#REF!</v>
      </c>
      <c r="CK75" s="28"/>
      <c r="CL75" s="28" t="e">
        <f>'Aggregates (2024-25 prices)'!AE72-#REF!</f>
        <v>#REF!</v>
      </c>
    </row>
    <row r="76" spans="1:90" s="67" customFormat="1">
      <c r="B76" s="74" t="s">
        <v>58</v>
      </c>
      <c r="C76" s="28">
        <f>'Aggregates (£bn)'!C76-'[9]Aggregates (£bn)'!C76</f>
        <v>0</v>
      </c>
      <c r="D76" s="28">
        <f>'Aggregates (£bn)'!D76-'[9]Aggregates (£bn)'!D76</f>
        <v>0</v>
      </c>
      <c r="E76" s="28">
        <f>'Aggregates (£bn)'!E76-'[9]Aggregates (£bn)'!E76</f>
        <v>0</v>
      </c>
      <c r="F76" s="28">
        <f>'Aggregates (£bn)'!F76-'[9]Aggregates (£bn)'!F76</f>
        <v>0</v>
      </c>
      <c r="G76" s="28">
        <f>'Aggregates (£bn)'!G76-'[9]Aggregates (£bn)'!G76</f>
        <v>0</v>
      </c>
      <c r="H76" s="28">
        <f>'Aggregates (£bn)'!H76-'[9]Aggregates (£bn)'!H76</f>
        <v>0</v>
      </c>
      <c r="I76" s="28">
        <f>'Aggregates (£bn)'!I76-'[9]Aggregates (£bn)'!I76</f>
        <v>0</v>
      </c>
      <c r="J76" s="28">
        <f>'Aggregates (£bn)'!J76-'[9]Aggregates (£bn)'!J76</f>
        <v>0</v>
      </c>
      <c r="K76" s="28">
        <f>'Aggregates (£bn)'!K76-'[9]Aggregates (£bn)'!K76</f>
        <v>0</v>
      </c>
      <c r="L76" s="28">
        <f>'Aggregates (£bn)'!L76-'[9]Aggregates (£bn)'!L76</f>
        <v>0</v>
      </c>
      <c r="M76" s="28">
        <f>'Aggregates (£bn)'!L76-'[9]Aggregates (£bn)'!M76</f>
        <v>-11.938094853472862</v>
      </c>
      <c r="N76" s="28">
        <f>'Aggregates (£bn)'!M76-'[9]Aggregates (£bn)'!N76</f>
        <v>-138.77281029305431</v>
      </c>
      <c r="O76" s="28">
        <f>'Aggregates (£bn)'!N76-'[9]Aggregates (£bn)'!O76</f>
        <v>-11.938094853472847</v>
      </c>
      <c r="P76" s="28">
        <f>'Aggregates (£bn)'!P76-'[9]Aggregates (£bn)'!P76</f>
        <v>0</v>
      </c>
      <c r="Q76" s="28">
        <f>'Aggregates (£bn)'!Q76-'[9]Aggregates (£bn)'!Q76</f>
        <v>0</v>
      </c>
      <c r="R76" s="28">
        <f>'Aggregates (£bn)'!R76-'[9]Aggregates (£bn)'!R76</f>
        <v>0</v>
      </c>
      <c r="S76" s="28">
        <f>'Aggregates (£bn)'!S76-'[9]Aggregates (£bn)'!S76</f>
        <v>0</v>
      </c>
      <c r="T76" s="28">
        <f>'Aggregates (£bn)'!T76-'[9]Aggregates (£bn)'!T76</f>
        <v>0</v>
      </c>
      <c r="U76" s="28">
        <f>'Aggregates (£bn)'!U76-'[9]Aggregates (£bn)'!U76</f>
        <v>0</v>
      </c>
      <c r="V76" s="28">
        <f>'Aggregates (£bn)'!V76-'[9]Aggregates (£bn)'!V76</f>
        <v>0</v>
      </c>
      <c r="W76" s="28">
        <f>'Aggregates (£bn)'!W76-'[9]Aggregates (£bn)'!W76</f>
        <v>0</v>
      </c>
      <c r="X76" s="28">
        <f>'Aggregates (£bn)'!X76-'[9]Aggregates (£bn)'!X76</f>
        <v>0</v>
      </c>
      <c r="Y76" s="28">
        <f>'Aggregates (£bn)'!AA76-'[9]Aggregates (£bn)'!Y76</f>
        <v>-1412.4180000000001</v>
      </c>
      <c r="Z76" s="28">
        <f>'Aggregates (£bn)'!AB76-'[9]Aggregates (£bn)'!Z76</f>
        <v>-939.37809485347293</v>
      </c>
      <c r="AA76" s="28">
        <f>'Aggregates (£bn)'!AC76-'[9]Aggregates (£bn)'!AA76</f>
        <v>1527.3270000000002</v>
      </c>
      <c r="AB76" s="28">
        <f>'Aggregates (£bn)'!AD76-'[9]Aggregates (£bn)'!AB76</f>
        <v>-82.143905146527146</v>
      </c>
      <c r="AC76" s="28">
        <f>'Aggregates (£bn)'!AE76-'[9]Aggregates (£bn)'!AC76</f>
        <v>253.99299999999994</v>
      </c>
      <c r="AD76" s="28">
        <f>'Aggregates (£bn)'!AF76-'[9]Aggregates (£bn)'!AD76</f>
        <v>1902.4960000000001</v>
      </c>
      <c r="AE76" s="28">
        <f>'Aggregates (£bn)'!AG74-'[9]Aggregates (£bn)'!AE76</f>
        <v>-1877.5581336138921</v>
      </c>
      <c r="AF76" s="28"/>
      <c r="AG76" s="101" t="s">
        <v>60</v>
      </c>
      <c r="AH76" s="28">
        <f>'Aggregates (per cent of GDP)'!C73-'[9]Aggregates (per cent of GDP)'!C73</f>
        <v>0</v>
      </c>
      <c r="AI76" s="28">
        <f>'Aggregates (per cent of GDP)'!D73-'[9]Aggregates (per cent of GDP)'!D73</f>
        <v>0</v>
      </c>
      <c r="AJ76" s="28">
        <f>'Aggregates (per cent of GDP)'!E73-'[9]Aggregates (per cent of GDP)'!E73</f>
        <v>0</v>
      </c>
      <c r="AK76" s="28">
        <f>'Aggregates (per cent of GDP)'!F73-'[9]Aggregates (per cent of GDP)'!F73</f>
        <v>0</v>
      </c>
      <c r="AL76" s="28">
        <f>'Aggregates (per cent of GDP)'!G73-'[9]Aggregates (per cent of GDP)'!G73</f>
        <v>0</v>
      </c>
      <c r="AM76" s="28">
        <f>'Aggregates (per cent of GDP)'!H73-'[9]Aggregates (per cent of GDP)'!H73</f>
        <v>0</v>
      </c>
      <c r="AN76" s="28">
        <f>'Aggregates (per cent of GDP)'!I73-'[9]Aggregates (per cent of GDP)'!I73</f>
        <v>0</v>
      </c>
      <c r="AO76" s="28">
        <f>'Aggregates (per cent of GDP)'!J73-'[9]Aggregates (per cent of GDP)'!J73</f>
        <v>0</v>
      </c>
      <c r="AP76" s="28">
        <f>'Aggregates (per cent of GDP)'!K73-'[9]Aggregates (per cent of GDP)'!K73</f>
        <v>0</v>
      </c>
      <c r="AQ76" s="28">
        <f>'Aggregates (per cent of GDP)'!L73-'[9]Aggregates (per cent of GDP)'!L73</f>
        <v>0</v>
      </c>
      <c r="AR76" s="28">
        <f>'Aggregates (per cent of GDP)'!M73-'[9]Aggregates (per cent of GDP)'!M73</f>
        <v>0</v>
      </c>
      <c r="AS76" s="28">
        <f>'Aggregates (per cent of GDP)'!L73-'[9]Aggregates (per cent of GDP)'!N73</f>
        <v>-3.67422669384983</v>
      </c>
      <c r="AT76" s="28">
        <f>'Aggregates (per cent of GDP)'!N73-'[9]Aggregates (per cent of GDP)'!O73</f>
        <v>-0.10883712300411297</v>
      </c>
      <c r="AU76" s="28">
        <f>'Aggregates (per cent of GDP)'!P73-'[9]Aggregates (per cent of GDP)'!P73</f>
        <v>0</v>
      </c>
      <c r="AV76" s="28">
        <f>'Aggregates (per cent of GDP)'!R73-'[9]Aggregates (per cent of GDP)'!Q73</f>
        <v>72.931772820589373</v>
      </c>
      <c r="AW76" s="28">
        <f>'Aggregates (per cent of GDP)'!R73-'[9]Aggregates (per cent of GDP)'!R73</f>
        <v>0</v>
      </c>
      <c r="AX76" s="28">
        <f>'Aggregates (per cent of GDP)'!S73-'[9]Aggregates (per cent of GDP)'!S73</f>
        <v>0</v>
      </c>
      <c r="AY76" s="28">
        <f>'Aggregates (per cent of GDP)'!T73-'[9]Aggregates (per cent of GDP)'!T73</f>
        <v>0</v>
      </c>
      <c r="AZ76" s="28">
        <f>'Aggregates (per cent of GDP)'!U73-'[9]Aggregates (per cent of GDP)'!U73</f>
        <v>0</v>
      </c>
      <c r="BA76" s="28">
        <f>'Aggregates (per cent of GDP)'!V73-'[9]Aggregates (per cent of GDP)'!V73</f>
        <v>0</v>
      </c>
      <c r="BB76" s="28">
        <f>'Aggregates (per cent of GDP)'!W73-'[9]Aggregates (per cent of GDP)'!W73</f>
        <v>0</v>
      </c>
      <c r="BC76" s="28">
        <f>'Aggregates (per cent of GDP)'!X73-'[9]Aggregates (per cent of GDP)'!X73</f>
        <v>0</v>
      </c>
      <c r="BD76" s="28">
        <f>'Aggregates (per cent of GDP)'!AA73-'[9]Aggregates (per cent of GDP)'!Y73</f>
        <v>-74.725575306350919</v>
      </c>
      <c r="BE76" s="28">
        <f>'Aggregates (per cent of GDP)'!AB73-'[9]Aggregates (per cent of GDP)'!Z73</f>
        <v>-58.636209291747875</v>
      </c>
      <c r="BF76" s="28">
        <f>'Aggregates (per cent of GDP)'!AC73-'[9]Aggregates (per cent of GDP)'!AA73</f>
        <v>83.597188327805938</v>
      </c>
      <c r="BG76" s="28"/>
      <c r="BH76" s="28"/>
      <c r="BI76" s="28"/>
      <c r="BK76" s="107" t="s">
        <v>282</v>
      </c>
      <c r="BL76" s="28">
        <f>'Aggregates (2024-25 prices)'!C73-'[9]Aggregates (2024-25 prices)'!$C$73</f>
        <v>3.2270432970562979E-2</v>
      </c>
      <c r="BM76" s="28">
        <f>'Aggregates (2024-25 prices)'!D73-'[9]Aggregates (2024-25 prices)'!D73</f>
        <v>4.2680250057628655E-2</v>
      </c>
      <c r="BN76" s="28">
        <f>'Aggregates (2024-25 prices)'!E73-'[9]Aggregates (2024-25 prices)'!E73</f>
        <v>4.2680250057856028E-2</v>
      </c>
      <c r="BO76" s="28">
        <f>'Aggregates (2024-25 prices)'!F73-'[9]Aggregates (2024-25 prices)'!F73</f>
        <v>0</v>
      </c>
      <c r="BP76" s="28">
        <f>'Aggregates (2024-25 prices)'!G73-'[9]Aggregates (2024-25 prices)'!G73</f>
        <v>0</v>
      </c>
      <c r="BQ76" s="28">
        <f>'Aggregates (2024-25 prices)'!H73-'[9]Aggregates (2024-25 prices)'!H73</f>
        <v>0</v>
      </c>
      <c r="BR76" s="28">
        <f>'Aggregates (2024-25 prices)'!I73-'[9]Aggregates (2024-25 prices)'!I73</f>
        <v>6.245890252330355E-3</v>
      </c>
      <c r="BS76" s="28"/>
      <c r="BT76" s="28" t="e">
        <f>'Aggregates (2024-25 prices)'!K73-#REF!</f>
        <v>#REF!</v>
      </c>
      <c r="BU76" s="28" t="e">
        <f>'Aggregates (2024-25 prices)'!#REF!-#REF!</f>
        <v>#REF!</v>
      </c>
      <c r="BV76" s="28" t="e">
        <f>'Aggregates (2024-25 prices)'!L73-#REF!</f>
        <v>#REF!</v>
      </c>
      <c r="BW76" s="28" t="e">
        <f>'Aggregates (2024-25 prices)'!M73-#REF!</f>
        <v>#REF!</v>
      </c>
      <c r="BX76" s="28" t="e">
        <f>'Aggregates (2024-25 prices)'!N73-#REF!</f>
        <v>#REF!</v>
      </c>
      <c r="BY76" s="28"/>
      <c r="BZ76" s="28" t="e">
        <f>'Aggregates (2024-25 prices)'!Q73-#REF!</f>
        <v>#REF!</v>
      </c>
      <c r="CA76" s="28" t="e">
        <f>'Aggregates (2024-25 prices)'!R73-#REF!</f>
        <v>#REF!</v>
      </c>
      <c r="CB76" s="28"/>
      <c r="CC76" s="28" t="e">
        <f>'Aggregates (2024-25 prices)'!T73-#REF!</f>
        <v>#REF!</v>
      </c>
      <c r="CD76" s="28" t="e">
        <f>'Aggregates (2024-25 prices)'!U73-#REF!</f>
        <v>#REF!</v>
      </c>
      <c r="CE76" s="28" t="e">
        <f>'Aggregates (2024-25 prices)'!V73-#REF!</f>
        <v>#REF!</v>
      </c>
      <c r="CF76" s="28"/>
      <c r="CG76" s="28" t="e">
        <f>'Aggregates (2024-25 prices)'!X73-#REF!</f>
        <v>#REF!</v>
      </c>
      <c r="CH76" s="28" t="e">
        <f>'Aggregates (2024-25 prices)'!AA73-#REF!</f>
        <v>#REF!</v>
      </c>
      <c r="CI76" s="28" t="e">
        <f>'Aggregates (2024-25 prices)'!AB73-#REF!</f>
        <v>#REF!</v>
      </c>
      <c r="CJ76" s="28" t="e">
        <f>'Aggregates (2024-25 prices)'!AC73-#REF!</f>
        <v>#REF!</v>
      </c>
      <c r="CK76" s="28"/>
      <c r="CL76" s="28" t="e">
        <f>'Aggregates (2024-25 prices)'!AE73-#REF!</f>
        <v>#REF!</v>
      </c>
    </row>
    <row r="77" spans="1:90" s="67" customFormat="1">
      <c r="B77" s="99" t="s">
        <v>59</v>
      </c>
      <c r="C77" s="28">
        <f>'Aggregates (£bn)'!C77-'[9]Aggregates (£bn)'!C77</f>
        <v>0</v>
      </c>
      <c r="D77" s="28">
        <f>'Aggregates (£bn)'!D77-'[9]Aggregates (£bn)'!D77</f>
        <v>0</v>
      </c>
      <c r="E77" s="28">
        <f>'Aggregates (£bn)'!E77-'[9]Aggregates (£bn)'!E77</f>
        <v>0</v>
      </c>
      <c r="F77" s="28">
        <f>'Aggregates (£bn)'!F77-'[9]Aggregates (£bn)'!F77</f>
        <v>0</v>
      </c>
      <c r="G77" s="28">
        <f>'Aggregates (£bn)'!G77-'[9]Aggregates (£bn)'!G77</f>
        <v>0</v>
      </c>
      <c r="H77" s="28">
        <f>'Aggregates (£bn)'!H77-'[9]Aggregates (£bn)'!H77</f>
        <v>0</v>
      </c>
      <c r="I77" s="28">
        <f>'Aggregates (£bn)'!I77-'[9]Aggregates (£bn)'!I77</f>
        <v>0</v>
      </c>
      <c r="J77" s="28">
        <f>'Aggregates (£bn)'!J77-'[9]Aggregates (£bn)'!J77</f>
        <v>0</v>
      </c>
      <c r="K77" s="28">
        <f>'Aggregates (£bn)'!K77-'[9]Aggregates (£bn)'!K77</f>
        <v>0</v>
      </c>
      <c r="L77" s="28">
        <f>'Aggregates (£bn)'!L77-'[9]Aggregates (£bn)'!L77</f>
        <v>0</v>
      </c>
      <c r="M77" s="28">
        <f>'Aggregates (£bn)'!L77-'[9]Aggregates (£bn)'!M77</f>
        <v>-3.4199282561830984</v>
      </c>
      <c r="N77" s="28">
        <f>'Aggregates (£bn)'!M77-'[9]Aggregates (£bn)'!N77</f>
        <v>-122.4211434876338</v>
      </c>
      <c r="O77" s="28">
        <f>'Aggregates (£bn)'!N77-'[9]Aggregates (£bn)'!O77</f>
        <v>-3.4199282561830984</v>
      </c>
      <c r="P77" s="28">
        <f>'Aggregates (£bn)'!P77-'[9]Aggregates (£bn)'!P77</f>
        <v>0</v>
      </c>
      <c r="Q77" s="28">
        <f>'Aggregates (£bn)'!Q77-'[9]Aggregates (£bn)'!Q77</f>
        <v>0</v>
      </c>
      <c r="R77" s="28">
        <f>'Aggregates (£bn)'!R77-'[9]Aggregates (£bn)'!R77</f>
        <v>0</v>
      </c>
      <c r="S77" s="28">
        <f>'Aggregates (£bn)'!S77-'[9]Aggregates (£bn)'!S77</f>
        <v>0</v>
      </c>
      <c r="T77" s="28">
        <f>'Aggregates (£bn)'!T77-'[9]Aggregates (£bn)'!T77</f>
        <v>0</v>
      </c>
      <c r="U77" s="28">
        <f>'Aggregates (£bn)'!U77-'[9]Aggregates (£bn)'!U77</f>
        <v>0</v>
      </c>
      <c r="V77" s="28">
        <f>'Aggregates (£bn)'!V77-'[9]Aggregates (£bn)'!V77</f>
        <v>0</v>
      </c>
      <c r="W77" s="28">
        <f>'Aggregates (£bn)'!W77-'[9]Aggregates (£bn)'!W77</f>
        <v>0</v>
      </c>
      <c r="X77" s="28">
        <f>'Aggregates (£bn)'!X77-'[9]Aggregates (£bn)'!X77</f>
        <v>0</v>
      </c>
      <c r="Y77" s="28">
        <f>'Aggregates (£bn)'!AA77-'[9]Aggregates (£bn)'!Y77</f>
        <v>-1467.8810000000001</v>
      </c>
      <c r="Z77" s="28">
        <f>'Aggregates (£bn)'!AB77-'[9]Aggregates (£bn)'!Z77</f>
        <v>-939.67492825618308</v>
      </c>
      <c r="AA77" s="28">
        <f>'Aggregates (£bn)'!AC77-'[9]Aggregates (£bn)'!AA77</f>
        <v>1586.2170000000001</v>
      </c>
      <c r="AB77" s="28">
        <f>'Aggregates (£bn)'!AD77-'[9]Aggregates (£bn)'!AB77</f>
        <v>-80.599071743816907</v>
      </c>
      <c r="AC77" s="28">
        <f>'Aggregates (£bn)'!AE77-'[9]Aggregates (£bn)'!AC77</f>
        <v>261.86399999999981</v>
      </c>
      <c r="AD77" s="28">
        <f>'Aggregates (£bn)'!AF77-'[9]Aggregates (£bn)'!AD77</f>
        <v>1966.9760000000001</v>
      </c>
      <c r="AE77" s="28">
        <f>'Aggregates (£bn)'!AG75-'[9]Aggregates (£bn)'!AE77</f>
        <v>-1933.6695100392014</v>
      </c>
      <c r="AF77" s="28"/>
      <c r="AG77" s="66" t="s">
        <v>61</v>
      </c>
      <c r="AH77" s="28">
        <f>'Aggregates (per cent of GDP)'!C74-'[9]Aggregates (per cent of GDP)'!C74</f>
        <v>0</v>
      </c>
      <c r="AI77" s="28">
        <f>'Aggregates (per cent of GDP)'!D74-'[9]Aggregates (per cent of GDP)'!D74</f>
        <v>4.7646069745610475E-5</v>
      </c>
      <c r="AJ77" s="28">
        <f>'Aggregates (per cent of GDP)'!E74-'[9]Aggregates (per cent of GDP)'!E74</f>
        <v>4.7646069745610475E-5</v>
      </c>
      <c r="AK77" s="28">
        <f>'Aggregates (per cent of GDP)'!F74-'[9]Aggregates (per cent of GDP)'!F74</f>
        <v>0</v>
      </c>
      <c r="AL77" s="28">
        <f>'Aggregates (per cent of GDP)'!G74-'[9]Aggregates (per cent of GDP)'!G74</f>
        <v>0</v>
      </c>
      <c r="AM77" s="28">
        <f>'Aggregates (per cent of GDP)'!H74-'[9]Aggregates (per cent of GDP)'!H74</f>
        <v>0</v>
      </c>
      <c r="AN77" s="28">
        <f>'Aggregates (per cent of GDP)'!I74-'[9]Aggregates (per cent of GDP)'!I74</f>
        <v>0</v>
      </c>
      <c r="AO77" s="28">
        <f>'Aggregates (per cent of GDP)'!J74-'[9]Aggregates (per cent of GDP)'!J74</f>
        <v>0</v>
      </c>
      <c r="AP77" s="28">
        <f>'Aggregates (per cent of GDP)'!K74-'[9]Aggregates (per cent of GDP)'!K74</f>
        <v>4.7646069747164788E-5</v>
      </c>
      <c r="AQ77" s="28">
        <f>'Aggregates (per cent of GDP)'!L74-'[9]Aggregates (per cent of GDP)'!L74</f>
        <v>0</v>
      </c>
      <c r="AR77" s="28">
        <f>'Aggregates (per cent of GDP)'!M74-'[9]Aggregates (per cent of GDP)'!M74</f>
        <v>0</v>
      </c>
      <c r="AS77" s="28">
        <f>'Aggregates (per cent of GDP)'!L74-'[9]Aggregates (per cent of GDP)'!N74</f>
        <v>-3.7399360257886567</v>
      </c>
      <c r="AT77" s="28">
        <f>'Aggregates (per cent of GDP)'!N74-'[9]Aggregates (per cent of GDP)'!O74</f>
        <v>2.4830226807042166E-3</v>
      </c>
      <c r="AU77" s="28">
        <f>'Aggregates (per cent of GDP)'!P74-'[9]Aggregates (per cent of GDP)'!P74</f>
        <v>0</v>
      </c>
      <c r="AV77" s="28">
        <f>'Aggregates (per cent of GDP)'!R74-'[9]Aggregates (per cent of GDP)'!Q74</f>
        <v>69.48852673938255</v>
      </c>
      <c r="AW77" s="28">
        <f>'Aggregates (per cent of GDP)'!R74-'[9]Aggregates (per cent of GDP)'!R74</f>
        <v>0</v>
      </c>
      <c r="AX77" s="28">
        <f>'Aggregates (per cent of GDP)'!S74-'[9]Aggregates (per cent of GDP)'!S74</f>
        <v>0</v>
      </c>
      <c r="AY77" s="28">
        <f>'Aggregates (per cent of GDP)'!T74-'[9]Aggregates (per cent of GDP)'!T74</f>
        <v>0</v>
      </c>
      <c r="AZ77" s="28">
        <f>'Aggregates (per cent of GDP)'!U74-'[9]Aggregates (per cent of GDP)'!U74</f>
        <v>0</v>
      </c>
      <c r="BA77" s="28">
        <f>'Aggregates (per cent of GDP)'!V74-'[9]Aggregates (per cent of GDP)'!V74</f>
        <v>4.7646069746942743E-5</v>
      </c>
      <c r="BB77" s="28">
        <f>'Aggregates (per cent of GDP)'!W74-'[9]Aggregates (per cent of GDP)'!W74</f>
        <v>0</v>
      </c>
      <c r="BC77" s="28">
        <f>'Aggregates (per cent of GDP)'!X74-'[9]Aggregates (per cent of GDP)'!X74</f>
        <v>0</v>
      </c>
      <c r="BD77" s="28">
        <f>'Aggregates (per cent of GDP)'!AA74-'[9]Aggregates (per cent of GDP)'!Y74</f>
        <v>-70.919064939378345</v>
      </c>
      <c r="BE77" s="28">
        <f>'Aggregates (per cent of GDP)'!AB74-'[9]Aggregates (per cent of GDP)'!Z74</f>
        <v>-59.882520388877687</v>
      </c>
      <c r="BF77" s="28">
        <f>'Aggregates (per cent of GDP)'!AC74-'[9]Aggregates (per cent of GDP)'!AA74</f>
        <v>82.188850914971297</v>
      </c>
      <c r="BG77" s="28"/>
      <c r="BH77" s="28"/>
      <c r="BI77" s="28"/>
      <c r="BK77" s="107" t="s">
        <v>284</v>
      </c>
      <c r="BL77" s="28">
        <f>'Aggregates (2024-25 prices)'!C74-'[9]Aggregates (2024-25 prices)'!$C$74</f>
        <v>-1.3460000000000036</v>
      </c>
      <c r="BM77" s="28">
        <f>'Aggregates (2024-25 prices)'!D74-'[9]Aggregates (2024-25 prices)'!D74</f>
        <v>-0.92200000000002547</v>
      </c>
      <c r="BN77" s="28">
        <f>'Aggregates (2024-25 prices)'!E74-'[9]Aggregates (2024-25 prices)'!E74</f>
        <v>-0.80500000000006366</v>
      </c>
      <c r="BO77" s="28">
        <f>'Aggregates (2024-25 prices)'!F74-'[9]Aggregates (2024-25 prices)'!F74</f>
        <v>-0.16400000000000148</v>
      </c>
      <c r="BP77" s="28">
        <f>'Aggregates (2024-25 prices)'!G74-'[9]Aggregates (2024-25 prices)'!G74</f>
        <v>4.6999999999997044E-2</v>
      </c>
      <c r="BQ77" s="28">
        <f>'Aggregates (2024-25 prices)'!H74-'[9]Aggregates (2024-25 prices)'!H74</f>
        <v>-0.11699999999999022</v>
      </c>
      <c r="BR77" s="28">
        <f>'Aggregates (2024-25 prices)'!I74-'[9]Aggregates (2024-25 prices)'!I74</f>
        <v>-9.1000000000008185E-2</v>
      </c>
      <c r="BS77" s="28"/>
      <c r="BT77" s="28" t="e">
        <f>'Aggregates (2024-25 prices)'!K74-#REF!</f>
        <v>#REF!</v>
      </c>
      <c r="BU77" s="28" t="e">
        <f>'Aggregates (2024-25 prices)'!#REF!-#REF!</f>
        <v>#REF!</v>
      </c>
      <c r="BV77" s="28" t="e">
        <f>'Aggregates (2024-25 prices)'!L74-#REF!</f>
        <v>#REF!</v>
      </c>
      <c r="BW77" s="28" t="e">
        <f>'Aggregates (2024-25 prices)'!M74-#REF!</f>
        <v>#REF!</v>
      </c>
      <c r="BX77" s="28" t="e">
        <f>'Aggregates (2024-25 prices)'!N74-#REF!</f>
        <v>#REF!</v>
      </c>
      <c r="BY77" s="28"/>
      <c r="BZ77" s="28" t="e">
        <f>'Aggregates (2024-25 prices)'!Q74-#REF!</f>
        <v>#REF!</v>
      </c>
      <c r="CA77" s="28" t="e">
        <f>'Aggregates (2024-25 prices)'!R74-#REF!</f>
        <v>#REF!</v>
      </c>
      <c r="CB77" s="28"/>
      <c r="CC77" s="28" t="e">
        <f>'Aggregates (2024-25 prices)'!T74-#REF!</f>
        <v>#REF!</v>
      </c>
      <c r="CD77" s="28" t="e">
        <f>'Aggregates (2024-25 prices)'!U74-#REF!</f>
        <v>#REF!</v>
      </c>
      <c r="CE77" s="28" t="e">
        <f>'Aggregates (2024-25 prices)'!V74-#REF!</f>
        <v>#REF!</v>
      </c>
      <c r="CF77" s="28"/>
      <c r="CG77" s="28" t="e">
        <f>'Aggregates (2024-25 prices)'!X74-#REF!</f>
        <v>#REF!</v>
      </c>
      <c r="CH77" s="28" t="e">
        <f>'Aggregates (2024-25 prices)'!AA74-#REF!</f>
        <v>#REF!</v>
      </c>
      <c r="CI77" s="28" t="e">
        <f>'Aggregates (2024-25 prices)'!AB74-#REF!</f>
        <v>#REF!</v>
      </c>
      <c r="CJ77" s="28" t="e">
        <f>'Aggregates (2024-25 prices)'!AC74-#REF!</f>
        <v>#REF!</v>
      </c>
      <c r="CK77" s="28"/>
      <c r="CL77" s="28" t="e">
        <f>'Aggregates (2024-25 prices)'!AE74-#REF!</f>
        <v>#REF!</v>
      </c>
    </row>
    <row r="78" spans="1:90" s="67" customFormat="1">
      <c r="B78" s="105" t="s">
        <v>60</v>
      </c>
      <c r="C78" s="28">
        <f>'Aggregates (£bn)'!C78-'[9]Aggregates (£bn)'!C78</f>
        <v>0</v>
      </c>
      <c r="D78" s="28">
        <f>'Aggregates (£bn)'!D78-'[9]Aggregates (£bn)'!D78</f>
        <v>0</v>
      </c>
      <c r="E78" s="28">
        <f>'Aggregates (£bn)'!E78-'[9]Aggregates (£bn)'!E78</f>
        <v>0</v>
      </c>
      <c r="F78" s="28">
        <f>'Aggregates (£bn)'!F78-'[9]Aggregates (£bn)'!F78</f>
        <v>0</v>
      </c>
      <c r="G78" s="28">
        <f>'Aggregates (£bn)'!G78-'[9]Aggregates (£bn)'!G78</f>
        <v>0</v>
      </c>
      <c r="H78" s="28">
        <f>'Aggregates (£bn)'!H78-'[9]Aggregates (£bn)'!H78</f>
        <v>0</v>
      </c>
      <c r="I78" s="28">
        <f>'Aggregates (£bn)'!I78-'[9]Aggregates (£bn)'!I78</f>
        <v>0</v>
      </c>
      <c r="J78" s="28">
        <f>'Aggregates (£bn)'!J78-'[9]Aggregates (£bn)'!J78</f>
        <v>0</v>
      </c>
      <c r="K78" s="28">
        <f>'Aggregates (£bn)'!K78-'[9]Aggregates (£bn)'!K78</f>
        <v>0</v>
      </c>
      <c r="L78" s="28">
        <f>'Aggregates (£bn)'!L78-'[9]Aggregates (£bn)'!L78</f>
        <v>0</v>
      </c>
      <c r="M78" s="28">
        <f>'Aggregates (£bn)'!L78-'[9]Aggregates (£bn)'!M78</f>
        <v>-2.1915508390382037</v>
      </c>
      <c r="N78" s="28">
        <f>'Aggregates (£bn)'!M78-'[9]Aggregates (£bn)'!N78</f>
        <v>-71.792898321923602</v>
      </c>
      <c r="O78" s="28">
        <f>'Aggregates (£bn)'!N78-'[9]Aggregates (£bn)'!O78</f>
        <v>-2.1915508390382001</v>
      </c>
      <c r="P78" s="28">
        <f>'Aggregates (£bn)'!P78-'[9]Aggregates (£bn)'!P78</f>
        <v>0</v>
      </c>
      <c r="Q78" s="28">
        <f>'Aggregates (£bn)'!Q78-'[9]Aggregates (£bn)'!Q78</f>
        <v>0</v>
      </c>
      <c r="R78" s="28">
        <f>'Aggregates (£bn)'!R78-'[9]Aggregates (£bn)'!R78</f>
        <v>0</v>
      </c>
      <c r="S78" s="28">
        <f>'Aggregates (£bn)'!S78-'[9]Aggregates (£bn)'!S78</f>
        <v>0</v>
      </c>
      <c r="T78" s="28">
        <f>'Aggregates (£bn)'!T78-'[9]Aggregates (£bn)'!T78</f>
        <v>0</v>
      </c>
      <c r="U78" s="28">
        <f>'Aggregates (£bn)'!U78-'[9]Aggregates (£bn)'!U78</f>
        <v>0</v>
      </c>
      <c r="V78" s="28">
        <f>'Aggregates (£bn)'!V78-'[9]Aggregates (£bn)'!V78</f>
        <v>0</v>
      </c>
      <c r="W78" s="28">
        <f>'Aggregates (£bn)'!W78-'[9]Aggregates (£bn)'!W78</f>
        <v>0</v>
      </c>
      <c r="X78" s="28">
        <f>'Aggregates (£bn)'!X78-'[9]Aggregates (£bn)'!X78</f>
        <v>0</v>
      </c>
      <c r="Y78" s="28">
        <f>'Aggregates (£bn)'!AA78-'[9]Aggregates (£bn)'!Y78</f>
        <v>-1538.558</v>
      </c>
      <c r="Z78" s="28">
        <f>'Aggregates (£bn)'!AB78-'[9]Aggregates (£bn)'!Z78</f>
        <v>-1207.4935508390381</v>
      </c>
      <c r="AA78" s="28">
        <f>'Aggregates (£bn)'!AC78-'[9]Aggregates (£bn)'!AA78</f>
        <v>1683.318</v>
      </c>
      <c r="AB78" s="28">
        <f>'Aggregates (£bn)'!AD78-'[9]Aggregates (£bn)'!AB78</f>
        <v>-52.150449160961799</v>
      </c>
      <c r="AC78" s="28">
        <f>'Aggregates (£bn)'!AE78-'[9]Aggregates (£bn)'!AC78</f>
        <v>275.94599999999991</v>
      </c>
      <c r="AD78" s="28">
        <f>'Aggregates (£bn)'!AF78-'[9]Aggregates (£bn)'!AD78</f>
        <v>2057.364</v>
      </c>
      <c r="AE78" s="28">
        <f>'Aggregates (£bn)'!AG76-'[9]Aggregates (£bn)'!AE78</f>
        <v>-2014.2513198109414</v>
      </c>
      <c r="AF78" s="28"/>
      <c r="AG78" s="104" t="s">
        <v>171</v>
      </c>
      <c r="AH78" s="28">
        <f>'Aggregates (per cent of GDP)'!C75-'[9]Aggregates (per cent of GDP)'!C75</f>
        <v>0</v>
      </c>
      <c r="AI78" s="28">
        <f>'Aggregates (per cent of GDP)'!D75-'[9]Aggregates (per cent of GDP)'!D75</f>
        <v>0</v>
      </c>
      <c r="AJ78" s="28">
        <f>'Aggregates (per cent of GDP)'!E75-'[9]Aggregates (per cent of GDP)'!E75</f>
        <v>0</v>
      </c>
      <c r="AK78" s="28">
        <f>'Aggregates (per cent of GDP)'!F75-'[9]Aggregates (per cent of GDP)'!F75</f>
        <v>0</v>
      </c>
      <c r="AL78" s="28">
        <f>'Aggregates (per cent of GDP)'!G75-'[9]Aggregates (per cent of GDP)'!G75</f>
        <v>0</v>
      </c>
      <c r="AM78" s="28">
        <f>'Aggregates (per cent of GDP)'!H75-'[9]Aggregates (per cent of GDP)'!H75</f>
        <v>0</v>
      </c>
      <c r="AN78" s="28">
        <f>'Aggregates (per cent of GDP)'!I75-'[9]Aggregates (per cent of GDP)'!I75</f>
        <v>0</v>
      </c>
      <c r="AO78" s="28">
        <f>'Aggregates (per cent of GDP)'!J75-'[9]Aggregates (per cent of GDP)'!J75</f>
        <v>0</v>
      </c>
      <c r="AP78" s="28">
        <f>'Aggregates (per cent of GDP)'!K75-'[9]Aggregates (per cent of GDP)'!K75</f>
        <v>0</v>
      </c>
      <c r="AQ78" s="28">
        <f>'Aggregates (per cent of GDP)'!L75-'[9]Aggregates (per cent of GDP)'!L75</f>
        <v>0</v>
      </c>
      <c r="AR78" s="28">
        <f>'Aggregates (per cent of GDP)'!M75-'[9]Aggregates (per cent of GDP)'!M75</f>
        <v>0</v>
      </c>
      <c r="AS78" s="28">
        <f>'Aggregates (per cent of GDP)'!L75-'[9]Aggregates (per cent of GDP)'!N75</f>
        <v>-2.7305072643055022</v>
      </c>
      <c r="AT78" s="28">
        <f>'Aggregates (per cent of GDP)'!N75-'[9]Aggregates (per cent of GDP)'!O75</f>
        <v>0.2048202452326553</v>
      </c>
      <c r="AU78" s="28">
        <f>'Aggregates (per cent of GDP)'!P75-'[9]Aggregates (per cent of GDP)'!P75</f>
        <v>0</v>
      </c>
      <c r="AV78" s="28">
        <f>'Aggregates (per cent of GDP)'!R75-'[9]Aggregates (per cent of GDP)'!Q75</f>
        <v>66.963153057479573</v>
      </c>
      <c r="AW78" s="28">
        <f>'Aggregates (per cent of GDP)'!R75-'[9]Aggregates (per cent of GDP)'!R75</f>
        <v>0</v>
      </c>
      <c r="AX78" s="28">
        <f>'Aggregates (per cent of GDP)'!S75-'[9]Aggregates (per cent of GDP)'!S75</f>
        <v>0</v>
      </c>
      <c r="AY78" s="28">
        <f>'Aggregates (per cent of GDP)'!T75-'[9]Aggregates (per cent of GDP)'!T75</f>
        <v>0</v>
      </c>
      <c r="AZ78" s="28">
        <f>'Aggregates (per cent of GDP)'!U75-'[9]Aggregates (per cent of GDP)'!U75</f>
        <v>0</v>
      </c>
      <c r="BA78" s="28">
        <f>'Aggregates (per cent of GDP)'!V75-'[9]Aggregates (per cent of GDP)'!V75</f>
        <v>0</v>
      </c>
      <c r="BB78" s="28">
        <f>'Aggregates (per cent of GDP)'!W75-'[9]Aggregates (per cent of GDP)'!W75</f>
        <v>0</v>
      </c>
      <c r="BC78" s="28">
        <f>'Aggregates (per cent of GDP)'!X75-'[9]Aggregates (per cent of GDP)'!X75</f>
        <v>0</v>
      </c>
      <c r="BD78" s="28">
        <f>'Aggregates (per cent of GDP)'!AA75-'[9]Aggregates (per cent of GDP)'!Y75</f>
        <v>-70.457976303238596</v>
      </c>
      <c r="BE78" s="28">
        <f>'Aggregates (per cent of GDP)'!AB75-'[9]Aggregates (per cent of GDP)'!Z75</f>
        <v>-56.455739695929715</v>
      </c>
      <c r="BF78" s="28">
        <f>'Aggregates (per cent of GDP)'!AC75-'[9]Aggregates (per cent of GDP)'!AA75</f>
        <v>82.889459558184186</v>
      </c>
      <c r="BG78" s="28"/>
      <c r="BH78" s="28"/>
      <c r="BI78" s="28"/>
      <c r="BK78" s="107" t="s">
        <v>310</v>
      </c>
      <c r="BL78" s="28">
        <f>'Aggregates (2024-25 prices)'!C75-'[9]Aggregates (2024-25 prices)'!$C$75</f>
        <v>0</v>
      </c>
      <c r="BM78" s="28">
        <f>'Aggregates (2024-25 prices)'!D75-'[9]Aggregates (2024-25 prices)'!D75</f>
        <v>0</v>
      </c>
      <c r="BN78" s="28">
        <f>'Aggregates (2024-25 prices)'!E75-'[9]Aggregates (2024-25 prices)'!E75</f>
        <v>0</v>
      </c>
      <c r="BO78" s="28">
        <f>'Aggregates (2024-25 prices)'!F75-'[9]Aggregates (2024-25 prices)'!F75</f>
        <v>0</v>
      </c>
      <c r="BP78" s="28">
        <f>'Aggregates (2024-25 prices)'!G75-'[9]Aggregates (2024-25 prices)'!G75</f>
        <v>0</v>
      </c>
      <c r="BQ78" s="28">
        <f>'Aggregates (2024-25 prices)'!H75-'[9]Aggregates (2024-25 prices)'!H75</f>
        <v>0</v>
      </c>
      <c r="BR78" s="28">
        <f>'Aggregates (2024-25 prices)'!I75-'[9]Aggregates (2024-25 prices)'!I75</f>
        <v>0</v>
      </c>
      <c r="BS78" s="28"/>
      <c r="BT78" s="28" t="e">
        <f>'Aggregates (2024-25 prices)'!K75-#REF!</f>
        <v>#REF!</v>
      </c>
      <c r="BU78" s="28" t="e">
        <f>'Aggregates (2024-25 prices)'!#REF!-#REF!</f>
        <v>#REF!</v>
      </c>
      <c r="BV78" s="28" t="e">
        <f>'Aggregates (2024-25 prices)'!L75-#REF!</f>
        <v>#REF!</v>
      </c>
      <c r="BW78" s="28" t="e">
        <f>'Aggregates (2024-25 prices)'!M75-#REF!</f>
        <v>#REF!</v>
      </c>
      <c r="BX78" s="28" t="e">
        <f>'Aggregates (2024-25 prices)'!N75-#REF!</f>
        <v>#REF!</v>
      </c>
      <c r="BY78" s="28"/>
      <c r="BZ78" s="28" t="e">
        <f>'Aggregates (2024-25 prices)'!Q75-#REF!</f>
        <v>#REF!</v>
      </c>
      <c r="CA78" s="28" t="e">
        <f>'Aggregates (2024-25 prices)'!R75-#REF!</f>
        <v>#REF!</v>
      </c>
      <c r="CB78" s="28"/>
      <c r="CC78" s="28" t="e">
        <f>'Aggregates (2024-25 prices)'!T75-#REF!</f>
        <v>#REF!</v>
      </c>
      <c r="CD78" s="28" t="e">
        <f>'Aggregates (2024-25 prices)'!U75-#REF!</f>
        <v>#REF!</v>
      </c>
      <c r="CE78" s="28" t="e">
        <f>'Aggregates (2024-25 prices)'!V75-#REF!</f>
        <v>#REF!</v>
      </c>
      <c r="CF78" s="28"/>
      <c r="CG78" s="28" t="e">
        <f>'Aggregates (2024-25 prices)'!X75-#REF!</f>
        <v>#REF!</v>
      </c>
      <c r="CH78" s="28" t="e">
        <f>'Aggregates (2024-25 prices)'!AA75-#REF!</f>
        <v>#REF!</v>
      </c>
      <c r="CI78" s="28" t="e">
        <f>'Aggregates (2024-25 prices)'!AB75-#REF!</f>
        <v>#REF!</v>
      </c>
      <c r="CJ78" s="28" t="e">
        <f>'Aggregates (2024-25 prices)'!AC75-#REF!</f>
        <v>#REF!</v>
      </c>
      <c r="CK78" s="28"/>
      <c r="CL78" s="28" t="e">
        <f>'Aggregates (2024-25 prices)'!AE75-#REF!</f>
        <v>#REF!</v>
      </c>
    </row>
    <row r="79" spans="1:90" s="67" customFormat="1">
      <c r="B79" s="66" t="s">
        <v>61</v>
      </c>
      <c r="C79" s="28">
        <f>'Aggregates (£bn)'!C79-'[9]Aggregates (£bn)'!C79</f>
        <v>0</v>
      </c>
      <c r="D79" s="28">
        <f>'Aggregates (£bn)'!D79-'[9]Aggregates (£bn)'!D79</f>
        <v>9.9999999997635314E-4</v>
      </c>
      <c r="E79" s="28">
        <f>'Aggregates (£bn)'!E79-'[9]Aggregates (£bn)'!E79</f>
        <v>9.9999999997635314E-4</v>
      </c>
      <c r="F79" s="28">
        <f>'Aggregates (£bn)'!F79-'[9]Aggregates (£bn)'!F79</f>
        <v>0</v>
      </c>
      <c r="G79" s="28">
        <f>'Aggregates (£bn)'!G79-'[9]Aggregates (£bn)'!G79</f>
        <v>0</v>
      </c>
      <c r="H79" s="28">
        <f>'Aggregates (£bn)'!H79-'[9]Aggregates (£bn)'!H79</f>
        <v>0</v>
      </c>
      <c r="I79" s="28">
        <f>'Aggregates (£bn)'!I79-'[9]Aggregates (£bn)'!I79</f>
        <v>0</v>
      </c>
      <c r="J79" s="28">
        <f>'Aggregates (£bn)'!J79-'[9]Aggregates (£bn)'!J79</f>
        <v>0</v>
      </c>
      <c r="K79" s="28">
        <f>'Aggregates (£bn)'!K79-'[9]Aggregates (£bn)'!K79</f>
        <v>9.9999999999944578E-4</v>
      </c>
      <c r="L79" s="28">
        <f>'Aggregates (£bn)'!L79-'[9]Aggregates (£bn)'!L79</f>
        <v>0</v>
      </c>
      <c r="M79" s="28">
        <f>'Aggregates (£bn)'!L79-'[9]Aggregates (£bn)'!M79</f>
        <v>5.1113903494659496E-2</v>
      </c>
      <c r="N79" s="28">
        <f>'Aggregates (£bn)'!M79-'[9]Aggregates (£bn)'!N79</f>
        <v>-78.545227806989317</v>
      </c>
      <c r="O79" s="28">
        <f>'Aggregates (£bn)'!N79-'[9]Aggregates (£bn)'!O79</f>
        <v>5.2113903494657166E-2</v>
      </c>
      <c r="P79" s="28">
        <f>'Aggregates (£bn)'!P79-'[9]Aggregates (£bn)'!P79</f>
        <v>0</v>
      </c>
      <c r="Q79" s="28">
        <f>'Aggregates (£bn)'!Q79-'[9]Aggregates (£bn)'!Q79</f>
        <v>9.9999999999944578E-4</v>
      </c>
      <c r="R79" s="28">
        <f>'Aggregates (£bn)'!R79-'[9]Aggregates (£bn)'!R79</f>
        <v>0</v>
      </c>
      <c r="S79" s="28">
        <f>'Aggregates (£bn)'!S79-'[9]Aggregates (£bn)'!S79</f>
        <v>0</v>
      </c>
      <c r="T79" s="28">
        <f>'Aggregates (£bn)'!T79-'[9]Aggregates (£bn)'!T79</f>
        <v>0</v>
      </c>
      <c r="U79" s="28">
        <f>'Aggregates (£bn)'!U79-'[9]Aggregates (£bn)'!U79</f>
        <v>0</v>
      </c>
      <c r="V79" s="28">
        <f>'Aggregates (£bn)'!V79-'[9]Aggregates (£bn)'!V79</f>
        <v>9.9999999999766942E-4</v>
      </c>
      <c r="W79" s="28">
        <f>'Aggregates (£bn)'!W79-'[9]Aggregates (£bn)'!W79</f>
        <v>0</v>
      </c>
      <c r="X79" s="28">
        <f>'Aggregates (£bn)'!X79-'[9]Aggregates (£bn)'!X79</f>
        <v>0</v>
      </c>
      <c r="Y79" s="28">
        <f>'Aggregates (£bn)'!AA79-'[9]Aggregates (£bn)'!Y79</f>
        <v>-1515.788</v>
      </c>
      <c r="Z79" s="28">
        <f>'Aggregates (£bn)'!AB79-'[9]Aggregates (£bn)'!Z79</f>
        <v>-1280.0618860965053</v>
      </c>
      <c r="AA79" s="28">
        <f>'Aggregates (£bn)'!AC79-'[9]Aggregates (£bn)'!AA79</f>
        <v>1724.9869999999999</v>
      </c>
      <c r="AB79" s="28">
        <f>'Aggregates (£bn)'!AD79-'[9]Aggregates (£bn)'!AB79</f>
        <v>-59.162113903494664</v>
      </c>
      <c r="AC79" s="28">
        <f>'Aggregates (£bn)'!AE79-'[9]Aggregates (£bn)'!AC79</f>
        <v>314.71100000000024</v>
      </c>
      <c r="AD79" s="28">
        <f>'Aggregates (£bn)'!AF79-'[9]Aggregates (£bn)'!AD79</f>
        <v>2135.877</v>
      </c>
      <c r="AE79" s="28">
        <f>'Aggregates (£bn)'!AG77-'[9]Aggregates (£bn)'!AE79</f>
        <v>-2098.9048835922308</v>
      </c>
      <c r="AF79" s="28"/>
      <c r="AG79" s="69" t="s">
        <v>182</v>
      </c>
      <c r="AH79" s="28">
        <f>'Aggregates (per cent of GDP)'!C76-'[9]Aggregates (per cent of GDP)'!C76</f>
        <v>0</v>
      </c>
      <c r="AI79" s="28">
        <f>'Aggregates (per cent of GDP)'!D76-'[9]Aggregates (per cent of GDP)'!D76</f>
        <v>0</v>
      </c>
      <c r="AJ79" s="28">
        <f>'Aggregates (per cent of GDP)'!E76-'[9]Aggregates (per cent of GDP)'!E76</f>
        <v>0</v>
      </c>
      <c r="AK79" s="28">
        <f>'Aggregates (per cent of GDP)'!F76-'[9]Aggregates (per cent of GDP)'!F76</f>
        <v>0</v>
      </c>
      <c r="AL79" s="28">
        <f>'Aggregates (per cent of GDP)'!G76-'[9]Aggregates (per cent of GDP)'!G76</f>
        <v>0</v>
      </c>
      <c r="AM79" s="28">
        <f>'Aggregates (per cent of GDP)'!H76-'[9]Aggregates (per cent of GDP)'!H76</f>
        <v>0</v>
      </c>
      <c r="AN79" s="28">
        <f>'Aggregates (per cent of GDP)'!I76-'[9]Aggregates (per cent of GDP)'!I76</f>
        <v>0</v>
      </c>
      <c r="AO79" s="28">
        <f>'Aggregates (per cent of GDP)'!J76-'[9]Aggregates (per cent of GDP)'!J76</f>
        <v>0</v>
      </c>
      <c r="AP79" s="28">
        <f>'Aggregates (per cent of GDP)'!K76-'[9]Aggregates (per cent of GDP)'!K76</f>
        <v>0</v>
      </c>
      <c r="AQ79" s="28">
        <f>'Aggregates (per cent of GDP)'!L76-'[9]Aggregates (per cent of GDP)'!L76</f>
        <v>0</v>
      </c>
      <c r="AR79" s="28">
        <f>'Aggregates (per cent of GDP)'!M76-'[9]Aggregates (per cent of GDP)'!M76</f>
        <v>0</v>
      </c>
      <c r="AS79" s="28">
        <f>'Aggregates (per cent of GDP)'!L76-'[9]Aggregates (per cent of GDP)'!N76</f>
        <v>-4.3945751113860343</v>
      </c>
      <c r="AT79" s="28">
        <f>'Aggregates (per cent of GDP)'!N76-'[9]Aggregates (per cent of GDP)'!O76</f>
        <v>0.35198262783261036</v>
      </c>
      <c r="AU79" s="28">
        <f>'Aggregates (per cent of GDP)'!P76-'[9]Aggregates (per cent of GDP)'!P76</f>
        <v>0</v>
      </c>
      <c r="AV79" s="28">
        <f>'Aggregates (per cent of GDP)'!R76-'[9]Aggregates (per cent of GDP)'!Q76</f>
        <v>73.945735578723983</v>
      </c>
      <c r="AW79" s="28">
        <f>'Aggregates (per cent of GDP)'!R76-'[9]Aggregates (per cent of GDP)'!R76</f>
        <v>0</v>
      </c>
      <c r="AX79" s="28">
        <f>'Aggregates (per cent of GDP)'!S76-'[9]Aggregates (per cent of GDP)'!S76</f>
        <v>0</v>
      </c>
      <c r="AY79" s="28">
        <f>'Aggregates (per cent of GDP)'!T76-'[9]Aggregates (per cent of GDP)'!T76</f>
        <v>0</v>
      </c>
      <c r="AZ79" s="28">
        <f>'Aggregates (per cent of GDP)'!U76-'[9]Aggregates (per cent of GDP)'!U76</f>
        <v>0</v>
      </c>
      <c r="BA79" s="28">
        <f>'Aggregates (per cent of GDP)'!V76-'[9]Aggregates (per cent of GDP)'!V76</f>
        <v>0</v>
      </c>
      <c r="BB79" s="28">
        <f>'Aggregates (per cent of GDP)'!W76-'[9]Aggregates (per cent of GDP)'!W76</f>
        <v>0</v>
      </c>
      <c r="BC79" s="28">
        <f>'Aggregates (per cent of GDP)'!X76-'[9]Aggregates (per cent of GDP)'!X76</f>
        <v>0</v>
      </c>
      <c r="BD79" s="28">
        <f>'Aggregates (per cent of GDP)'!AA76-'[9]Aggregates (per cent of GDP)'!Y76</f>
        <v>-74.340817532604433</v>
      </c>
      <c r="BE79" s="28">
        <f>'Aggregates (per cent of GDP)'!AB76-'[9]Aggregates (per cent of GDP)'!Z76</f>
        <v>-63.562605396575094</v>
      </c>
      <c r="BF79" s="28">
        <f>'Aggregates (per cent of GDP)'!AC76-'[9]Aggregates (per cent of GDP)'!AA76</f>
        <v>81.743140791969324</v>
      </c>
      <c r="BG79" s="28"/>
      <c r="BH79" s="28"/>
      <c r="BI79" s="28"/>
      <c r="BK79" s="109" t="s">
        <v>318</v>
      </c>
      <c r="BL79" s="28">
        <f>'Aggregates (2024-25 prices)'!C76-'[9]Aggregates (2024-25 prices)'!$C$76</f>
        <v>0</v>
      </c>
      <c r="BM79" s="28">
        <f>'Aggregates (2024-25 prices)'!D76-'[9]Aggregates (2024-25 prices)'!D76</f>
        <v>0</v>
      </c>
      <c r="BN79" s="28">
        <f>'Aggregates (2024-25 prices)'!E76-'[9]Aggregates (2024-25 prices)'!E76</f>
        <v>0</v>
      </c>
      <c r="BO79" s="28">
        <f>'Aggregates (2024-25 prices)'!F76-'[9]Aggregates (2024-25 prices)'!F76</f>
        <v>0</v>
      </c>
      <c r="BP79" s="28">
        <f>'Aggregates (2024-25 prices)'!G76-'[9]Aggregates (2024-25 prices)'!G76</f>
        <v>0</v>
      </c>
      <c r="BQ79" s="28">
        <f>'Aggregates (2024-25 prices)'!H76-'[9]Aggregates (2024-25 prices)'!H76</f>
        <v>0</v>
      </c>
      <c r="BR79" s="28">
        <f>'Aggregates (2024-25 prices)'!I76-'[9]Aggregates (2024-25 prices)'!I76</f>
        <v>0</v>
      </c>
      <c r="BS79" s="28" t="e">
        <f>'Aggregates (2024-25 prices)'!J76-#REF!</f>
        <v>#REF!</v>
      </c>
      <c r="BT79" s="28" t="e">
        <f>'Aggregates (2024-25 prices)'!K76-#REF!</f>
        <v>#REF!</v>
      </c>
      <c r="BU79" s="28" t="e">
        <f>'Aggregates (2024-25 prices)'!#REF!-#REF!</f>
        <v>#REF!</v>
      </c>
      <c r="BV79" s="28" t="e">
        <f>'Aggregates (2024-25 prices)'!L76-#REF!</f>
        <v>#REF!</v>
      </c>
      <c r="BW79" s="28" t="e">
        <f>'Aggregates (2024-25 prices)'!M76-#REF!</f>
        <v>#REF!</v>
      </c>
      <c r="BX79" s="28" t="e">
        <f>'Aggregates (2024-25 prices)'!N76-#REF!</f>
        <v>#REF!</v>
      </c>
      <c r="BY79" s="28"/>
      <c r="BZ79" s="28" t="e">
        <f>'Aggregates (2024-25 prices)'!Q76-#REF!</f>
        <v>#REF!</v>
      </c>
      <c r="CA79" s="28" t="e">
        <f>'Aggregates (2024-25 prices)'!R76-#REF!</f>
        <v>#REF!</v>
      </c>
      <c r="CB79" s="28"/>
      <c r="CC79" s="28" t="e">
        <f>'Aggregates (2024-25 prices)'!T76-#REF!</f>
        <v>#REF!</v>
      </c>
      <c r="CD79" s="28" t="e">
        <f>'Aggregates (2024-25 prices)'!U76-#REF!</f>
        <v>#REF!</v>
      </c>
      <c r="CE79" s="28" t="e">
        <f>'Aggregates (2024-25 prices)'!V76-#REF!</f>
        <v>#REF!</v>
      </c>
      <c r="CF79" s="28"/>
      <c r="CG79" s="28" t="e">
        <f>'Aggregates (2024-25 prices)'!X76-#REF!</f>
        <v>#REF!</v>
      </c>
      <c r="CH79" s="28" t="e">
        <f>'Aggregates (2024-25 prices)'!AA76-#REF!</f>
        <v>#REF!</v>
      </c>
      <c r="CI79" s="28" t="e">
        <f>'Aggregates (2024-25 prices)'!AB76-#REF!</f>
        <v>#REF!</v>
      </c>
      <c r="CJ79" s="28" t="e">
        <f>'Aggregates (2024-25 prices)'!AC76-#REF!</f>
        <v>#REF!</v>
      </c>
      <c r="CK79" s="28"/>
      <c r="CL79" s="28" t="e">
        <f>'Aggregates (2024-25 prices)'!AE76-#REF!</f>
        <v>#REF!</v>
      </c>
    </row>
    <row r="80" spans="1:90" s="67" customFormat="1">
      <c r="B80" s="66" t="s">
        <v>171</v>
      </c>
      <c r="C80" s="28">
        <f>'Aggregates (£bn)'!C80-'[9]Aggregates (£bn)'!C80</f>
        <v>0</v>
      </c>
      <c r="D80" s="28">
        <f>'Aggregates (£bn)'!D80-'[9]Aggregates (£bn)'!D80</f>
        <v>0</v>
      </c>
      <c r="E80" s="28">
        <f>'Aggregates (£bn)'!E80-'[9]Aggregates (£bn)'!E80</f>
        <v>0</v>
      </c>
      <c r="F80" s="28">
        <f>'Aggregates (£bn)'!F80-'[9]Aggregates (£bn)'!F80</f>
        <v>0</v>
      </c>
      <c r="G80" s="28">
        <f>'Aggregates (£bn)'!G80-'[9]Aggregates (£bn)'!G80</f>
        <v>0</v>
      </c>
      <c r="H80" s="28">
        <f>'Aggregates (£bn)'!H80-'[9]Aggregates (£bn)'!H80</f>
        <v>0</v>
      </c>
      <c r="I80" s="28">
        <f>'Aggregates (£bn)'!I80-'[9]Aggregates (£bn)'!I80</f>
        <v>0</v>
      </c>
      <c r="J80" s="28">
        <f>'Aggregates (£bn)'!J80-'[9]Aggregates (£bn)'!J80</f>
        <v>0</v>
      </c>
      <c r="K80" s="28">
        <f>'Aggregates (£bn)'!K80-'[9]Aggregates (£bn)'!K80</f>
        <v>0</v>
      </c>
      <c r="L80" s="28">
        <f>'Aggregates (£bn)'!L80-'[9]Aggregates (£bn)'!L80</f>
        <v>0</v>
      </c>
      <c r="M80" s="28">
        <f>'Aggregates (£bn)'!L80-'[9]Aggregates (£bn)'!M80</f>
        <v>4.4521080317388346</v>
      </c>
      <c r="N80" s="28">
        <f>'Aggregates (£bn)'!M80-'[9]Aggregates (£bn)'!N80</f>
        <v>-63.804216063477682</v>
      </c>
      <c r="O80" s="28">
        <f>'Aggregates (£bn)'!N80-'[9]Aggregates (£bn)'!O80</f>
        <v>4.4521080317388453</v>
      </c>
      <c r="P80" s="28">
        <f>'Aggregates (£bn)'!P80-'[9]Aggregates (£bn)'!P80</f>
        <v>0</v>
      </c>
      <c r="Q80" s="28">
        <f>'Aggregates (£bn)'!Q80-'[9]Aggregates (£bn)'!Q80</f>
        <v>0</v>
      </c>
      <c r="R80" s="28">
        <f>'Aggregates (£bn)'!R80-'[9]Aggregates (£bn)'!R80</f>
        <v>0</v>
      </c>
      <c r="S80" s="28">
        <f>'Aggregates (£bn)'!S80-'[9]Aggregates (£bn)'!S80</f>
        <v>0</v>
      </c>
      <c r="T80" s="28">
        <f>'Aggregates (£bn)'!T80-'[9]Aggregates (£bn)'!T80</f>
        <v>0</v>
      </c>
      <c r="U80" s="28">
        <f>'Aggregates (£bn)'!U80-'[9]Aggregates (£bn)'!U80</f>
        <v>0</v>
      </c>
      <c r="V80" s="28">
        <f>'Aggregates (£bn)'!V80-'[9]Aggregates (£bn)'!V80</f>
        <v>0</v>
      </c>
      <c r="W80" s="28">
        <f>'Aggregates (£bn)'!W80-'[9]Aggregates (£bn)'!W80</f>
        <v>0</v>
      </c>
      <c r="X80" s="28">
        <f>'Aggregates (£bn)'!X80-'[9]Aggregates (£bn)'!X80</f>
        <v>0</v>
      </c>
      <c r="Y80" s="28">
        <f>'Aggregates (£bn)'!AA80-'[9]Aggregates (£bn)'!Y80</f>
        <v>-1560.0260000000001</v>
      </c>
      <c r="Z80" s="28">
        <f>'Aggregates (£bn)'!AB80-'[9]Aggregates (£bn)'!Z80</f>
        <v>-1250.2258919682613</v>
      </c>
      <c r="AA80" s="28">
        <f>'Aggregates (£bn)'!AC80-'[9]Aggregates (£bn)'!AA80</f>
        <v>1801.74</v>
      </c>
      <c r="AB80" s="28">
        <f>'Aggregates (£bn)'!AD80-'[9]Aggregates (£bn)'!AB80</f>
        <v>-44.926108031738842</v>
      </c>
      <c r="AC80" s="28">
        <f>'Aggregates (£bn)'!AE80-'[9]Aggregates (£bn)'!AC80</f>
        <v>331.45200000000023</v>
      </c>
      <c r="AD80" s="28">
        <f>'Aggregates (£bn)'!AF80-'[9]Aggregates (£bn)'!AD80</f>
        <v>2213.0810000000001</v>
      </c>
      <c r="AE80" s="28">
        <f>'Aggregates (£bn)'!AG78-'[9]Aggregates (£bn)'!AE80</f>
        <v>-2173.8453208091159</v>
      </c>
      <c r="AF80" s="28"/>
      <c r="AG80" s="69" t="s">
        <v>186</v>
      </c>
      <c r="AH80" s="28">
        <f>'Aggregates (per cent of GDP)'!C77-'[9]Aggregates (per cent of GDP)'!C77</f>
        <v>5.2697135192403266E-4</v>
      </c>
      <c r="AI80" s="28">
        <f>'Aggregates (per cent of GDP)'!D77-'[9]Aggregates (per cent of GDP)'!D77</f>
        <v>0</v>
      </c>
      <c r="AJ80" s="28">
        <f>'Aggregates (per cent of GDP)'!E77-'[9]Aggregates (per cent of GDP)'!E77</f>
        <v>0</v>
      </c>
      <c r="AK80" s="28">
        <f>'Aggregates (per cent of GDP)'!F77-'[9]Aggregates (per cent of GDP)'!F77</f>
        <v>0</v>
      </c>
      <c r="AL80" s="28">
        <f>'Aggregates (per cent of GDP)'!G77-'[9]Aggregates (per cent of GDP)'!G77</f>
        <v>0</v>
      </c>
      <c r="AM80" s="28">
        <f>'Aggregates (per cent of GDP)'!H77-'[9]Aggregates (per cent of GDP)'!H77</f>
        <v>0</v>
      </c>
      <c r="AN80" s="28">
        <f>'Aggregates (per cent of GDP)'!I77-'[9]Aggregates (per cent of GDP)'!I77</f>
        <v>5.2697135192403266E-4</v>
      </c>
      <c r="AO80" s="28">
        <f>'Aggregates (per cent of GDP)'!J77-'[9]Aggregates (per cent of GDP)'!J77</f>
        <v>0</v>
      </c>
      <c r="AP80" s="28">
        <f>'Aggregates (per cent of GDP)'!K77-'[9]Aggregates (per cent of GDP)'!K77</f>
        <v>-5.269713519222563E-4</v>
      </c>
      <c r="AQ80" s="28">
        <f>'Aggregates (per cent of GDP)'!L77-'[9]Aggregates (per cent of GDP)'!L77</f>
        <v>5.269713519222563E-4</v>
      </c>
      <c r="AR80" s="28">
        <f>'Aggregates (per cent of GDP)'!M77-'[9]Aggregates (per cent of GDP)'!M77</f>
        <v>5.2697135192580902E-4</v>
      </c>
      <c r="AS80" s="28">
        <f>'Aggregates (per cent of GDP)'!L77-'[9]Aggregates (per cent of GDP)'!N77</f>
        <v>-29.091676864816737</v>
      </c>
      <c r="AT80" s="28">
        <f>'Aggregates (per cent of GDP)'!N77-'[9]Aggregates (per cent of GDP)'!O77</f>
        <v>-3.3790223427009991E-2</v>
      </c>
      <c r="AU80" s="28">
        <f>'Aggregates (per cent of GDP)'!P77-'[9]Aggregates (per cent of GDP)'!P77</f>
        <v>0</v>
      </c>
      <c r="AV80" s="28">
        <f>'Aggregates (per cent of GDP)'!R77-'[9]Aggregates (per cent of GDP)'!Q77</f>
        <v>71.488773462501882</v>
      </c>
      <c r="AW80" s="28">
        <f>'Aggregates (per cent of GDP)'!R77-'[9]Aggregates (per cent of GDP)'!R77</f>
        <v>-4.9301973692195133E-4</v>
      </c>
      <c r="AX80" s="28">
        <f>'Aggregates (per cent of GDP)'!S77-'[9]Aggregates (per cent of GDP)'!S77</f>
        <v>0</v>
      </c>
      <c r="AY80" s="28">
        <f>'Aggregates (per cent of GDP)'!T77-'[9]Aggregates (per cent of GDP)'!T77</f>
        <v>0</v>
      </c>
      <c r="AZ80" s="28">
        <f>'Aggregates (per cent of GDP)'!U77-'[9]Aggregates (per cent of GDP)'!U77</f>
        <v>0</v>
      </c>
      <c r="BA80" s="28">
        <f>'Aggregates (per cent of GDP)'!V77-'[9]Aggregates (per cent of GDP)'!V77</f>
        <v>0</v>
      </c>
      <c r="BB80" s="28">
        <f>'Aggregates (per cent of GDP)'!W77-'[9]Aggregates (per cent of GDP)'!W77</f>
        <v>0</v>
      </c>
      <c r="BC80" s="28">
        <f>'Aggregates (per cent of GDP)'!X77-'[9]Aggregates (per cent of GDP)'!X77</f>
        <v>0</v>
      </c>
      <c r="BD80" s="28">
        <f>'Aggregates (per cent of GDP)'!AA77-'[9]Aggregates (per cent of GDP)'!Y77</f>
        <v>-71.206087291412217</v>
      </c>
      <c r="BE80" s="28">
        <f>'Aggregates (per cent of GDP)'!AB77-'[9]Aggregates (per cent of GDP)'!Z77</f>
        <v>-58.001143127394784</v>
      </c>
      <c r="BF80" s="28">
        <f>'Aggregates (per cent of GDP)'!AC77-'[9]Aggregates (per cent of GDP)'!AA77</f>
        <v>92.217160103477994</v>
      </c>
      <c r="BG80" s="28"/>
      <c r="BH80" s="28"/>
      <c r="BI80" s="28"/>
      <c r="BL80" s="140" t="s">
        <v>188</v>
      </c>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1"/>
    </row>
    <row r="81" spans="2:87" s="67" customFormat="1">
      <c r="B81" s="66" t="s">
        <v>182</v>
      </c>
      <c r="C81" s="28">
        <f>'Aggregates (£bn)'!C81-'[9]Aggregates (£bn)'!C81</f>
        <v>0</v>
      </c>
      <c r="D81" s="28">
        <f>'Aggregates (£bn)'!D81-'[9]Aggregates (£bn)'!D81</f>
        <v>0</v>
      </c>
      <c r="E81" s="28">
        <f>'Aggregates (£bn)'!E81-'[9]Aggregates (£bn)'!E81</f>
        <v>0</v>
      </c>
      <c r="F81" s="28">
        <f>'Aggregates (£bn)'!F81-'[9]Aggregates (£bn)'!F81</f>
        <v>0</v>
      </c>
      <c r="G81" s="28">
        <f>'Aggregates (£bn)'!G81-'[9]Aggregates (£bn)'!G81</f>
        <v>0</v>
      </c>
      <c r="H81" s="28">
        <f>'Aggregates (£bn)'!H81-'[9]Aggregates (£bn)'!H81</f>
        <v>0</v>
      </c>
      <c r="I81" s="28">
        <f>'Aggregates (£bn)'!I81-'[9]Aggregates (£bn)'!I81</f>
        <v>0</v>
      </c>
      <c r="J81" s="28">
        <f>'Aggregates (£bn)'!J81-'[9]Aggregates (£bn)'!J81</f>
        <v>0</v>
      </c>
      <c r="K81" s="28">
        <f>'Aggregates (£bn)'!K81-'[9]Aggregates (£bn)'!K81</f>
        <v>0</v>
      </c>
      <c r="L81" s="28">
        <f>'Aggregates (£bn)'!L81-'[9]Aggregates (£bn)'!L81</f>
        <v>0</v>
      </c>
      <c r="M81" s="28">
        <f>'Aggregates (£bn)'!L81-'[9]Aggregates (£bn)'!M81</f>
        <v>7.8907606300565867</v>
      </c>
      <c r="N81" s="28">
        <f>'Aggregates (£bn)'!M81-'[9]Aggregates (£bn)'!N81</f>
        <v>-106.40852126011316</v>
      </c>
      <c r="O81" s="28">
        <f>'Aggregates (£bn)'!N81-'[9]Aggregates (£bn)'!O81</f>
        <v>7.8907606300565831</v>
      </c>
      <c r="P81" s="28">
        <f>'Aggregates (£bn)'!P81-'[9]Aggregates (£bn)'!P81</f>
        <v>0</v>
      </c>
      <c r="Q81" s="28">
        <f>'Aggregates (£bn)'!Q81-'[9]Aggregates (£bn)'!Q81</f>
        <v>0</v>
      </c>
      <c r="R81" s="28">
        <f>'Aggregates (£bn)'!R81-'[9]Aggregates (£bn)'!R81</f>
        <v>0</v>
      </c>
      <c r="S81" s="28">
        <f>'Aggregates (£bn)'!S81-'[9]Aggregates (£bn)'!S81</f>
        <v>0</v>
      </c>
      <c r="T81" s="28">
        <f>'Aggregates (£bn)'!T81-'[9]Aggregates (£bn)'!T81</f>
        <v>0</v>
      </c>
      <c r="U81" s="28">
        <f>'Aggregates (£bn)'!U81-'[9]Aggregates (£bn)'!U81</f>
        <v>0</v>
      </c>
      <c r="V81" s="28">
        <f>'Aggregates (£bn)'!V81-'[9]Aggregates (£bn)'!V81</f>
        <v>0</v>
      </c>
      <c r="W81" s="28">
        <f>'Aggregates (£bn)'!W81-'[9]Aggregates (£bn)'!W81</f>
        <v>0</v>
      </c>
      <c r="X81" s="28">
        <f>'Aggregates (£bn)'!X81-'[9]Aggregates (£bn)'!X81</f>
        <v>0</v>
      </c>
      <c r="Y81" s="28">
        <f>'Aggregates (£bn)'!AA81-'[9]Aggregates (£bn)'!Y81</f>
        <v>-1576.942</v>
      </c>
      <c r="Z81" s="28">
        <f>'Aggregates (£bn)'!AB81-'[9]Aggregates (£bn)'!Z81</f>
        <v>-1347.4052393699435</v>
      </c>
      <c r="AA81" s="28">
        <f>'Aggregates (£bn)'!AC81-'[9]Aggregates (£bn)'!AA81</f>
        <v>1832.521</v>
      </c>
      <c r="AB81" s="28">
        <f>'Aggregates (£bn)'!AD81-'[9]Aggregates (£bn)'!AB81</f>
        <v>-74.24876063005658</v>
      </c>
      <c r="AC81" s="28">
        <f>'Aggregates (£bn)'!AE81-'[9]Aggregates (£bn)'!AC81</f>
        <v>342.92500000000018</v>
      </c>
      <c r="AD81" s="28">
        <f>'Aggregates (£bn)'!AF81-'[9]Aggregates (£bn)'!AD81</f>
        <v>2125.85</v>
      </c>
      <c r="AE81" s="28">
        <f>'Aggregates (£bn)'!AG79-'[9]Aggregates (£bn)'!AE81</f>
        <v>-2241.7274009231319</v>
      </c>
      <c r="AF81" s="28"/>
      <c r="AG81" s="69" t="s">
        <v>246</v>
      </c>
      <c r="AH81" s="28">
        <f>'Aggregates (per cent of GDP)'!C78-'[9]Aggregates (per cent of GDP)'!C78</f>
        <v>5.5157595858901232E-4</v>
      </c>
      <c r="AI81" s="28">
        <f>'Aggregates (per cent of GDP)'!D78-'[9]Aggregates (per cent of GDP)'!D78</f>
        <v>5.0914703869153755E-4</v>
      </c>
      <c r="AJ81" s="28">
        <f>'Aggregates (per cent of GDP)'!E78-'[9]Aggregates (per cent of GDP)'!E78</f>
        <v>5.0914703869153755E-4</v>
      </c>
      <c r="AK81" s="28">
        <f>'Aggregates (per cent of GDP)'!F78-'[9]Aggregates (per cent of GDP)'!F78</f>
        <v>0</v>
      </c>
      <c r="AL81" s="28">
        <f>'Aggregates (per cent of GDP)'!G78-'[9]Aggregates (per cent of GDP)'!G78</f>
        <v>0</v>
      </c>
      <c r="AM81" s="28">
        <f>'Aggregates (per cent of GDP)'!H78-'[9]Aggregates (per cent of GDP)'!H78</f>
        <v>0</v>
      </c>
      <c r="AN81" s="28">
        <f>'Aggregates (per cent of GDP)'!I78-'[9]Aggregates (per cent of GDP)'!I78</f>
        <v>5.5157595858190689E-4</v>
      </c>
      <c r="AO81" s="28">
        <f>'Aggregates (per cent of GDP)'!J78-'[9]Aggregates (per cent of GDP)'!J78</f>
        <v>0</v>
      </c>
      <c r="AP81" s="28">
        <f>'Aggregates (per cent of GDP)'!K78-'[9]Aggregates (per cent of GDP)'!K78</f>
        <v>-4.2428919891257522E-5</v>
      </c>
      <c r="AQ81" s="28">
        <f>'Aggregates (per cent of GDP)'!L78-'[9]Aggregates (per cent of GDP)'!L78</f>
        <v>4.2428919890813432E-5</v>
      </c>
      <c r="AR81" s="28">
        <f>'Aggregates (per cent of GDP)'!M78-'[9]Aggregates (per cent of GDP)'!M78</f>
        <v>4.2428919891257522E-5</v>
      </c>
      <c r="AS81" s="28">
        <f>'Aggregates (per cent of GDP)'!L78-'[9]Aggregates (per cent of GDP)'!N78</f>
        <v>-9.1290000763111294</v>
      </c>
      <c r="AT81" s="28">
        <f>'Aggregates (per cent of GDP)'!N78-'[9]Aggregates (per cent of GDP)'!O78</f>
        <v>0.83317037241831482</v>
      </c>
      <c r="AU81" s="28">
        <f>'Aggregates (per cent of GDP)'!P78-'[9]Aggregates (per cent of GDP)'!P78</f>
        <v>0</v>
      </c>
      <c r="AV81" s="28">
        <f>'Aggregates (per cent of GDP)'!R78-'[9]Aggregates (per cent of GDP)'!Q78</f>
        <v>77.501993518255887</v>
      </c>
      <c r="AW81" s="28">
        <f>'Aggregates (per cent of GDP)'!R78-'[9]Aggregates (per cent of GDP)'!R78</f>
        <v>-5.2609406318993024E-4</v>
      </c>
      <c r="AX81" s="28">
        <f>'Aggregates (per cent of GDP)'!S78-'[9]Aggregates (per cent of GDP)'!S78</f>
        <v>0</v>
      </c>
      <c r="AY81" s="28">
        <f>'Aggregates (per cent of GDP)'!T78-'[9]Aggregates (per cent of GDP)'!T78</f>
        <v>0</v>
      </c>
      <c r="AZ81" s="28">
        <f>'Aggregates (per cent of GDP)'!U78-'[9]Aggregates (per cent of GDP)'!U78</f>
        <v>0</v>
      </c>
      <c r="BA81" s="28">
        <f>'Aggregates (per cent of GDP)'!V78-'[9]Aggregates (per cent of GDP)'!V78</f>
        <v>0</v>
      </c>
      <c r="BB81" s="28">
        <f>'Aggregates (per cent of GDP)'!W78-'[9]Aggregates (per cent of GDP)'!W78</f>
        <v>0</v>
      </c>
      <c r="BC81" s="28">
        <f>'Aggregates (per cent of GDP)'!X78-'[9]Aggregates (per cent of GDP)'!X78</f>
        <v>0</v>
      </c>
      <c r="BD81" s="28">
        <f>'Aggregates (per cent of GDP)'!AA78-'[9]Aggregates (per cent of GDP)'!Y78</f>
        <v>-77.191482023141333</v>
      </c>
      <c r="BE81" s="28">
        <f>'Aggregates (per cent of GDP)'!AB78-'[9]Aggregates (per cent of GDP)'!Z78</f>
        <v>-60.198076007688101</v>
      </c>
      <c r="BF81" s="28">
        <f>'Aggregates (per cent of GDP)'!AC78-'[9]Aggregates (per cent of GDP)'!AA78</f>
        <v>95.420901249658982</v>
      </c>
      <c r="BG81" s="28"/>
      <c r="BH81" s="28"/>
      <c r="BI81" s="28"/>
      <c r="BL81" s="36" t="s">
        <v>189</v>
      </c>
      <c r="BM81" s="4"/>
      <c r="BN81" s="4"/>
      <c r="BO81" s="4"/>
      <c r="BP81" s="4"/>
      <c r="BQ81" s="34"/>
      <c r="BR81" s="34"/>
      <c r="BS81" s="4"/>
      <c r="BT81" s="4"/>
      <c r="BU81" s="4"/>
      <c r="BV81" s="4"/>
      <c r="BW81" s="4"/>
      <c r="BX81" s="4"/>
      <c r="BY81" s="4"/>
      <c r="BZ81" s="4"/>
      <c r="CA81" s="4"/>
      <c r="CB81" s="4"/>
      <c r="CC81" s="4"/>
      <c r="CD81" s="4"/>
      <c r="CE81" s="4"/>
      <c r="CF81" s="4"/>
      <c r="CG81" s="4"/>
      <c r="CH81" s="4"/>
      <c r="CI81" s="4"/>
    </row>
    <row r="82" spans="2:87" s="67" customFormat="1">
      <c r="B82" s="66" t="s">
        <v>186</v>
      </c>
      <c r="C82" s="28">
        <f>'Aggregates (£bn)'!C82-'[9]Aggregates (£bn)'!C82</f>
        <v>1.0999999999967258E-2</v>
      </c>
      <c r="D82" s="28">
        <f>'Aggregates (£bn)'!D82-'[9]Aggregates (£bn)'!D82</f>
        <v>0</v>
      </c>
      <c r="E82" s="28">
        <f>'Aggregates (£bn)'!E82-'[9]Aggregates (£bn)'!E82</f>
        <v>0</v>
      </c>
      <c r="F82" s="28">
        <f>'Aggregates (£bn)'!F82-'[9]Aggregates (£bn)'!F82</f>
        <v>0</v>
      </c>
      <c r="G82" s="28">
        <f>'Aggregates (£bn)'!G82-'[9]Aggregates (£bn)'!G82</f>
        <v>0</v>
      </c>
      <c r="H82" s="28">
        <f>'Aggregates (£bn)'!H82-'[9]Aggregates (£bn)'!H82</f>
        <v>0</v>
      </c>
      <c r="I82" s="28">
        <f>'Aggregates (£bn)'!I82-'[9]Aggregates (£bn)'!I82</f>
        <v>1.0999999999967258E-2</v>
      </c>
      <c r="J82" s="28">
        <f>'Aggregates (£bn)'!J82-'[9]Aggregates (£bn)'!J82</f>
        <v>0</v>
      </c>
      <c r="K82" s="28">
        <f>'Aggregates (£bn)'!K82-'[9]Aggregates (£bn)'!K82</f>
        <v>-1.099999999999568E-2</v>
      </c>
      <c r="L82" s="28">
        <f>'Aggregates (£bn)'!L82-'[9]Aggregates (£bn)'!L82</f>
        <v>1.1000000000024102E-2</v>
      </c>
      <c r="M82" s="28">
        <f>'Aggregates (£bn)'!L82-'[9]Aggregates (£bn)'!M82</f>
        <v>-0.68333712381536316</v>
      </c>
      <c r="N82" s="28">
        <f>'Aggregates (£bn)'!M82-'[9]Aggregates (£bn)'!N82</f>
        <v>-606.56532575236918</v>
      </c>
      <c r="O82" s="28">
        <f>'Aggregates (£bn)'!N82-'[9]Aggregates (£bn)'!O82</f>
        <v>-0.70533712381541136</v>
      </c>
      <c r="P82" s="28">
        <f>'Aggregates (£bn)'!P82-'[9]Aggregates (£bn)'!P82</f>
        <v>0</v>
      </c>
      <c r="Q82" s="28">
        <f>'Aggregates (£bn)'!Q82-'[9]Aggregates (£bn)'!Q82</f>
        <v>-1.099999999999568E-2</v>
      </c>
      <c r="R82" s="28">
        <f>'Aggregates (£bn)'!R82-'[9]Aggregates (£bn)'!R82</f>
        <v>-1.0999999999967258E-2</v>
      </c>
      <c r="S82" s="28">
        <f>'Aggregates (£bn)'!S82-'[9]Aggregates (£bn)'!S82</f>
        <v>0</v>
      </c>
      <c r="T82" s="28">
        <f>'Aggregates (£bn)'!T82-'[9]Aggregates (£bn)'!T82</f>
        <v>0</v>
      </c>
      <c r="U82" s="28">
        <f>'Aggregates (£bn)'!U82-'[9]Aggregates (£bn)'!U82</f>
        <v>0</v>
      </c>
      <c r="V82" s="28">
        <f>'Aggregates (£bn)'!V82-'[9]Aggregates (£bn)'!V82</f>
        <v>0</v>
      </c>
      <c r="W82" s="28">
        <f>'Aggregates (£bn)'!W82-'[9]Aggregates (£bn)'!W82</f>
        <v>0</v>
      </c>
      <c r="X82" s="28">
        <f>'Aggregates (£bn)'!X82-'[9]Aggregates (£bn)'!X82</f>
        <v>0</v>
      </c>
      <c r="Y82" s="28">
        <f>'Aggregates (£bn)'!AA82-'[9]Aggregates (£bn)'!Y82</f>
        <v>-1610.7079999999999</v>
      </c>
      <c r="Z82" s="28">
        <f>'Aggregates (£bn)'!AB82-'[9]Aggregates (£bn)'!Z82</f>
        <v>-1316.0383371238156</v>
      </c>
      <c r="AA82" s="28">
        <f>'Aggregates (£bn)'!AC82-'[9]Aggregates (£bn)'!AA82</f>
        <v>1924.941</v>
      </c>
      <c r="AB82" s="28">
        <f>'Aggregates (£bn)'!AD82-'[9]Aggregates (£bn)'!AB82</f>
        <v>-318.70866287618463</v>
      </c>
      <c r="AC82" s="28">
        <f>'Aggregates (£bn)'!AE82-'[9]Aggregates (£bn)'!AC82</f>
        <v>-156.94399999999996</v>
      </c>
      <c r="AD82" s="28">
        <f>'Aggregates (£bn)'!AF82-'[9]Aggregates (£bn)'!AD82</f>
        <v>2231.1480000000001</v>
      </c>
      <c r="AE82" s="28">
        <f>'Aggregates (£bn)'!AG80-'[9]Aggregates (£bn)'!AE82</f>
        <v>-2087.0209991402821</v>
      </c>
      <c r="AF82" s="28"/>
      <c r="AG82" s="69" t="s">
        <v>280</v>
      </c>
      <c r="AH82" s="28">
        <f>'Aggregates (per cent of GDP)'!C79-'[9]Aggregates (per cent of GDP)'!C79</f>
        <v>1.6452748673621898E-2</v>
      </c>
      <c r="AI82" s="28">
        <f>'Aggregates (per cent of GDP)'!D79-'[9]Aggregates (per cent of GDP)'!D79</f>
        <v>9.2909639568716784E-4</v>
      </c>
      <c r="AJ82" s="28">
        <f>'Aggregates (per cent of GDP)'!E79-'[9]Aggregates (per cent of GDP)'!E79</f>
        <v>9.2909639569427327E-4</v>
      </c>
      <c r="AK82" s="28">
        <f>'Aggregates (per cent of GDP)'!F79-'[9]Aggregates (per cent of GDP)'!F79</f>
        <v>0</v>
      </c>
      <c r="AL82" s="28">
        <f>'Aggregates (per cent of GDP)'!G79-'[9]Aggregates (per cent of GDP)'!G79</f>
        <v>0</v>
      </c>
      <c r="AM82" s="28">
        <f>'Aggregates (per cent of GDP)'!H79-'[9]Aggregates (per cent of GDP)'!H79</f>
        <v>0</v>
      </c>
      <c r="AN82" s="28">
        <f>'Aggregates (per cent of GDP)'!I79-'[9]Aggregates (per cent of GDP)'!I79</f>
        <v>1.7614119168229081E-2</v>
      </c>
      <c r="AO82" s="28">
        <f>'Aggregates (per cent of GDP)'!J79-'[9]Aggregates (per cent of GDP)'!J79</f>
        <v>0</v>
      </c>
      <c r="AP82" s="28">
        <f>'Aggregates (per cent of GDP)'!K79-'[9]Aggregates (per cent of GDP)'!K79</f>
        <v>-1.5523652277930733E-2</v>
      </c>
      <c r="AQ82" s="28">
        <f>'Aggregates (per cent of GDP)'!L79-'[9]Aggregates (per cent of GDP)'!L79</f>
        <v>1.5523652277931399E-2</v>
      </c>
      <c r="AR82" s="28">
        <f>'Aggregates (per cent of GDP)'!M79-'[9]Aggregates (per cent of GDP)'!M79</f>
        <v>1.5523652277931177E-2</v>
      </c>
      <c r="AS82" s="28">
        <f>'Aggregates (per cent of GDP)'!L79-'[9]Aggregates (per cent of GDP)'!N79</f>
        <v>-6.9898498167286078</v>
      </c>
      <c r="AT82" s="28">
        <f>'Aggregates (per cent of GDP)'!N79-'[9]Aggregates (per cent of GDP)'!O79</f>
        <v>0.8549488913098866</v>
      </c>
      <c r="AU82" s="28">
        <f>'Aggregates (per cent of GDP)'!P79-'[9]Aggregates (per cent of GDP)'!P79</f>
        <v>0</v>
      </c>
      <c r="AV82" s="28">
        <f>'Aggregates (per cent of GDP)'!R79-'[9]Aggregates (per cent of GDP)'!Q79</f>
        <v>77.33547019112352</v>
      </c>
      <c r="AW82" s="28">
        <f>'Aggregates (per cent of GDP)'!R79-'[9]Aggregates (per cent of GDP)'!R79</f>
        <v>-1.392338712079777E-2</v>
      </c>
      <c r="AX82" s="28">
        <f>'Aggregates (per cent of GDP)'!S79-'[9]Aggregates (per cent of GDP)'!S79</f>
        <v>0</v>
      </c>
      <c r="AY82" s="28">
        <f>'Aggregates (per cent of GDP)'!T79-'[9]Aggregates (per cent of GDP)'!T79</f>
        <v>0</v>
      </c>
      <c r="AZ82" s="28">
        <f>'Aggregates (per cent of GDP)'!U79-'[9]Aggregates (per cent of GDP)'!U79</f>
        <v>-1.5484939928134267E-4</v>
      </c>
      <c r="BA82" s="28">
        <f>'Aggregates (per cent of GDP)'!V79-'[9]Aggregates (per cent of GDP)'!V79</f>
        <v>0</v>
      </c>
      <c r="BB82" s="28">
        <f>'Aggregates (per cent of GDP)'!W79-'[9]Aggregates (per cent of GDP)'!W79</f>
        <v>0</v>
      </c>
      <c r="BC82" s="28">
        <f>'Aggregates (per cent of GDP)'!X79-'[9]Aggregates (per cent of GDP)'!X79</f>
        <v>0</v>
      </c>
      <c r="BD82" s="28">
        <f>'Aggregates (per cent of GDP)'!AA79-'[9]Aggregates (per cent of GDP)'!Y79</f>
        <v>-78.539402709618713</v>
      </c>
      <c r="BE82" s="28">
        <f>'Aggregates (per cent of GDP)'!AB79-'[9]Aggregates (per cent of GDP)'!Z79</f>
        <v>-62.871571291100132</v>
      </c>
      <c r="BF82" s="28">
        <f>'Aggregates (per cent of GDP)'!AC79-'[9]Aggregates (per cent of GDP)'!AA79</f>
        <v>92.927369824884678</v>
      </c>
      <c r="BG82" s="28"/>
      <c r="BH82" s="28"/>
      <c r="BI82" s="28"/>
      <c r="BL82" s="36" t="s">
        <v>172</v>
      </c>
      <c r="BM82" s="4"/>
      <c r="BN82" s="4"/>
      <c r="BO82" s="4"/>
      <c r="BP82" s="4"/>
      <c r="BQ82" s="4"/>
      <c r="BR82" s="4"/>
      <c r="BS82" s="4"/>
      <c r="BT82" s="4"/>
      <c r="BU82" s="4"/>
      <c r="BV82" s="4"/>
      <c r="BW82" s="4"/>
      <c r="BX82" s="4"/>
      <c r="BY82" s="4"/>
      <c r="BZ82" s="4"/>
      <c r="CA82" s="4"/>
      <c r="CB82" s="4"/>
      <c r="CC82" s="4"/>
      <c r="CD82" s="4"/>
      <c r="CE82" s="4"/>
      <c r="CF82" s="4"/>
      <c r="CG82" s="4"/>
      <c r="CH82" s="4"/>
      <c r="CI82" s="4"/>
    </row>
    <row r="83" spans="2:87" s="67" customFormat="1" ht="16.5" thickBot="1">
      <c r="B83" s="115" t="s">
        <v>246</v>
      </c>
      <c r="C83" s="118">
        <f>'Aggregates (£bn)'!C83-'[9]Aggregates (£bn)'!C83</f>
        <v>1.3000000000033651E-2</v>
      </c>
      <c r="D83" s="118">
        <f>'Aggregates (£bn)'!D83-'[9]Aggregates (£bn)'!D83</f>
        <v>1.1999999999943611E-2</v>
      </c>
      <c r="E83" s="118">
        <f>'Aggregates (£bn)'!E83-'[9]Aggregates (£bn)'!E83</f>
        <v>1.1999999999943611E-2</v>
      </c>
      <c r="F83" s="118">
        <f>'Aggregates (£bn)'!F83-'[9]Aggregates (£bn)'!F83</f>
        <v>0</v>
      </c>
      <c r="G83" s="118">
        <f>'Aggregates (£bn)'!G83-'[9]Aggregates (£bn)'!G83</f>
        <v>0</v>
      </c>
      <c r="H83" s="118">
        <f>'Aggregates (£bn)'!H83-'[9]Aggregates (£bn)'!H83</f>
        <v>0</v>
      </c>
      <c r="I83" s="118">
        <f>'Aggregates (£bn)'!I83-'[9]Aggregates (£bn)'!I83</f>
        <v>1.3000000000033651E-2</v>
      </c>
      <c r="J83" s="118">
        <f>'Aggregates (£bn)'!J83-'[9]Aggregates (£bn)'!J83</f>
        <v>0</v>
      </c>
      <c r="K83" s="118">
        <f>'Aggregates (£bn)'!K83-'[9]Aggregates (£bn)'!K83</f>
        <v>-1.0000000000047748E-3</v>
      </c>
      <c r="L83" s="118">
        <f>'Aggregates (£bn)'!L83-'[9]Aggregates (£bn)'!L83</f>
        <v>9.9999999999056399E-4</v>
      </c>
      <c r="M83" s="118">
        <f>'Aggregates (£bn)'!L83-'[9]Aggregates (£bn)'!M83</f>
        <v>19.638850868563949</v>
      </c>
      <c r="N83" s="118">
        <f>'Aggregates (£bn)'!M83-'[9]Aggregates (£bn)'!N83</f>
        <v>-234.79770173712794</v>
      </c>
      <c r="O83" s="118">
        <f>'Aggregates (£bn)'!N83-'[9]Aggregates (£bn)'!O83</f>
        <v>19.636850868563954</v>
      </c>
      <c r="P83" s="118">
        <f>'Aggregates (£bn)'!P83-'[9]Aggregates (£bn)'!P83</f>
        <v>0</v>
      </c>
      <c r="Q83" s="118">
        <f>'Aggregates (£bn)'!Q83-'[9]Aggregates (£bn)'!Q83</f>
        <v>-9.9999999999056399E-4</v>
      </c>
      <c r="R83" s="118">
        <f>'Aggregates (£bn)'!R83-'[9]Aggregates (£bn)'!R83</f>
        <v>-1.2999999999919964E-2</v>
      </c>
      <c r="S83" s="118">
        <f>'Aggregates (£bn)'!S83-'[9]Aggregates (£bn)'!S83</f>
        <v>0</v>
      </c>
      <c r="T83" s="118">
        <f>'Aggregates (£bn)'!T83-'[9]Aggregates (£bn)'!T83</f>
        <v>0</v>
      </c>
      <c r="U83" s="118">
        <f>'Aggregates (£bn)'!U83-'[9]Aggregates (£bn)'!U83</f>
        <v>0</v>
      </c>
      <c r="V83" s="118">
        <f>'Aggregates (£bn)'!V83-'[9]Aggregates (£bn)'!V83</f>
        <v>0</v>
      </c>
      <c r="W83" s="118">
        <f>'Aggregates (£bn)'!W83-'[9]Aggregates (£bn)'!W83</f>
        <v>0</v>
      </c>
      <c r="X83" s="118">
        <f>'Aggregates (£bn)'!X83-'[9]Aggregates (£bn)'!X83</f>
        <v>0</v>
      </c>
      <c r="Y83" s="118">
        <f>'Aggregates (£bn)'!AA83-'[9]Aggregates (£bn)'!Y83</f>
        <v>-1914.038</v>
      </c>
      <c r="Z83" s="118">
        <f>'Aggregates (£bn)'!AB83-'[9]Aggregates (£bn)'!Z83</f>
        <v>-1495.0751491314361</v>
      </c>
      <c r="AA83" s="118">
        <f>'Aggregates (£bn)'!AC83-'[9]Aggregates (£bn)'!AA83</f>
        <v>2248.9590000000003</v>
      </c>
      <c r="AB83" s="118">
        <f>'Aggregates (£bn)'!AD83-'[9]Aggregates (£bn)'!AB83</f>
        <v>-156.00085086856396</v>
      </c>
      <c r="AC83" s="118">
        <f>'Aggregates (£bn)'!AE83-'[9]Aggregates (£bn)'!AC83</f>
        <v>-28.439000000000306</v>
      </c>
      <c r="AD83" s="118">
        <f>'Aggregates (£bn)'!AF83-'[9]Aggregates (£bn)'!AD83</f>
        <v>2471.0410000000002</v>
      </c>
      <c r="AE83" s="118">
        <f>'Aggregates (£bn)'!AG81-'[9]Aggregates (£bn)'!AE83</f>
        <v>-2356.3306350882217</v>
      </c>
      <c r="AF83" s="28"/>
      <c r="AG83" s="97" t="s">
        <v>282</v>
      </c>
      <c r="AH83" s="28">
        <f>'Aggregates (per cent of GDP)'!C80-'[9]Aggregates (per cent of GDP)'!C80</f>
        <v>1.1286788559061733E-3</v>
      </c>
      <c r="AI83" s="28">
        <f>'Aggregates (per cent of GDP)'!D80-'[9]Aggregates (per cent of GDP)'!D80</f>
        <v>1.4927688094275027E-3</v>
      </c>
      <c r="AJ83" s="28">
        <f>'Aggregates (per cent of GDP)'!E80-'[9]Aggregates (per cent of GDP)'!E80</f>
        <v>1.4927688094346081E-3</v>
      </c>
      <c r="AK83" s="28">
        <f>'Aggregates (per cent of GDP)'!F80-'[9]Aggregates (per cent of GDP)'!F80</f>
        <v>0</v>
      </c>
      <c r="AL83" s="28">
        <f>'Aggregates (per cent of GDP)'!G80-'[9]Aggregates (per cent of GDP)'!G80</f>
        <v>0</v>
      </c>
      <c r="AM83" s="28">
        <f>'Aggregates (per cent of GDP)'!H80-'[9]Aggregates (per cent of GDP)'!H80</f>
        <v>0</v>
      </c>
      <c r="AN83" s="28">
        <f>'Aggregates (per cent of GDP)'!I80-'[9]Aggregates (per cent of GDP)'!I80</f>
        <v>2.1845397210995543E-4</v>
      </c>
      <c r="AO83" s="28">
        <f>'Aggregates (per cent of GDP)'!J80-'[9]Aggregates (per cent of GDP)'!J80</f>
        <v>0</v>
      </c>
      <c r="AP83" s="28">
        <f>'Aggregates (per cent of GDP)'!K80-'[9]Aggregates (per cent of GDP)'!K80</f>
        <v>3.6408995352044116E-4</v>
      </c>
      <c r="AQ83" s="28">
        <f>'Aggregates (per cent of GDP)'!L80-'[9]Aggregates (per cent of GDP)'!L80</f>
        <v>-1.529177804784787E-3</v>
      </c>
      <c r="AR83" s="28">
        <f>'Aggregates (per cent of GDP)'!M80-'[9]Aggregates (per cent of GDP)'!M80</f>
        <v>-1.529177804784787E-3</v>
      </c>
      <c r="AS83" s="28">
        <f>'Aggregates (per cent of GDP)'!L80-'[9]Aggregates (per cent of GDP)'!N80</f>
        <v>-6.7475746658227056</v>
      </c>
      <c r="AT83" s="28">
        <f>'Aggregates (per cent of GDP)'!N80-'[9]Aggregates (per cent of GDP)'!O80</f>
        <v>0.21390763191063922</v>
      </c>
      <c r="AU83" s="28">
        <f>'Aggregates (per cent of GDP)'!P80-'[9]Aggregates (per cent of GDP)'!P80</f>
        <v>0</v>
      </c>
      <c r="AV83" s="28">
        <f>'Aggregates (per cent of GDP)'!R80-'[9]Aggregates (per cent of GDP)'!Q80</f>
        <v>78.594125393984129</v>
      </c>
      <c r="AW83" s="28">
        <f>'Aggregates (per cent of GDP)'!R80-'[9]Aggregates (per cent of GDP)'!R80</f>
        <v>-1.2388481417815456E-2</v>
      </c>
      <c r="AX83" s="28">
        <f>'Aggregates (per cent of GDP)'!S80-'[9]Aggregates (per cent of GDP)'!S80</f>
        <v>0</v>
      </c>
      <c r="AY83" s="28">
        <f>'Aggregates (per cent of GDP)'!T80-'[9]Aggregates (per cent of GDP)'!T80</f>
        <v>0</v>
      </c>
      <c r="AZ83" s="28">
        <f>'Aggregates (per cent of GDP)'!U80-'[9]Aggregates (per cent of GDP)'!U80</f>
        <v>1.4563598140782119E-4</v>
      </c>
      <c r="BA83" s="28">
        <f>'Aggregates (per cent of GDP)'!V80-'[9]Aggregates (per cent of GDP)'!V80</f>
        <v>0</v>
      </c>
      <c r="BB83" s="28">
        <f>'Aggregates (per cent of GDP)'!W80-'[9]Aggregates (per cent of GDP)'!W80</f>
        <v>0</v>
      </c>
      <c r="BC83" s="28">
        <f>'Aggregates (per cent of GDP)'!X80-'[9]Aggregates (per cent of GDP)'!X80</f>
        <v>0</v>
      </c>
      <c r="BD83" s="28">
        <f>'Aggregates (per cent of GDP)'!AA80-'[9]Aggregates (per cent of GDP)'!Y80</f>
        <v>-81.392939764071713</v>
      </c>
      <c r="BE83" s="28">
        <f>'Aggregates (per cent of GDP)'!AB80-'[9]Aggregates (per cent of GDP)'!Z80</f>
        <v>-64.687016740145339</v>
      </c>
      <c r="BF83" s="28">
        <f>'Aggregates (per cent of GDP)'!AC80-'[9]Aggregates (per cent of GDP)'!AA80</f>
        <v>93.938739680780486</v>
      </c>
      <c r="BG83" s="28"/>
      <c r="BH83" s="28"/>
      <c r="BI83" s="28"/>
      <c r="BL83" s="40" t="s">
        <v>127</v>
      </c>
      <c r="BM83" s="41"/>
      <c r="BN83" s="41"/>
      <c r="BO83" s="41"/>
      <c r="BP83" s="41"/>
      <c r="BQ83" s="41"/>
      <c r="BR83" s="41"/>
      <c r="BS83" s="41"/>
      <c r="BT83" s="41"/>
      <c r="BU83" s="41"/>
      <c r="BV83" s="41"/>
      <c r="BW83" s="41"/>
      <c r="BX83" s="41"/>
      <c r="BY83" s="41"/>
      <c r="BZ83" s="41"/>
      <c r="CA83" s="41"/>
      <c r="CB83" s="41"/>
      <c r="CC83" s="41"/>
      <c r="CD83" s="41"/>
      <c r="CE83" s="41"/>
      <c r="CF83" s="41"/>
      <c r="CG83" s="41"/>
      <c r="CH83" s="41"/>
      <c r="CI83" s="41"/>
    </row>
    <row r="84" spans="2:87" s="67" customFormat="1">
      <c r="B84" s="107" t="s">
        <v>280</v>
      </c>
      <c r="C84" s="28">
        <f>'Aggregates (£bn)'!C84-'[9]Aggregates (£bn)'!C84</f>
        <v>0.42499999999995453</v>
      </c>
      <c r="D84" s="28">
        <f>'Aggregates (£bn)'!D84-'[9]Aggregates (£bn)'!D84</f>
        <v>2.4000000000114596E-2</v>
      </c>
      <c r="E84" s="28">
        <f>'Aggregates (£bn)'!E84-'[9]Aggregates (£bn)'!E84</f>
        <v>2.4000000000114596E-2</v>
      </c>
      <c r="F84" s="28">
        <f>'Aggregates (£bn)'!F84-'[9]Aggregates (£bn)'!F84</f>
        <v>0</v>
      </c>
      <c r="G84" s="28">
        <f>'Aggregates (£bn)'!G84-'[9]Aggregates (£bn)'!G84</f>
        <v>0</v>
      </c>
      <c r="H84" s="28">
        <f>'Aggregates (£bn)'!H84-'[9]Aggregates (£bn)'!H84</f>
        <v>0</v>
      </c>
      <c r="I84" s="28">
        <f>'Aggregates (£bn)'!I84-'[9]Aggregates (£bn)'!I84</f>
        <v>0.45500000000004093</v>
      </c>
      <c r="J84" s="28">
        <f>'Aggregates (£bn)'!J84-'[9]Aggregates (£bn)'!J84</f>
        <v>0</v>
      </c>
      <c r="K84" s="28">
        <f>'Aggregates (£bn)'!K84-'[9]Aggregates (£bn)'!K84</f>
        <v>-0.40099999999999625</v>
      </c>
      <c r="L84" s="28">
        <f>'Aggregates (£bn)'!L84-'[9]Aggregates (£bn)'!L84</f>
        <v>0.4009999999999998</v>
      </c>
      <c r="M84" s="28">
        <f>'Aggregates (£bn)'!L84-'[9]Aggregates (£bn)'!M84</f>
        <v>22.886655033315904</v>
      </c>
      <c r="N84" s="28">
        <f>'Aggregates (£bn)'!M84-'[9]Aggregates (£bn)'!N84</f>
        <v>-203.04431006663177</v>
      </c>
      <c r="O84" s="28">
        <f>'Aggregates (£bn)'!N84-'[9]Aggregates (£bn)'!O84</f>
        <v>22.084655033315912</v>
      </c>
      <c r="P84" s="28">
        <f>'Aggregates (£bn)'!P84-'[9]Aggregates (£bn)'!P84</f>
        <v>0</v>
      </c>
      <c r="Q84" s="28">
        <f>'Aggregates (£bn)'!Q84-'[9]Aggregates (£bn)'!Q84</f>
        <v>-0.40100000000001046</v>
      </c>
      <c r="R84" s="28">
        <f>'Aggregates (£bn)'!R84-'[9]Aggregates (£bn)'!R84</f>
        <v>-0.37400000000025102</v>
      </c>
      <c r="S84" s="28">
        <f>'Aggregates (£bn)'!S84-'[9]Aggregates (£bn)'!S84</f>
        <v>0</v>
      </c>
      <c r="T84" s="28">
        <f>'Aggregates (£bn)'!T84-'[9]Aggregates (£bn)'!T84</f>
        <v>0</v>
      </c>
      <c r="U84" s="28">
        <f>'Aggregates (£bn)'!U84-'[9]Aggregates (£bn)'!U84</f>
        <v>-3.9999999999977831E-3</v>
      </c>
      <c r="V84" s="28">
        <f>'Aggregates (£bn)'!V84-'[9]Aggregates (£bn)'!V84</f>
        <v>0</v>
      </c>
      <c r="W84" s="28">
        <f>'Aggregates (£bn)'!W84-'[9]Aggregates (£bn)'!W84</f>
        <v>0</v>
      </c>
      <c r="X84" s="28">
        <f>'Aggregates (£bn)'!X84-'[9]Aggregates (£bn)'!X84</f>
        <v>0</v>
      </c>
      <c r="Y84" s="28">
        <f>'Aggregates (£bn)'!AA84-'[9]Aggregates (£bn)'!Y84</f>
        <v>-2115.152</v>
      </c>
      <c r="Z84" s="28">
        <f>'Aggregates (£bn)'!AB84-'[9]Aggregates (£bn)'!Z84</f>
        <v>-1695.1903449666841</v>
      </c>
      <c r="AA84" s="28">
        <f>'Aggregates (£bn)'!AC84-'[9]Aggregates (£bn)'!AA84</f>
        <v>2400.4580000000001</v>
      </c>
      <c r="AB84" s="28">
        <f>'Aggregates (£bn)'!AD84-'[9]Aggregates (£bn)'!AB84</f>
        <v>-160.43465503331589</v>
      </c>
      <c r="AC84" s="28">
        <f>'Aggregates (£bn)'!AE84-'[9]Aggregates (£bn)'!AC84</f>
        <v>44.748000000000047</v>
      </c>
      <c r="AD84" s="28">
        <f>'Aggregates (£bn)'!AF84-'[9]Aggregates (£bn)'!AD84</f>
        <v>2686.1280000000002</v>
      </c>
      <c r="AE84" s="28">
        <f>'Aggregates (£bn)'!AG82-'[9]Aggregates (£bn)'!AE84</f>
        <v>-2583.4424724688615</v>
      </c>
      <c r="AF84" s="28"/>
      <c r="AG84" s="28" t="s">
        <v>284</v>
      </c>
      <c r="AH84" s="28">
        <f>'Aggregates (per cent of GDP)'!C81-'[9]Aggregates (per cent of GDP)'!C81</f>
        <v>-4.651961721198461E-2</v>
      </c>
      <c r="AI84" s="28">
        <f>'Aggregates (per cent of GDP)'!D81-'[9]Aggregates (per cent of GDP)'!D81</f>
        <v>-3.1865592176409052E-2</v>
      </c>
      <c r="AJ84" s="28">
        <f>'Aggregates (per cent of GDP)'!E81-'[9]Aggregates (per cent of GDP)'!E81</f>
        <v>-2.7821910739710631E-2</v>
      </c>
      <c r="AK84" s="28">
        <f>'Aggregates (per cent of GDP)'!F81-'[9]Aggregates (per cent of GDP)'!F81</f>
        <v>-5.6680662873440646E-3</v>
      </c>
      <c r="AL84" s="28">
        <f>'Aggregates (per cent of GDP)'!G81-'[9]Aggregates (per cent of GDP)'!G81</f>
        <v>1.6243848506412029E-3</v>
      </c>
      <c r="AM84" s="28">
        <f>'Aggregates (per cent of GDP)'!H81-'[9]Aggregates (per cent of GDP)'!H81</f>
        <v>-4.0436814367019736E-3</v>
      </c>
      <c r="AN84" s="28">
        <f>'Aggregates (per cent of GDP)'!I81-'[9]Aggregates (per cent of GDP)'!I81</f>
        <v>-3.1450855618828655E-3</v>
      </c>
      <c r="AO84" s="28">
        <f>'Aggregates (per cent of GDP)'!J81-'[9]Aggregates (per cent of GDP)'!J81</f>
        <v>0</v>
      </c>
      <c r="AP84" s="28">
        <f>'Aggregates (per cent of GDP)'!K81-'[9]Aggregates (per cent of GDP)'!K81</f>
        <v>2.0322091322916513E-2</v>
      </c>
      <c r="AQ84" s="28">
        <f>'Aggregates (per cent of GDP)'!L81-'[9]Aggregates (per cent of GDP)'!L81</f>
        <v>9.7463091038472172E-3</v>
      </c>
      <c r="AR84" s="28">
        <f>'Aggregates (per cent of GDP)'!M81-'[9]Aggregates (per cent of GDP)'!M81</f>
        <v>9.7463091038476612E-3</v>
      </c>
      <c r="AS84" s="28">
        <f>'Aggregates (per cent of GDP)'!L81-'[9]Aggregates (per cent of GDP)'!N81</f>
        <v>-7.2253445485681782</v>
      </c>
      <c r="AT84" s="28">
        <f>'Aggregates (per cent of GDP)'!N81-'[9]Aggregates (per cent of GDP)'!O81</f>
        <v>-0.17732282960209211</v>
      </c>
      <c r="AU84" s="28">
        <f>'Aggregates (per cent of GDP)'!P81-'[9]Aggregates (per cent of GDP)'!P81</f>
        <v>0</v>
      </c>
      <c r="AV84" s="28">
        <f>'Aggregates (per cent of GDP)'!R81-'[9]Aggregates (per cent of GDP)'!Q81</f>
        <v>80.071613771050906</v>
      </c>
      <c r="AW84" s="28">
        <f>'Aggregates (per cent of GDP)'!R81-'[9]Aggregates (per cent of GDP)'!R81</f>
        <v>-0.5</v>
      </c>
      <c r="AX84" s="28">
        <f>'Aggregates (per cent of GDP)'!S81-'[9]Aggregates (per cent of GDP)'!S81</f>
        <v>0</v>
      </c>
      <c r="AY84" s="28">
        <f>'Aggregates (per cent of GDP)'!T81-'[9]Aggregates (per cent of GDP)'!T81</f>
        <v>0</v>
      </c>
      <c r="AZ84" s="28">
        <f>'Aggregates (per cent of GDP)'!U81-'[9]Aggregates (per cent of GDP)'!U81</f>
        <v>2.6024718990061313E-2</v>
      </c>
      <c r="BA84" s="28">
        <f>'Aggregates (per cent of GDP)'!V81-'[9]Aggregates (per cent of GDP)'!V81</f>
        <v>-1.5967357468006149E-2</v>
      </c>
      <c r="BB84" s="28">
        <f>'Aggregates (per cent of GDP)'!W81-'[9]Aggregates (per cent of GDP)'!W81</f>
        <v>0</v>
      </c>
      <c r="BC84" s="28">
        <f>'Aggregates (per cent of GDP)'!X81-'[9]Aggregates (per cent of GDP)'!X81</f>
        <v>0.10000000000000853</v>
      </c>
      <c r="BD84" s="28">
        <f>'Aggregates (per cent of GDP)'!AA81-'[9]Aggregates (per cent of GDP)'!Y81</f>
        <v>-83.743352896226341</v>
      </c>
      <c r="BE84" s="28">
        <f>'Aggregates (per cent of GDP)'!AB81-'[9]Aggregates (per cent of GDP)'!Z81</f>
        <v>-63.360671215118629</v>
      </c>
      <c r="BF84" s="28">
        <f>'Aggregates (per cent of GDP)'!AC81-'[9]Aggregates (per cent of GDP)'!AA81</f>
        <v>95.367219844591304</v>
      </c>
      <c r="BG84" s="28"/>
      <c r="BH84" s="28"/>
      <c r="BI84" s="28"/>
    </row>
    <row r="85" spans="2:87" s="67" customFormat="1">
      <c r="B85" s="107" t="s">
        <v>282</v>
      </c>
      <c r="C85" s="28">
        <f>'Aggregates (£bn)'!C85-'[9]Aggregates (£bn)'!C85</f>
        <v>3.0999999999949068E-2</v>
      </c>
      <c r="D85" s="28">
        <f>'Aggregates (£bn)'!D85-'[9]Aggregates (£bn)'!D85</f>
        <v>4.0999999999939973E-2</v>
      </c>
      <c r="E85" s="28">
        <f>'Aggregates (£bn)'!E85-'[9]Aggregates (£bn)'!E85</f>
        <v>4.0999999999939973E-2</v>
      </c>
      <c r="F85" s="28">
        <f>'Aggregates (£bn)'!F85-'[9]Aggregates (£bn)'!F85</f>
        <v>0</v>
      </c>
      <c r="G85" s="28">
        <f>'Aggregates (£bn)'!G85-'[9]Aggregates (£bn)'!G85</f>
        <v>0</v>
      </c>
      <c r="H85" s="28">
        <f>'Aggregates (£bn)'!H85-'[9]Aggregates (£bn)'!H85</f>
        <v>0</v>
      </c>
      <c r="I85" s="28">
        <f>'Aggregates (£bn)'!I85-'[9]Aggregates (£bn)'!I85</f>
        <v>5.9999999999718057E-3</v>
      </c>
      <c r="J85" s="28">
        <f>'Aggregates (£bn)'!J85-'[9]Aggregates (£bn)'!J85</f>
        <v>0</v>
      </c>
      <c r="K85" s="28">
        <f>'Aggregates (£bn)'!K85-'[9]Aggregates (£bn)'!K85</f>
        <v>1.0000000000005116E-2</v>
      </c>
      <c r="L85" s="28">
        <f>'Aggregates (£bn)'!L85-'[9]Aggregates (£bn)'!L85</f>
        <v>-4.2000000000001592E-2</v>
      </c>
      <c r="M85" s="28">
        <f>'Aggregates (£bn)'!L85-'[9]Aggregates (£bn)'!M85</f>
        <v>5.8231314020733294</v>
      </c>
      <c r="N85" s="28">
        <f>'Aggregates (£bn)'!M85-'[9]Aggregates (£bn)'!N85</f>
        <v>-191.19226280414665</v>
      </c>
      <c r="O85" s="28">
        <f>'Aggregates (£bn)'!N85-'[9]Aggregates (£bn)'!O85</f>
        <v>5.8751314020733219</v>
      </c>
      <c r="P85" s="28">
        <f>'Aggregates (£bn)'!P85-'[9]Aggregates (£bn)'!P85</f>
        <v>0</v>
      </c>
      <c r="Q85" s="28">
        <f>'Aggregates (£bn)'!Q85-'[9]Aggregates (£bn)'!Q85</f>
        <v>1.0000000000005116E-2</v>
      </c>
      <c r="R85" s="28">
        <f>'Aggregates (£bn)'!R85-'[9]Aggregates (£bn)'!R85</f>
        <v>-0.34799999999995634</v>
      </c>
      <c r="S85" s="28">
        <f>'Aggregates (£bn)'!S85-'[9]Aggregates (£bn)'!S85</f>
        <v>0</v>
      </c>
      <c r="T85" s="28">
        <f>'Aggregates (£bn)'!T85-'[9]Aggregates (£bn)'!T85</f>
        <v>0</v>
      </c>
      <c r="U85" s="28">
        <f>'Aggregates (£bn)'!U85-'[9]Aggregates (£bn)'!U85</f>
        <v>3.9999999999977831E-3</v>
      </c>
      <c r="V85" s="28">
        <f>'Aggregates (£bn)'!V85-'[9]Aggregates (£bn)'!V85</f>
        <v>0</v>
      </c>
      <c r="W85" s="28">
        <f>'Aggregates (£bn)'!W85-'[9]Aggregates (£bn)'!W85</f>
        <v>0</v>
      </c>
      <c r="X85" s="28">
        <f>'Aggregates (£bn)'!X85-'[9]Aggregates (£bn)'!X85</f>
        <v>0</v>
      </c>
      <c r="Y85" s="28">
        <f>'Aggregates (£bn)'!AA85-'[9]Aggregates (£bn)'!Y85</f>
        <v>-2289.9369999999999</v>
      </c>
      <c r="Z85" s="28">
        <f>'Aggregates (£bn)'!AB85-'[9]Aggregates (£bn)'!Z85</f>
        <v>-1820.7908685979266</v>
      </c>
      <c r="AA85" s="28">
        <f>'Aggregates (£bn)'!AC85-'[9]Aggregates (£bn)'!AA85</f>
        <v>2580.0970000000002</v>
      </c>
      <c r="AB85" s="28">
        <f>'Aggregates (£bn)'!AD85-'[9]Aggregates (£bn)'!AB85</f>
        <v>-162.28613140207332</v>
      </c>
      <c r="AC85" s="28">
        <f>'Aggregates (£bn)'!AE85-'[9]Aggregates (£bn)'!AC85</f>
        <v>10.05600000000004</v>
      </c>
      <c r="AD85" s="28">
        <f>'Aggregates (£bn)'!AF85-'[9]Aggregates (£bn)'!AD85</f>
        <v>2809.0610000000001</v>
      </c>
      <c r="AE85" s="28">
        <f>'Aggregates (£bn)'!AG83-'[9]Aggregates (£bn)'!AE85</f>
        <v>-2744.7925854097789</v>
      </c>
      <c r="AF85" s="28"/>
      <c r="AG85" s="28" t="s">
        <v>310</v>
      </c>
      <c r="AH85" s="28">
        <f>'Aggregates (per cent of GDP)'!C82-'[9]Aggregates (per cent of GDP)'!C82</f>
        <v>0</v>
      </c>
      <c r="AI85" s="28">
        <f>'Aggregates (per cent of GDP)'!D82-'[9]Aggregates (per cent of GDP)'!D82</f>
        <v>0</v>
      </c>
      <c r="AJ85" s="28">
        <f>'Aggregates (per cent of GDP)'!E82-'[9]Aggregates (per cent of GDP)'!E82</f>
        <v>0</v>
      </c>
      <c r="AK85" s="28">
        <f>'Aggregates (per cent of GDP)'!F82-'[9]Aggregates (per cent of GDP)'!F82</f>
        <v>0</v>
      </c>
      <c r="AL85" s="28">
        <f>'Aggregates (per cent of GDP)'!G82-'[9]Aggregates (per cent of GDP)'!G82</f>
        <v>0</v>
      </c>
      <c r="AM85" s="28">
        <f>'Aggregates (per cent of GDP)'!H82-'[9]Aggregates (per cent of GDP)'!H82</f>
        <v>0</v>
      </c>
      <c r="AN85" s="28">
        <f>'Aggregates (per cent of GDP)'!I82-'[9]Aggregates (per cent of GDP)'!I82</f>
        <v>0</v>
      </c>
      <c r="AO85" s="28">
        <f>'Aggregates (per cent of GDP)'!J82-'[9]Aggregates (per cent of GDP)'!J82</f>
        <v>0</v>
      </c>
      <c r="AP85" s="28">
        <f>'Aggregates (per cent of GDP)'!K82-'[9]Aggregates (per cent of GDP)'!K82</f>
        <v>0</v>
      </c>
      <c r="AQ85" s="28">
        <f>'Aggregates (per cent of GDP)'!L82-'[9]Aggregates (per cent of GDP)'!L82</f>
        <v>0</v>
      </c>
      <c r="AR85" s="28">
        <f>'Aggregates (per cent of GDP)'!M82-'[9]Aggregates (per cent of GDP)'!M82</f>
        <v>0</v>
      </c>
      <c r="AS85" s="28">
        <f>'Aggregates (per cent of GDP)'!L82-'[9]Aggregates (per cent of GDP)'!N82</f>
        <v>-4.5052070367965822</v>
      </c>
      <c r="AT85" s="28">
        <f>'Aggregates (per cent of GDP)'!N82-'[9]Aggregates (per cent of GDP)'!O82</f>
        <v>-0.33026876363941016</v>
      </c>
      <c r="AU85" s="28">
        <f>'Aggregates (per cent of GDP)'!P82-'[9]Aggregates (per cent of GDP)'!P82</f>
        <v>0</v>
      </c>
      <c r="AV85" s="28">
        <f>'Aggregates (per cent of GDP)'!R82-'[9]Aggregates (per cent of GDP)'!Q82</f>
        <v>81.709289895820064</v>
      </c>
      <c r="AW85" s="28">
        <f>'Aggregates (per cent of GDP)'!R82-'[9]Aggregates (per cent of GDP)'!R82</f>
        <v>0</v>
      </c>
      <c r="AX85" s="28">
        <f>'Aggregates (per cent of GDP)'!S82-'[9]Aggregates (per cent of GDP)'!S82</f>
        <v>0</v>
      </c>
      <c r="AY85" s="28">
        <f>'Aggregates (per cent of GDP)'!T82-'[9]Aggregates (per cent of GDP)'!T82</f>
        <v>0</v>
      </c>
      <c r="AZ85" s="28">
        <f>'Aggregates (per cent of GDP)'!U82-'[9]Aggregates (per cent of GDP)'!U82</f>
        <v>0</v>
      </c>
      <c r="BA85" s="28">
        <f>'Aggregates (per cent of GDP)'!V82-'[9]Aggregates (per cent of GDP)'!V82</f>
        <v>0</v>
      </c>
      <c r="BB85" s="28">
        <f>'Aggregates (per cent of GDP)'!W82-'[9]Aggregates (per cent of GDP)'!W82</f>
        <v>0</v>
      </c>
      <c r="BC85" s="28">
        <f>'Aggregates (per cent of GDP)'!X82-'[9]Aggregates (per cent of GDP)'!X82</f>
        <v>0</v>
      </c>
      <c r="BD85" s="28">
        <f>'Aggregates (per cent of GDP)'!AA82-'[9]Aggregates (per cent of GDP)'!Y82</f>
        <v>-87.65643181492365</v>
      </c>
      <c r="BE85" s="28">
        <f>'Aggregates (per cent of GDP)'!AB82-'[9]Aggregates (per cent of GDP)'!Z82</f>
        <v>-65.721499897747435</v>
      </c>
      <c r="BF85" s="28">
        <f>'Aggregates (per cent of GDP)'!AC82-'[9]Aggregates (per cent of GDP)'!AA82</f>
        <v>99.370328201139301</v>
      </c>
      <c r="BG85" s="28"/>
      <c r="BH85" s="28"/>
      <c r="BI85" s="28"/>
    </row>
    <row r="86" spans="2:87" s="67" customFormat="1">
      <c r="B86" s="107" t="s">
        <v>284</v>
      </c>
      <c r="C86" s="28">
        <f>'Aggregates (£bn)'!C86-'[9]Aggregates (£bn)'!C86</f>
        <v>-1.3460000000000036</v>
      </c>
      <c r="D86" s="28">
        <f>'Aggregates (£bn)'!D86-'[9]Aggregates (£bn)'!D86</f>
        <v>-0.92200000000002547</v>
      </c>
      <c r="E86" s="28">
        <f>'Aggregates (£bn)'!E86-'[9]Aggregates (£bn)'!E86</f>
        <v>-0.80500000000006366</v>
      </c>
      <c r="F86" s="28">
        <f>'Aggregates (£bn)'!F86-'[9]Aggregates (£bn)'!F86</f>
        <v>-0.16400000000000148</v>
      </c>
      <c r="G86" s="28">
        <f>'Aggregates (£bn)'!G86-'[9]Aggregates (£bn)'!G86</f>
        <v>4.6999999999997044E-2</v>
      </c>
      <c r="H86" s="28">
        <f>'Aggregates (£bn)'!H86-'[9]Aggregates (£bn)'!H86</f>
        <v>-0.11699999999999022</v>
      </c>
      <c r="I86" s="28">
        <f>'Aggregates (£bn)'!I86-'[9]Aggregates (£bn)'!I86</f>
        <v>-9.1000000000008185E-2</v>
      </c>
      <c r="J86" s="28">
        <f>'Aggregates (£bn)'!J86-'[9]Aggregates (£bn)'!J86</f>
        <v>0</v>
      </c>
      <c r="K86" s="28">
        <f>'Aggregates (£bn)'!K86-'[9]Aggregates (£bn)'!K86</f>
        <v>0.58800000000000807</v>
      </c>
      <c r="L86" s="28">
        <f>'Aggregates (£bn)'!L86-'[9]Aggregates (£bn)'!L86</f>
        <v>0.28199999999999648</v>
      </c>
      <c r="M86" s="28">
        <f>'Aggregates (£bn)'!L86-'[9]Aggregates (£bn)'!M86</f>
        <v>-5.2726640713918584</v>
      </c>
      <c r="N86" s="28">
        <f>'Aggregates (£bn)'!M86-'[9]Aggregates (£bn)'!N86</f>
        <v>-203.50367185721626</v>
      </c>
      <c r="O86" s="28">
        <f>'Aggregates (£bn)'!N86-'[9]Aggregates (£bn)'!O86</f>
        <v>-5.1306640713918057</v>
      </c>
      <c r="P86" s="28">
        <f>'Aggregates (£bn)'!P86-'[9]Aggregates (£bn)'!P86</f>
        <v>0</v>
      </c>
      <c r="Q86" s="28">
        <f>'Aggregates (£bn)'!Q86-'[9]Aggregates (£bn)'!Q86</f>
        <v>0.58799999999999386</v>
      </c>
      <c r="R86" s="28">
        <f>'Aggregates (£bn)'!R86-'[9]Aggregates (£bn)'!R86</f>
        <v>-15.940000000000055</v>
      </c>
      <c r="S86" s="28">
        <f>'Aggregates (£bn)'!S86-'[9]Aggregates (£bn)'!S86</f>
        <v>0</v>
      </c>
      <c r="T86" s="28">
        <f>'Aggregates (£bn)'!T86-'[9]Aggregates (£bn)'!T86</f>
        <v>0</v>
      </c>
      <c r="U86" s="28">
        <f>'Aggregates (£bn)'!U86-'[9]Aggregates (£bn)'!U86</f>
        <v>0.75300000000000011</v>
      </c>
      <c r="V86" s="28">
        <f>'Aggregates (£bn)'!V86-'[9]Aggregates (£bn)'!V86</f>
        <v>-0.4620000000000033</v>
      </c>
      <c r="W86" s="28">
        <f>'Aggregates (£bn)'!W86-'[9]Aggregates (£bn)'!W86</f>
        <v>0</v>
      </c>
      <c r="X86" s="28">
        <f>'Aggregates (£bn)'!X86-'[9]Aggregates (£bn)'!X86</f>
        <v>2.8999999999996362</v>
      </c>
      <c r="Y86" s="28">
        <f>'Aggregates (£bn)'!AA86-'[9]Aggregates (£bn)'!Y86</f>
        <v>-2475.2370000000001</v>
      </c>
      <c r="Z86" s="28">
        <f>'Aggregates (£bn)'!AB86-'[9]Aggregates (£bn)'!Z86</f>
        <v>-1861.3097632810466</v>
      </c>
      <c r="AA86" s="28">
        <f>'Aggregates (£bn)'!AC86-'[9]Aggregates (£bn)'!AA86</f>
        <v>2759.3579999999997</v>
      </c>
      <c r="AB86" s="28">
        <f>'Aggregates (£bn)'!AD86-'[9]Aggregates (£bn)'!AB86</f>
        <v>-160.26533592860818</v>
      </c>
      <c r="AC86" s="28">
        <f>'Aggregates (£bn)'!AE86-'[9]Aggregates (£bn)'!AC86</f>
        <v>-31.620000000000346</v>
      </c>
      <c r="AD86" s="28">
        <f>'Aggregates (£bn)'!AF86-'[9]Aggregates (£bn)'!AD86</f>
        <v>2934.070483</v>
      </c>
      <c r="AE86" s="28">
        <f>'Aggregates (£bn)'!AG86-'[9]Aggregates (£bn)'!AE86</f>
        <v>-2893.7955035274294</v>
      </c>
      <c r="AF86" s="28"/>
      <c r="AG86" s="28" t="s">
        <v>318</v>
      </c>
      <c r="AH86" s="28">
        <f>'Aggregates (per cent of GDP)'!C83-'[9]Aggregates (per cent of GDP)'!C83</f>
        <v>0</v>
      </c>
      <c r="AI86" s="28">
        <f>'Aggregates (per cent of GDP)'!D83-'[9]Aggregates (per cent of GDP)'!D83</f>
        <v>0</v>
      </c>
      <c r="AJ86" s="28">
        <f>'Aggregates (per cent of GDP)'!E83-'[9]Aggregates (per cent of GDP)'!E83</f>
        <v>0</v>
      </c>
      <c r="AK86" s="28">
        <f>'Aggregates (per cent of GDP)'!F83-'[9]Aggregates (per cent of GDP)'!F83</f>
        <v>0</v>
      </c>
      <c r="AL86" s="28">
        <f>'Aggregates (per cent of GDP)'!G83-'[9]Aggregates (per cent of GDP)'!G83</f>
        <v>0</v>
      </c>
      <c r="AM86" s="28">
        <f>'Aggregates (per cent of GDP)'!H83-'[9]Aggregates (per cent of GDP)'!H83</f>
        <v>0</v>
      </c>
      <c r="AN86" s="28">
        <f>'Aggregates (per cent of GDP)'!I83-'[9]Aggregates (per cent of GDP)'!I83</f>
        <v>0</v>
      </c>
      <c r="AO86" s="28">
        <f>'Aggregates (per cent of GDP)'!J83-'[9]Aggregates (per cent of GDP)'!J83</f>
        <v>0</v>
      </c>
      <c r="AP86" s="28">
        <f>'Aggregates (per cent of GDP)'!K83-'[9]Aggregates (per cent of GDP)'!K83</f>
        <v>0</v>
      </c>
      <c r="AQ86" s="28">
        <f>'Aggregates (per cent of GDP)'!L83-'[9]Aggregates (per cent of GDP)'!L83</f>
        <v>0</v>
      </c>
      <c r="AR86" s="28">
        <f>'Aggregates (per cent of GDP)'!M83-'[9]Aggregates (per cent of GDP)'!M83</f>
        <v>0</v>
      </c>
      <c r="AS86" s="28">
        <f>'Aggregates (per cent of GDP)'!L83-'[9]Aggregates (per cent of GDP)'!N83</f>
        <v>-3.1783703766789704</v>
      </c>
      <c r="AT86" s="28">
        <f>'Aggregates (per cent of GDP)'!N83-'[9]Aggregates (per cent of GDP)'!O83</f>
        <v>-0.16130389353782837</v>
      </c>
      <c r="AU86" s="28">
        <f>'Aggregates (per cent of GDP)'!P83-'[9]Aggregates (per cent of GDP)'!P83</f>
        <v>0</v>
      </c>
      <c r="AV86" s="28">
        <f>'Aggregates (per cent of GDP)'!R83-'[9]Aggregates (per cent of GDP)'!Q83</f>
        <v>83.061204705791525</v>
      </c>
      <c r="AW86" s="28">
        <f>'Aggregates (per cent of GDP)'!R83-'[9]Aggregates (per cent of GDP)'!R83</f>
        <v>0</v>
      </c>
      <c r="AX86" s="28">
        <f>'Aggregates (per cent of GDP)'!S83-'[9]Aggregates (per cent of GDP)'!S83</f>
        <v>0</v>
      </c>
      <c r="AY86" s="28">
        <f>'Aggregates (per cent of GDP)'!T83-'[9]Aggregates (per cent of GDP)'!T83</f>
        <v>0</v>
      </c>
      <c r="AZ86" s="28">
        <f>'Aggregates (per cent of GDP)'!U83-'[9]Aggregates (per cent of GDP)'!U83</f>
        <v>0</v>
      </c>
      <c r="BA86" s="28">
        <f>'Aggregates (per cent of GDP)'!V83-'[9]Aggregates (per cent of GDP)'!V83</f>
        <v>0</v>
      </c>
      <c r="BB86" s="28">
        <f>'Aggregates (per cent of GDP)'!W83-'[9]Aggregates (per cent of GDP)'!W83</f>
        <v>0</v>
      </c>
      <c r="BC86" s="28">
        <f>'Aggregates (per cent of GDP)'!X83-'[9]Aggregates (per cent of GDP)'!X83</f>
        <v>0</v>
      </c>
      <c r="BD86" s="28">
        <f>'Aggregates (per cent of GDP)'!AA83-'[9]Aggregates (per cent of GDP)'!Y83</f>
        <v>-89.663613245571042</v>
      </c>
      <c r="BE86" s="28">
        <f>'Aggregates (per cent of GDP)'!AB83-'[9]Aggregates (per cent of GDP)'!Z83</f>
        <v>-66.446703708876285</v>
      </c>
      <c r="BF86" s="28">
        <f>'Aggregates (per cent of GDP)'!AC83-'[9]Aggregates (per cent of GDP)'!AA83</f>
        <v>101.27374589384372</v>
      </c>
      <c r="BG86" s="28"/>
      <c r="BH86" s="28"/>
      <c r="BI86" s="28"/>
    </row>
    <row r="87" spans="2:87" s="67" customFormat="1">
      <c r="B87" s="107" t="s">
        <v>310</v>
      </c>
      <c r="C87" s="28">
        <f>'Aggregates (£bn)'!C87-'[9]Aggregates (£bn)'!C87</f>
        <v>0</v>
      </c>
      <c r="D87" s="28">
        <f>'Aggregates (£bn)'!D87-'[9]Aggregates (£bn)'!D87</f>
        <v>0</v>
      </c>
      <c r="E87" s="28">
        <f>'Aggregates (£bn)'!E87-'[9]Aggregates (£bn)'!E87</f>
        <v>0</v>
      </c>
      <c r="F87" s="28">
        <f>'Aggregates (£bn)'!F87-'[9]Aggregates (£bn)'!F87</f>
        <v>0</v>
      </c>
      <c r="G87" s="28">
        <f>'Aggregates (£bn)'!G87-'[9]Aggregates (£bn)'!G87</f>
        <v>0</v>
      </c>
      <c r="H87" s="28">
        <f>'Aggregates (£bn)'!H87-'[9]Aggregates (£bn)'!H87</f>
        <v>0</v>
      </c>
      <c r="I87" s="28">
        <f>'Aggregates (£bn)'!I87-'[9]Aggregates (£bn)'!I87</f>
        <v>0</v>
      </c>
      <c r="J87" s="28">
        <f>'Aggregates (£bn)'!J87-'[9]Aggregates (£bn)'!J87</f>
        <v>0</v>
      </c>
      <c r="K87" s="28">
        <f>'Aggregates (£bn)'!K87-'[9]Aggregates (£bn)'!K87</f>
        <v>0</v>
      </c>
      <c r="L87" s="28">
        <f>'Aggregates (£bn)'!L87-'[9]Aggregates (£bn)'!L87</f>
        <v>0</v>
      </c>
      <c r="M87" s="28">
        <f>'Aggregates (£bn)'!L87-'[9]Aggregates (£bn)'!M87</f>
        <v>-9.8877571368030175</v>
      </c>
      <c r="N87" s="28">
        <f>'Aggregates (£bn)'!M87-'[9]Aggregates (£bn)'!N87</f>
        <v>-124.99146226009012</v>
      </c>
      <c r="O87" s="28">
        <f>'Aggregates (£bn)'!N87-'[9]Aggregates (£bn)'!O87</f>
        <v>-9.8877571368030175</v>
      </c>
      <c r="P87" s="28">
        <f>'Aggregates (£bn)'!P87-'[9]Aggregates (£bn)'!P87</f>
        <v>0</v>
      </c>
      <c r="Q87" s="28">
        <f>'Aggregates (£bn)'!Q87-'[9]Aggregates (£bn)'!Q87</f>
        <v>0</v>
      </c>
      <c r="R87" s="28">
        <f>'Aggregates (£bn)'!R87-'[9]Aggregates (£bn)'!R87</f>
        <v>0</v>
      </c>
      <c r="S87" s="28">
        <f>'Aggregates (£bn)'!S87-'[9]Aggregates (£bn)'!S87</f>
        <v>0</v>
      </c>
      <c r="T87" s="28">
        <f>'Aggregates (£bn)'!T87-'[9]Aggregates (£bn)'!T87</f>
        <v>0</v>
      </c>
      <c r="U87" s="28">
        <f>'Aggregates (£bn)'!U87-'[9]Aggregates (£bn)'!U87</f>
        <v>0</v>
      </c>
      <c r="V87" s="28">
        <f>'Aggregates (£bn)'!V87-'[9]Aggregates (£bn)'!V87</f>
        <v>0</v>
      </c>
      <c r="W87" s="28">
        <f>'Aggregates (£bn)'!W87-'[9]Aggregates (£bn)'!W87</f>
        <v>0</v>
      </c>
      <c r="X87" s="28">
        <f>'Aggregates (£bn)'!X87-'[9]Aggregates (£bn)'!X87</f>
        <v>0</v>
      </c>
      <c r="Y87" s="28">
        <f>'Aggregates (£bn)'!AA87-'[9]Aggregates (£bn)'!Y87</f>
        <v>-2672.162032242089</v>
      </c>
      <c r="Z87" s="28">
        <f>'Aggregates (£bn)'!AB87-'[9]Aggregates (£bn)'!Z87</f>
        <v>-2003.8754474440475</v>
      </c>
      <c r="AA87" s="28">
        <f>'Aggregates (£bn)'!AC87-'[9]Aggregates (£bn)'!AA87</f>
        <v>2975.0003028746291</v>
      </c>
      <c r="AB87" s="28">
        <f>'Aggregates (£bn)'!AD87-'[9]Aggregates (£bn)'!AB87</f>
        <v>-118.99201776200385</v>
      </c>
      <c r="AC87" s="28">
        <f>'Aggregates (£bn)'!AE87-'[9]Aggregates (£bn)'!AC87</f>
        <v>-110.0283347734362</v>
      </c>
      <c r="AD87" s="28">
        <f>'Aggregates (£bn)'!AF87-'[9]Aggregates (£bn)'!AD87</f>
        <v>3045.8936869999998</v>
      </c>
      <c r="AE87" s="28">
        <f>'Aggregates (£bn)'!AG87-'[9]Aggregates (£bn)'!AE87</f>
        <v>-2994.3552791163065</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67" customFormat="1">
      <c r="B88" s="107" t="s">
        <v>318</v>
      </c>
      <c r="C88" s="28">
        <f>'Aggregates (£bn)'!C88-'[9]Aggregates (£bn)'!C88</f>
        <v>0</v>
      </c>
      <c r="D88" s="28">
        <f>'Aggregates (£bn)'!D88-'[9]Aggregates (£bn)'!D88</f>
        <v>0</v>
      </c>
      <c r="E88" s="28">
        <f>'Aggregates (£bn)'!E88-'[9]Aggregates (£bn)'!E88</f>
        <v>0</v>
      </c>
      <c r="F88" s="28">
        <f>'Aggregates (£bn)'!F88-'[9]Aggregates (£bn)'!F88</f>
        <v>0</v>
      </c>
      <c r="G88" s="28">
        <f>'Aggregates (£bn)'!G88-'[9]Aggregates (£bn)'!G88</f>
        <v>0</v>
      </c>
      <c r="H88" s="28">
        <f>'Aggregates (£bn)'!H88-'[9]Aggregates (£bn)'!H88</f>
        <v>0</v>
      </c>
      <c r="I88" s="28">
        <f>'Aggregates (£bn)'!I88-'[9]Aggregates (£bn)'!I88</f>
        <v>0</v>
      </c>
      <c r="J88" s="28">
        <f>'Aggregates (£bn)'!J88-'[9]Aggregates (£bn)'!J88</f>
        <v>0</v>
      </c>
      <c r="K88" s="28">
        <f>'Aggregates (£bn)'!K88-'[9]Aggregates (£bn)'!K88</f>
        <v>0</v>
      </c>
      <c r="L88" s="28">
        <f>'Aggregates (£bn)'!L88-'[9]Aggregates (£bn)'!L88</f>
        <v>0</v>
      </c>
      <c r="M88" s="28">
        <f>'Aggregates (£bn)'!L88-'[9]Aggregates (£bn)'!M88</f>
        <v>-5.0025116917228472</v>
      </c>
      <c r="N88" s="28">
        <f>'Aggregates (£bn)'!M88-'[9]Aggregates (£bn)'!N88</f>
        <v>-93.568171391220332</v>
      </c>
      <c r="O88" s="28">
        <f>'Aggregates (£bn)'!N88-'[9]Aggregates (£bn)'!O88</f>
        <v>-5.0025116917228445</v>
      </c>
      <c r="P88" s="28">
        <f>'Aggregates (£bn)'!P88-'[9]Aggregates (£bn)'!P88</f>
        <v>0</v>
      </c>
      <c r="Q88" s="28">
        <f>'Aggregates (£bn)'!Q88-'[9]Aggregates (£bn)'!Q88</f>
        <v>0</v>
      </c>
      <c r="R88" s="28">
        <f>'Aggregates (£bn)'!R88-'[9]Aggregates (£bn)'!R88</f>
        <v>0</v>
      </c>
      <c r="S88" s="28">
        <f>'Aggregates (£bn)'!S88-'[9]Aggregates (£bn)'!S88</f>
        <v>0</v>
      </c>
      <c r="T88" s="28">
        <f>'Aggregates (£bn)'!T88-'[9]Aggregates (£bn)'!T88</f>
        <v>0</v>
      </c>
      <c r="U88" s="28">
        <f>'Aggregates (£bn)'!U88-'[9]Aggregates (£bn)'!U88</f>
        <v>0</v>
      </c>
      <c r="V88" s="28">
        <f>'Aggregates (£bn)'!V88-'[9]Aggregates (£bn)'!V88</f>
        <v>0</v>
      </c>
      <c r="W88" s="28">
        <f>'Aggregates (£bn)'!W88-'[9]Aggregates (£bn)'!W88</f>
        <v>0</v>
      </c>
      <c r="X88" s="28">
        <f>'Aggregates (£bn)'!X88-'[9]Aggregates (£bn)'!X88</f>
        <v>0</v>
      </c>
      <c r="Y88" s="28">
        <f>'Aggregates (£bn)'!AA88-'[9]Aggregates (£bn)'!Y88</f>
        <v>-2835.672063032619</v>
      </c>
      <c r="Z88" s="28">
        <f>'Aggregates (£bn)'!AB88-'[9]Aggregates (£bn)'!Z88</f>
        <v>-2101.896741060425</v>
      </c>
      <c r="AA88" s="28">
        <f>'Aggregates (£bn)'!AC88-'[9]Aggregates (£bn)'!AA88</f>
        <v>3140.7989403536021</v>
      </c>
      <c r="AB88" s="28">
        <f>'Aggregates (£bn)'!AD88-'[9]Aggregates (£bn)'!AB88</f>
        <v>-111.0562092464025</v>
      </c>
      <c r="AC88" s="28">
        <f>'Aggregates (£bn)'!AE88-'[9]Aggregates (£bn)'!AC88</f>
        <v>-155.56135529172752</v>
      </c>
      <c r="AD88" s="28">
        <f>'Aggregates (£bn)'!AF88-'[9]Aggregates (£bn)'!AD88</f>
        <v>3160.1124519999998</v>
      </c>
      <c r="AE88" s="28">
        <f>'Aggregates (£bn)'!AG88-'[9]Aggregates (£bn)'!AE88</f>
        <v>-3101.4174993405527</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67" customFormat="1">
      <c r="B89" s="109" t="s">
        <v>326</v>
      </c>
      <c r="C89" s="28">
        <f>'Aggregates (£bn)'!C89-'[9]Aggregates (£bn)'!C89</f>
        <v>0</v>
      </c>
      <c r="D89" s="28">
        <f>'Aggregates (£bn)'!D92-'[9]Aggregates (£bn)'!D89</f>
        <v>-1430.8197404448263</v>
      </c>
      <c r="E89" s="28">
        <f>'Aggregates (£bn)'!E92-'[9]Aggregates (£bn)'!E89</f>
        <v>-1265.533103778371</v>
      </c>
      <c r="F89" s="28">
        <f>'Aggregates (£bn)'!F92-'[9]Aggregates (£bn)'!F89</f>
        <v>-86.166856923661399</v>
      </c>
      <c r="G89" s="28">
        <f>'Aggregates (£bn)'!G92-'[9]Aggregates (£bn)'!G89</f>
        <v>-79.11977974279371</v>
      </c>
      <c r="H89" s="28">
        <f>'Aggregates (£bn)'!H92-'[9]Aggregates (£bn)'!H89</f>
        <v>-165.28663666645511</v>
      </c>
      <c r="I89" s="28">
        <f>'Aggregates (£bn)'!I92-'[9]Aggregates (£bn)'!I89</f>
        <v>-1214.8776247323719</v>
      </c>
      <c r="J89" s="28">
        <f>'Aggregates (£bn)'!J92-'[9]Aggregates (£bn)'!J89</f>
        <v>0</v>
      </c>
      <c r="K89" s="28">
        <f>'Aggregates (£bn)'!K92-'[9]Aggregates (£bn)'!K89</f>
        <v>6.7828973267698682</v>
      </c>
      <c r="L89" s="28">
        <f>'Aggregates (£bn)'!L89-'[9]Aggregates (£bn)'!L89</f>
        <v>0</v>
      </c>
      <c r="M89" s="28">
        <f>'Aggregates (£bn)'!L92-'[9]Aggregates (£bn)'!M89</f>
        <v>-17.52850830732206</v>
      </c>
      <c r="N89" s="28">
        <f>'Aggregates (£bn)'!M92-'[9]Aggregates (£bn)'!N89</f>
        <v>-79.383959596891515</v>
      </c>
      <c r="O89" s="28">
        <f>'Aggregates (£bn)'!N92-'[9]Aggregates (£bn)'!O89</f>
        <v>-80.164517818060489</v>
      </c>
      <c r="P89" s="28">
        <f>'Aggregates (£bn)'!P92-'[9]Aggregates (£bn)'!P89</f>
        <v>0</v>
      </c>
      <c r="Q89" s="28">
        <f>'Aggregates (£bn)'!Q92-'[9]Aggregates (£bn)'!Q89</f>
        <v>6.0023391056008988</v>
      </c>
      <c r="R89" s="28">
        <f>'Aggregates (£bn)'!R92-'[9]Aggregates (£bn)'!R89</f>
        <v>-2733.9216824208111</v>
      </c>
      <c r="S89" s="28">
        <f>'Aggregates (£bn)'!S92-'[9]Aggregates (£bn)'!S89</f>
        <v>0</v>
      </c>
      <c r="T89" s="28">
        <f>'Aggregates (£bn)'!T92-'[9]Aggregates (£bn)'!T89</f>
        <v>-131.7082986459682</v>
      </c>
      <c r="U89" s="28">
        <f>'Aggregates (£bn)'!U92-'[9]Aggregates (£bn)'!U89</f>
        <v>-131.06179383142413</v>
      </c>
      <c r="V89" s="28">
        <f>'Aggregates (£bn)'!V92-'[9]Aggregates (£bn)'!V89</f>
        <v>-117.86186639156108</v>
      </c>
      <c r="W89" s="28">
        <f>'Aggregates (£bn)'!W92-'[9]Aggregates (£bn)'!W89</f>
        <v>0</v>
      </c>
      <c r="X89" s="28">
        <f>'Aggregates (£bn)'!X92-'[9]Aggregates (£bn)'!X89</f>
        <v>-3152.1370756213387</v>
      </c>
      <c r="Y89" s="28">
        <f>'Aggregates (£bn)'!AA92-'[9]Aggregates (£bn)'!Y89</f>
        <v>-3088.0175048661167</v>
      </c>
      <c r="Z89" s="28">
        <f>'Aggregates (£bn)'!AB92-'[9]Aggregates (£bn)'!Z89</f>
        <v>-2286.7543781990425</v>
      </c>
      <c r="AA89" s="28">
        <f>'Aggregates (£bn)'!AC92-'[9]Aggregates (£bn)'!AA89</f>
        <v>-100.45971390776744</v>
      </c>
      <c r="AB89" s="28">
        <f>'Aggregates (£bn)'!AD92-'[9]Aggregates (£bn)'!AB89</f>
        <v>-99.679155686598463</v>
      </c>
      <c r="AC89" s="28">
        <f>'Aggregates (£bn)'!AE92-'[9]Aggregates (£bn)'!AC89</f>
        <v>-3396.4305685891327</v>
      </c>
      <c r="AD89" s="28">
        <f>'Aggregates (£bn)'!AF92-'[9]Aggregates (£bn)'!AD89</f>
        <v>0</v>
      </c>
      <c r="AE89" s="28">
        <f>'Aggregates (£bn)'!AG92-'[9]Aggregates (£bn)'!AE89</f>
        <v>-3219.746666</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67" customFormat="1">
      <c r="B90" s="72" t="s">
        <v>128</v>
      </c>
      <c r="C90" s="153" t="s">
        <v>188</v>
      </c>
      <c r="D90" s="154"/>
      <c r="E90" s="154"/>
      <c r="F90" s="154"/>
      <c r="G90" s="154"/>
      <c r="H90" s="154"/>
      <c r="I90" s="154"/>
      <c r="J90" s="154"/>
      <c r="K90" s="154"/>
      <c r="L90" s="154"/>
      <c r="M90" s="154"/>
      <c r="N90" s="154"/>
      <c r="O90" s="154"/>
      <c r="P90" s="154"/>
      <c r="Q90" s="154"/>
      <c r="R90" s="154"/>
      <c r="S90" s="154"/>
      <c r="T90" s="154"/>
      <c r="U90" s="154"/>
      <c r="V90" s="154"/>
      <c r="W90" s="154"/>
      <c r="X90" s="154"/>
      <c r="Y90" s="154"/>
      <c r="Z90" s="155"/>
      <c r="AA90" s="73"/>
      <c r="AB90" s="70"/>
      <c r="AC90" s="70"/>
      <c r="AD90" s="70"/>
      <c r="AE90" s="92"/>
      <c r="AG90" s="48"/>
      <c r="AH90" s="140" t="s">
        <v>188</v>
      </c>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1"/>
      <c r="BF90" s="71"/>
      <c r="BG90" s="46"/>
      <c r="BH90" s="46"/>
      <c r="BI90" s="47"/>
    </row>
    <row r="91" spans="2:87">
      <c r="B91" s="35"/>
      <c r="C91" s="140" t="s">
        <v>329</v>
      </c>
      <c r="D91" s="140"/>
      <c r="E91" s="140"/>
      <c r="F91" s="140"/>
      <c r="G91" s="140"/>
      <c r="H91" s="140"/>
      <c r="I91" s="140"/>
      <c r="J91" s="140"/>
      <c r="K91" s="140"/>
      <c r="L91" s="140"/>
      <c r="M91" s="156"/>
      <c r="N91" s="156"/>
      <c r="O91" s="156"/>
      <c r="P91" s="156"/>
      <c r="Q91" s="156"/>
      <c r="R91" s="156"/>
      <c r="S91" s="156"/>
      <c r="T91" s="156"/>
      <c r="U91" s="156"/>
      <c r="V91" s="89"/>
      <c r="AA91" s="3"/>
      <c r="AE91" s="37"/>
      <c r="AG91" s="48"/>
      <c r="AH91" s="140" t="s">
        <v>324</v>
      </c>
      <c r="AI91" s="140"/>
      <c r="AJ91" s="140"/>
      <c r="AK91" s="140"/>
      <c r="AL91" s="140"/>
      <c r="AM91" s="140"/>
      <c r="AN91" s="140"/>
      <c r="AO91" s="140"/>
      <c r="AP91" s="140"/>
      <c r="AQ91" s="140"/>
      <c r="AR91" s="156"/>
      <c r="AS91" s="156"/>
      <c r="AT91" s="156"/>
      <c r="AU91" s="156"/>
      <c r="AV91" s="156"/>
      <c r="AW91" s="156"/>
      <c r="AX91" s="156"/>
      <c r="AY91" s="156"/>
      <c r="AZ91" s="156"/>
      <c r="BA91" s="46"/>
      <c r="BB91" s="46"/>
      <c r="BC91" s="46"/>
      <c r="BD91" s="46"/>
      <c r="BE91" s="46"/>
      <c r="BF91" s="71"/>
      <c r="BG91" s="46"/>
      <c r="BH91" s="46"/>
      <c r="BI91" s="4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row>
    <row r="92" spans="2:87">
      <c r="B92" s="38"/>
      <c r="C92" s="36" t="s">
        <v>172</v>
      </c>
      <c r="AA92" s="3"/>
      <c r="AE92" s="37"/>
      <c r="AG92" s="48"/>
      <c r="AH92" s="36" t="s">
        <v>172</v>
      </c>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5"/>
      <c r="BG92" s="46"/>
      <c r="BH92" s="46"/>
      <c r="BI92" s="4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row>
    <row r="93" spans="2:87" ht="16.5" thickBot="1">
      <c r="B93" s="39"/>
      <c r="C93" s="40" t="s">
        <v>135</v>
      </c>
      <c r="D93" s="41"/>
      <c r="E93" s="41"/>
      <c r="F93" s="41"/>
      <c r="G93" s="41"/>
      <c r="H93" s="41"/>
      <c r="I93" s="41"/>
      <c r="J93" s="41"/>
      <c r="K93" s="41"/>
      <c r="L93" s="41"/>
      <c r="M93" s="41"/>
      <c r="N93" s="41"/>
      <c r="O93" s="41"/>
      <c r="P93" s="41"/>
      <c r="Q93" s="41"/>
      <c r="R93" s="41"/>
      <c r="S93" s="41"/>
      <c r="T93" s="41"/>
      <c r="U93" s="41"/>
      <c r="V93" s="41"/>
      <c r="W93" s="41"/>
      <c r="X93" s="41"/>
      <c r="Y93" s="41"/>
      <c r="Z93" s="41"/>
      <c r="AA93" s="3"/>
      <c r="AB93" s="41"/>
      <c r="AC93" s="41"/>
      <c r="AD93" s="41"/>
      <c r="AE93" s="42"/>
      <c r="AG93" s="49"/>
      <c r="AH93" s="40" t="s">
        <v>127</v>
      </c>
      <c r="AI93" s="50"/>
      <c r="AJ93" s="50"/>
      <c r="AK93" s="50"/>
      <c r="AL93" s="50"/>
      <c r="AM93" s="50"/>
      <c r="AN93" s="50"/>
      <c r="AO93" s="50"/>
      <c r="AP93" s="50"/>
      <c r="AQ93" s="50"/>
      <c r="AR93" s="51"/>
      <c r="AS93" s="50"/>
      <c r="AT93" s="50"/>
      <c r="AU93" s="50"/>
      <c r="AV93" s="50"/>
      <c r="AW93" s="50"/>
      <c r="AX93" s="50"/>
      <c r="AY93" s="50"/>
      <c r="AZ93" s="50"/>
      <c r="BA93" s="50"/>
      <c r="BB93" s="50"/>
      <c r="BC93" s="50"/>
      <c r="BD93" s="50"/>
      <c r="BE93" s="50"/>
      <c r="BF93" s="45"/>
      <c r="BG93" s="50"/>
      <c r="BH93" s="50"/>
      <c r="BI93" s="52"/>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row>
    <row r="94" spans="2:87">
      <c r="B94" s="43"/>
    </row>
    <row r="95" spans="2:87">
      <c r="B95" s="43"/>
    </row>
    <row r="96" spans="2:87">
      <c r="B96" s="43"/>
      <c r="K96" s="34"/>
    </row>
    <row r="97" spans="2:2">
      <c r="B97" s="43"/>
    </row>
    <row r="98" spans="2:2">
      <c r="B98" s="43"/>
    </row>
    <row r="99" spans="2:2">
      <c r="B99" s="43"/>
    </row>
  </sheetData>
  <mergeCells count="28">
    <mergeCell ref="C1:Z1"/>
    <mergeCell ref="AQ2:AT2"/>
    <mergeCell ref="C3:I3"/>
    <mergeCell ref="K3:O3"/>
    <mergeCell ref="Q3:R3"/>
    <mergeCell ref="T3:V3"/>
    <mergeCell ref="AB3:AE3"/>
    <mergeCell ref="X3:AA3"/>
    <mergeCell ref="B6:B7"/>
    <mergeCell ref="C90:Z90"/>
    <mergeCell ref="C91:U91"/>
    <mergeCell ref="AH90:BE90"/>
    <mergeCell ref="AH91:AZ91"/>
    <mergeCell ref="BC6:BF6"/>
    <mergeCell ref="AH6:AN6"/>
    <mergeCell ref="AP6:AT6"/>
    <mergeCell ref="AV6:AW6"/>
    <mergeCell ref="AY6:BA6"/>
    <mergeCell ref="AH4:BF4"/>
    <mergeCell ref="AG5:BF5"/>
    <mergeCell ref="BL80:CI80"/>
    <mergeCell ref="BL4:CI4"/>
    <mergeCell ref="BL6:BR6"/>
    <mergeCell ref="BT6:BX6"/>
    <mergeCell ref="BZ6:CA6"/>
    <mergeCell ref="CC6:CE6"/>
    <mergeCell ref="CG6:CJ6"/>
    <mergeCell ref="BG6:BI6"/>
  </mergeCells>
  <phoneticPr fontId="145"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02"/>
  <sheetViews>
    <sheetView zoomScaleNormal="100" workbookViewId="0">
      <pane xSplit="2" ySplit="7" topLeftCell="C8" activePane="bottomRight" state="frozen"/>
      <selection activeCell="C6" sqref="C6"/>
      <selection pane="topRight" activeCell="C6" sqref="C6"/>
      <selection pane="bottomLeft" activeCell="C6" sqref="C6"/>
      <selection pane="bottomRight"/>
    </sheetView>
  </sheetViews>
  <sheetFormatPr defaultColWidth="9.140625" defaultRowHeight="15.75"/>
  <cols>
    <col min="1" max="1" width="9.140625" style="193"/>
    <col min="2" max="2" width="10.42578125" style="193" bestFit="1" customWidth="1"/>
    <col min="3" max="3" width="12.85546875" style="193" customWidth="1"/>
    <col min="4" max="4" width="13.42578125" style="193" customWidth="1"/>
    <col min="5" max="5" width="13.5703125" style="193" customWidth="1"/>
    <col min="6" max="6" width="12.85546875" style="193" customWidth="1"/>
    <col min="7" max="7" width="13.5703125" style="193" bestFit="1" customWidth="1"/>
    <col min="8" max="9" width="12.85546875" style="193" customWidth="1"/>
    <col min="10" max="10" width="2.42578125" style="193" customWidth="1"/>
    <col min="11" max="15" width="12.85546875" style="193" customWidth="1"/>
    <col min="16" max="16" width="2.140625" style="193" customWidth="1"/>
    <col min="17" max="18" width="13" style="193" customWidth="1"/>
    <col min="19" max="19" width="2.140625" style="193" customWidth="1"/>
    <col min="20" max="20" width="15.85546875" style="193" customWidth="1"/>
    <col min="21" max="21" width="15.85546875" style="193" bestFit="1" customWidth="1"/>
    <col min="22" max="22" width="15.85546875" style="193" customWidth="1"/>
    <col min="23" max="23" width="2.5703125" style="193" customWidth="1"/>
    <col min="24" max="26" width="15.85546875" style="193" customWidth="1"/>
    <col min="27" max="28" width="15.85546875" style="193" bestFit="1" customWidth="1"/>
    <col min="29" max="29" width="15.85546875" style="193" customWidth="1"/>
    <col min="30" max="30" width="2.42578125" style="193" customWidth="1"/>
    <col min="31" max="32" width="13.140625" style="193" customWidth="1"/>
    <col min="33" max="33" width="11.85546875" style="193" bestFit="1" customWidth="1"/>
    <col min="34" max="34" width="13.140625" style="193" customWidth="1"/>
    <col min="35" max="36" width="9" style="193" customWidth="1"/>
    <col min="37" max="37" width="10.85546875" style="193" customWidth="1"/>
    <col min="38" max="49" width="9" style="193" customWidth="1"/>
    <col min="50" max="16384" width="9.140625" style="193"/>
  </cols>
  <sheetData>
    <row r="1" spans="2:45" ht="29.25" customHeight="1" thickBot="1">
      <c r="B1" s="187"/>
      <c r="C1" s="188" t="s">
        <v>88</v>
      </c>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9"/>
      <c r="AD1" s="190"/>
      <c r="AE1" s="191"/>
      <c r="AF1" s="191"/>
      <c r="AG1" s="191"/>
      <c r="AH1" s="192"/>
      <c r="AJ1" s="194"/>
    </row>
    <row r="2" spans="2:45" s="202" customFormat="1" ht="15.75" customHeight="1">
      <c r="B2" s="195"/>
      <c r="C2" s="196"/>
      <c r="D2" s="196"/>
      <c r="E2" s="196"/>
      <c r="F2" s="196"/>
      <c r="G2" s="196"/>
      <c r="H2" s="196"/>
      <c r="I2" s="196"/>
      <c r="J2" s="197"/>
      <c r="K2" s="198"/>
      <c r="L2" s="198"/>
      <c r="M2" s="198"/>
      <c r="N2" s="198"/>
      <c r="O2" s="198"/>
      <c r="P2" s="197"/>
      <c r="Q2" s="197"/>
      <c r="R2" s="197"/>
      <c r="S2" s="197"/>
      <c r="T2" s="199"/>
      <c r="U2" s="199"/>
      <c r="V2" s="200"/>
      <c r="W2" s="197"/>
      <c r="X2" s="197"/>
      <c r="Y2" s="197"/>
      <c r="Z2" s="197"/>
      <c r="AA2" s="196"/>
      <c r="AB2" s="196"/>
      <c r="AC2" s="196"/>
      <c r="AD2" s="190"/>
      <c r="AE2" s="197"/>
      <c r="AF2" s="197"/>
      <c r="AG2" s="196"/>
      <c r="AH2" s="201"/>
      <c r="AJ2" s="203"/>
      <c r="AP2" s="204"/>
      <c r="AQ2" s="204"/>
      <c r="AR2" s="204"/>
      <c r="AS2" s="204"/>
    </row>
    <row r="3" spans="2:45" s="202" customFormat="1" ht="15.75" customHeight="1">
      <c r="B3" s="195"/>
      <c r="C3" s="205" t="s">
        <v>71</v>
      </c>
      <c r="D3" s="205"/>
      <c r="E3" s="205"/>
      <c r="F3" s="205"/>
      <c r="G3" s="205"/>
      <c r="H3" s="205"/>
      <c r="I3" s="205"/>
      <c r="J3" s="197"/>
      <c r="K3" s="206" t="s">
        <v>68</v>
      </c>
      <c r="L3" s="206"/>
      <c r="M3" s="206"/>
      <c r="N3" s="206"/>
      <c r="O3" s="207"/>
      <c r="P3" s="197"/>
      <c r="Q3" s="205" t="s">
        <v>112</v>
      </c>
      <c r="R3" s="205"/>
      <c r="S3" s="197"/>
      <c r="T3" s="206" t="s">
        <v>74</v>
      </c>
      <c r="U3" s="206"/>
      <c r="V3" s="206"/>
      <c r="W3" s="197"/>
      <c r="X3" s="208" t="s">
        <v>313</v>
      </c>
      <c r="Y3" s="208"/>
      <c r="Z3" s="208"/>
      <c r="AA3" s="208"/>
      <c r="AB3" s="208"/>
      <c r="AC3" s="209"/>
      <c r="AD3" s="190"/>
      <c r="AE3" s="210" t="s">
        <v>85</v>
      </c>
      <c r="AF3" s="211"/>
      <c r="AG3" s="211"/>
      <c r="AH3" s="212"/>
      <c r="AJ3" s="213"/>
      <c r="AP3" s="214"/>
      <c r="AQ3" s="214"/>
      <c r="AR3" s="214"/>
      <c r="AS3" s="214"/>
    </row>
    <row r="4" spans="2:45" s="222" customFormat="1" ht="80.25" customHeight="1">
      <c r="B4" s="215"/>
      <c r="C4" s="216" t="s">
        <v>3</v>
      </c>
      <c r="D4" s="216" t="s">
        <v>8</v>
      </c>
      <c r="E4" s="216" t="s">
        <v>5</v>
      </c>
      <c r="F4" s="216" t="s">
        <v>6</v>
      </c>
      <c r="G4" s="216" t="s">
        <v>62</v>
      </c>
      <c r="H4" s="216" t="s">
        <v>7</v>
      </c>
      <c r="I4" s="217" t="s">
        <v>185</v>
      </c>
      <c r="J4" s="217"/>
      <c r="K4" s="217" t="s">
        <v>174</v>
      </c>
      <c r="L4" s="217" t="s">
        <v>70</v>
      </c>
      <c r="M4" s="217" t="s">
        <v>76</v>
      </c>
      <c r="N4" s="217" t="s">
        <v>1</v>
      </c>
      <c r="O4" s="217" t="s">
        <v>0</v>
      </c>
      <c r="P4" s="217"/>
      <c r="Q4" s="217" t="s">
        <v>173</v>
      </c>
      <c r="R4" s="217" t="s">
        <v>331</v>
      </c>
      <c r="S4" s="217"/>
      <c r="T4" s="218" t="s">
        <v>72</v>
      </c>
      <c r="U4" s="218" t="s">
        <v>2</v>
      </c>
      <c r="V4" s="218" t="s">
        <v>183</v>
      </c>
      <c r="W4" s="219"/>
      <c r="X4" s="217" t="s">
        <v>4</v>
      </c>
      <c r="Y4" s="217" t="s">
        <v>315</v>
      </c>
      <c r="Z4" s="217" t="s">
        <v>332</v>
      </c>
      <c r="AA4" s="218" t="s">
        <v>320</v>
      </c>
      <c r="AB4" s="220" t="s">
        <v>321</v>
      </c>
      <c r="AC4" s="220" t="s">
        <v>322</v>
      </c>
      <c r="AD4" s="190"/>
      <c r="AE4" s="220" t="s">
        <v>115</v>
      </c>
      <c r="AF4" s="220" t="s">
        <v>224</v>
      </c>
      <c r="AG4" s="220" t="s">
        <v>165</v>
      </c>
      <c r="AH4" s="221" t="s">
        <v>343</v>
      </c>
      <c r="AJ4" s="223"/>
      <c r="AL4" s="224"/>
      <c r="AM4" s="224"/>
      <c r="AN4" s="224"/>
      <c r="AO4" s="224"/>
      <c r="AP4" s="225"/>
      <c r="AQ4" s="223"/>
      <c r="AR4" s="225"/>
      <c r="AS4" s="223"/>
    </row>
    <row r="5" spans="2:45" s="222" customFormat="1" ht="40.5" customHeight="1">
      <c r="B5" s="226" t="s">
        <v>81</v>
      </c>
      <c r="C5" s="216" t="s">
        <v>78</v>
      </c>
      <c r="D5" s="216" t="s">
        <v>167</v>
      </c>
      <c r="E5" s="216" t="s">
        <v>79</v>
      </c>
      <c r="F5" s="227" t="s">
        <v>163</v>
      </c>
      <c r="G5" s="227" t="s">
        <v>164</v>
      </c>
      <c r="H5" s="216"/>
      <c r="I5" s="216"/>
      <c r="J5" s="216"/>
      <c r="K5" s="216"/>
      <c r="L5" s="216" t="s">
        <v>312</v>
      </c>
      <c r="M5" s="216"/>
      <c r="N5" s="216"/>
      <c r="O5" s="227" t="s">
        <v>180</v>
      </c>
      <c r="P5" s="216"/>
      <c r="Q5" s="227" t="s">
        <v>179</v>
      </c>
      <c r="R5" s="220"/>
      <c r="S5" s="216"/>
      <c r="T5" s="220" t="s">
        <v>154</v>
      </c>
      <c r="U5" s="220" t="s">
        <v>75</v>
      </c>
      <c r="V5" s="220" t="s">
        <v>184</v>
      </c>
      <c r="W5" s="228"/>
      <c r="X5" s="216" t="s">
        <v>90</v>
      </c>
      <c r="Y5" s="216" t="s">
        <v>283</v>
      </c>
      <c r="Z5" s="216"/>
      <c r="AA5" s="229" t="s">
        <v>181</v>
      </c>
      <c r="AB5" s="220"/>
      <c r="AC5" s="220" t="s">
        <v>187</v>
      </c>
      <c r="AD5" s="190"/>
      <c r="AE5" s="220" t="s">
        <v>111</v>
      </c>
      <c r="AF5" s="220" t="s">
        <v>111</v>
      </c>
      <c r="AG5" s="220"/>
      <c r="AH5" s="230" t="s">
        <v>147</v>
      </c>
      <c r="AJ5" s="223"/>
      <c r="AL5" s="224"/>
      <c r="AM5" s="224"/>
      <c r="AN5" s="224"/>
      <c r="AO5" s="224"/>
      <c r="AP5" s="225"/>
      <c r="AQ5" s="223"/>
      <c r="AR5" s="225"/>
      <c r="AS5" s="223"/>
    </row>
    <row r="6" spans="2:45" s="237" customFormat="1">
      <c r="B6" s="231" t="s">
        <v>82</v>
      </c>
      <c r="C6" s="232" t="s">
        <v>63</v>
      </c>
      <c r="D6" s="232" t="s">
        <v>64</v>
      </c>
      <c r="E6" s="232" t="s">
        <v>65</v>
      </c>
      <c r="F6" s="232" t="s">
        <v>66</v>
      </c>
      <c r="G6" s="232" t="s">
        <v>67</v>
      </c>
      <c r="H6" s="232"/>
      <c r="I6" s="232"/>
      <c r="J6" s="233"/>
      <c r="K6" s="234"/>
      <c r="L6" s="234"/>
      <c r="M6" s="234"/>
      <c r="N6" s="234"/>
      <c r="O6" s="232"/>
      <c r="P6" s="234"/>
      <c r="Q6" s="232"/>
      <c r="R6" s="232"/>
      <c r="S6" s="234"/>
      <c r="T6" s="234"/>
      <c r="U6" s="234"/>
      <c r="V6" s="234"/>
      <c r="W6" s="235"/>
      <c r="X6" s="235"/>
      <c r="Y6" s="235"/>
      <c r="Z6" s="235"/>
      <c r="AA6" s="234"/>
      <c r="AB6" s="234"/>
      <c r="AC6" s="234"/>
      <c r="AD6" s="190"/>
      <c r="AE6" s="234"/>
      <c r="AF6" s="234"/>
      <c r="AG6" s="234"/>
      <c r="AH6" s="236"/>
      <c r="AJ6" s="238"/>
      <c r="AP6" s="239"/>
      <c r="AQ6" s="239"/>
      <c r="AR6" s="239"/>
      <c r="AS6" s="239"/>
    </row>
    <row r="7" spans="2:45" s="237" customFormat="1">
      <c r="B7" s="240"/>
      <c r="C7" s="241"/>
      <c r="D7" s="241" t="s">
        <v>80</v>
      </c>
      <c r="E7" s="241"/>
      <c r="F7" s="241"/>
      <c r="G7" s="241"/>
      <c r="H7" s="241" t="s">
        <v>73</v>
      </c>
      <c r="I7" s="241"/>
      <c r="J7" s="242"/>
      <c r="K7" s="243"/>
      <c r="L7" s="243"/>
      <c r="M7" s="243"/>
      <c r="N7" s="243"/>
      <c r="O7" s="241" t="s">
        <v>69</v>
      </c>
      <c r="P7" s="243"/>
      <c r="Q7" s="241" t="s">
        <v>175</v>
      </c>
      <c r="R7" s="241"/>
      <c r="S7" s="243"/>
      <c r="T7" s="243"/>
      <c r="U7" s="243"/>
      <c r="V7" s="243"/>
      <c r="W7" s="244"/>
      <c r="X7" s="244"/>
      <c r="Y7" s="244"/>
      <c r="Z7" s="244"/>
      <c r="AA7" s="243"/>
      <c r="AB7" s="243"/>
      <c r="AC7" s="243"/>
      <c r="AD7" s="190"/>
      <c r="AE7" s="245"/>
      <c r="AF7" s="243"/>
      <c r="AG7" s="243"/>
      <c r="AH7" s="246"/>
      <c r="AJ7" s="238"/>
      <c r="AP7" s="239"/>
      <c r="AQ7" s="239"/>
      <c r="AR7" s="239"/>
      <c r="AS7" s="239"/>
    </row>
    <row r="8" spans="2:45" s="237" customFormat="1">
      <c r="B8" s="247" t="s">
        <v>92</v>
      </c>
      <c r="C8" s="248">
        <v>3.6480000000000001</v>
      </c>
      <c r="D8" s="248">
        <v>4.2770000000000001</v>
      </c>
      <c r="E8" s="248">
        <v>3.734</v>
      </c>
      <c r="F8" s="248">
        <v>0.41199999999999998</v>
      </c>
      <c r="G8" s="248">
        <v>0.13100000000000001</v>
      </c>
      <c r="H8" s="248">
        <v>0.54300000000000004</v>
      </c>
      <c r="I8" s="248">
        <v>3.5470000000000002</v>
      </c>
      <c r="J8" s="249"/>
      <c r="K8" s="250" t="s">
        <v>116</v>
      </c>
      <c r="L8" s="251">
        <v>-6.6000000000000003E-2</v>
      </c>
      <c r="M8" s="250" t="s">
        <v>116</v>
      </c>
      <c r="N8" s="250" t="s">
        <v>116</v>
      </c>
      <c r="O8" s="250">
        <v>0.629</v>
      </c>
      <c r="P8" s="251"/>
      <c r="Q8" s="251">
        <v>0.217</v>
      </c>
      <c r="R8" s="252"/>
      <c r="S8" s="253"/>
      <c r="T8" s="249">
        <v>0.439</v>
      </c>
      <c r="U8" s="249">
        <v>0.629</v>
      </c>
      <c r="V8" s="249">
        <v>0.504</v>
      </c>
      <c r="W8" s="254"/>
      <c r="X8" s="254"/>
      <c r="Y8" s="254"/>
      <c r="Z8" s="254"/>
      <c r="AA8" s="249">
        <v>0.63200000000000001</v>
      </c>
      <c r="AB8" s="252" t="s">
        <v>116</v>
      </c>
      <c r="AC8" s="252" t="s">
        <v>116</v>
      </c>
      <c r="AD8" s="255"/>
      <c r="AE8" s="256" t="s">
        <v>116</v>
      </c>
      <c r="AF8" s="252" t="s">
        <v>116</v>
      </c>
      <c r="AG8" s="252" t="s">
        <v>116</v>
      </c>
      <c r="AH8" s="257" t="s">
        <v>116</v>
      </c>
      <c r="AJ8" s="238"/>
      <c r="AP8" s="239"/>
      <c r="AQ8" s="239"/>
      <c r="AR8" s="239"/>
      <c r="AS8" s="239"/>
    </row>
    <row r="9" spans="2:45" s="237" customFormat="1">
      <c r="B9" s="258" t="s">
        <v>93</v>
      </c>
      <c r="C9" s="248">
        <v>3.9489999999999998</v>
      </c>
      <c r="D9" s="248">
        <v>4.0279999999999996</v>
      </c>
      <c r="E9" s="248">
        <v>3.4489999999999998</v>
      </c>
      <c r="F9" s="248">
        <v>0.371</v>
      </c>
      <c r="G9" s="248">
        <v>0.20799999999999999</v>
      </c>
      <c r="H9" s="248">
        <v>0.57899999999999996</v>
      </c>
      <c r="I9" s="248">
        <v>3.7170000000000001</v>
      </c>
      <c r="J9" s="249"/>
      <c r="K9" s="250" t="s">
        <v>116</v>
      </c>
      <c r="L9" s="251">
        <v>0.42799999999999999</v>
      </c>
      <c r="M9" s="250" t="s">
        <v>116</v>
      </c>
      <c r="N9" s="250" t="s">
        <v>116</v>
      </c>
      <c r="O9" s="250">
        <v>7.9000000000000001E-2</v>
      </c>
      <c r="P9" s="251"/>
      <c r="Q9" s="251">
        <v>-0.29199999999999998</v>
      </c>
      <c r="R9" s="252"/>
      <c r="S9" s="253"/>
      <c r="T9" s="249">
        <v>-0.19700000000000001</v>
      </c>
      <c r="U9" s="249">
        <v>7.9000000000000001E-2</v>
      </c>
      <c r="V9" s="249">
        <v>0.52700000000000002</v>
      </c>
      <c r="W9" s="254"/>
      <c r="X9" s="254"/>
      <c r="Y9" s="254"/>
      <c r="Z9" s="254"/>
      <c r="AA9" s="249">
        <v>0.11899999999999999</v>
      </c>
      <c r="AB9" s="252" t="s">
        <v>116</v>
      </c>
      <c r="AC9" s="252" t="s">
        <v>116</v>
      </c>
      <c r="AD9" s="255"/>
      <c r="AE9" s="256" t="s">
        <v>116</v>
      </c>
      <c r="AF9" s="252" t="s">
        <v>116</v>
      </c>
      <c r="AG9" s="252" t="s">
        <v>116</v>
      </c>
      <c r="AH9" s="257" t="s">
        <v>116</v>
      </c>
      <c r="AJ9" s="238"/>
      <c r="AP9" s="239"/>
      <c r="AQ9" s="239"/>
      <c r="AR9" s="239"/>
      <c r="AS9" s="239"/>
    </row>
    <row r="10" spans="2:45" s="237" customFormat="1">
      <c r="B10" s="258" t="s">
        <v>94</v>
      </c>
      <c r="C10" s="248">
        <v>4.9059999999999997</v>
      </c>
      <c r="D10" s="248">
        <v>4.41</v>
      </c>
      <c r="E10" s="248">
        <v>3.7970000000000002</v>
      </c>
      <c r="F10" s="248">
        <v>0.30099999999999999</v>
      </c>
      <c r="G10" s="248">
        <v>0.312</v>
      </c>
      <c r="H10" s="248">
        <v>0.61299999999999999</v>
      </c>
      <c r="I10" s="248">
        <v>4.2510000000000003</v>
      </c>
      <c r="J10" s="249"/>
      <c r="K10" s="250" t="s">
        <v>116</v>
      </c>
      <c r="L10" s="251">
        <v>0.879</v>
      </c>
      <c r="M10" s="250" t="s">
        <v>116</v>
      </c>
      <c r="N10" s="250" t="s">
        <v>116</v>
      </c>
      <c r="O10" s="250">
        <v>-0.496</v>
      </c>
      <c r="P10" s="251"/>
      <c r="Q10" s="251">
        <v>-0.79700000000000004</v>
      </c>
      <c r="R10" s="252"/>
      <c r="S10" s="253"/>
      <c r="T10" s="249">
        <v>-0.67700000000000005</v>
      </c>
      <c r="U10" s="249">
        <v>-0.496</v>
      </c>
      <c r="V10" s="249">
        <v>0.52</v>
      </c>
      <c r="W10" s="254"/>
      <c r="X10" s="254"/>
      <c r="Y10" s="254"/>
      <c r="Z10" s="254"/>
      <c r="AA10" s="249">
        <v>-0.434</v>
      </c>
      <c r="AB10" s="252" t="s">
        <v>116</v>
      </c>
      <c r="AC10" s="252" t="s">
        <v>116</v>
      </c>
      <c r="AD10" s="255"/>
      <c r="AE10" s="249">
        <v>11.425000000000001</v>
      </c>
      <c r="AF10" s="252" t="s">
        <v>116</v>
      </c>
      <c r="AG10" s="252" t="s">
        <v>116</v>
      </c>
      <c r="AH10" s="257" t="s">
        <v>116</v>
      </c>
      <c r="AJ10" s="238"/>
      <c r="AP10" s="239"/>
      <c r="AQ10" s="239"/>
      <c r="AR10" s="239"/>
      <c r="AS10" s="239"/>
    </row>
    <row r="11" spans="2:45" s="237" customFormat="1">
      <c r="B11" s="258" t="s">
        <v>95</v>
      </c>
      <c r="C11" s="248">
        <v>5.2690000000000001</v>
      </c>
      <c r="D11" s="248">
        <v>4.6820000000000004</v>
      </c>
      <c r="E11" s="248">
        <v>3.9889999999999999</v>
      </c>
      <c r="F11" s="248">
        <v>0.36399999999999999</v>
      </c>
      <c r="G11" s="248">
        <v>0.32900000000000001</v>
      </c>
      <c r="H11" s="248">
        <v>0.69299999999999995</v>
      </c>
      <c r="I11" s="248">
        <v>4.4939999999999998</v>
      </c>
      <c r="J11" s="249"/>
      <c r="K11" s="250" t="s">
        <v>116</v>
      </c>
      <c r="L11" s="251">
        <v>0.95799999999999996</v>
      </c>
      <c r="M11" s="250" t="s">
        <v>116</v>
      </c>
      <c r="N11" s="250" t="s">
        <v>116</v>
      </c>
      <c r="O11" s="250">
        <v>-0.58699999999999997</v>
      </c>
      <c r="P11" s="251"/>
      <c r="Q11" s="251">
        <v>-0.95099999999999996</v>
      </c>
      <c r="R11" s="252"/>
      <c r="S11" s="253"/>
      <c r="T11" s="249">
        <v>-0.79400000000000004</v>
      </c>
      <c r="U11" s="249">
        <v>-0.58699999999999997</v>
      </c>
      <c r="V11" s="249">
        <v>0.51900000000000002</v>
      </c>
      <c r="W11" s="254"/>
      <c r="X11" s="254"/>
      <c r="Y11" s="254"/>
      <c r="Z11" s="254"/>
      <c r="AA11" s="249">
        <v>-0.51500000000000001</v>
      </c>
      <c r="AB11" s="252" t="s">
        <v>116</v>
      </c>
      <c r="AC11" s="252" t="s">
        <v>116</v>
      </c>
      <c r="AD11" s="255"/>
      <c r="AE11" s="249">
        <v>12.169</v>
      </c>
      <c r="AF11" s="252" t="s">
        <v>116</v>
      </c>
      <c r="AG11" s="252" t="s">
        <v>116</v>
      </c>
      <c r="AH11" s="257" t="s">
        <v>116</v>
      </c>
      <c r="AJ11" s="238"/>
      <c r="AP11" s="239"/>
      <c r="AQ11" s="239"/>
      <c r="AR11" s="239"/>
      <c r="AS11" s="239"/>
    </row>
    <row r="12" spans="2:45" s="237" customFormat="1">
      <c r="B12" s="258" t="s">
        <v>96</v>
      </c>
      <c r="C12" s="248">
        <v>5.4580000000000002</v>
      </c>
      <c r="D12" s="248">
        <v>4.992</v>
      </c>
      <c r="E12" s="248">
        <v>4.157</v>
      </c>
      <c r="F12" s="248">
        <v>0.47899999999999998</v>
      </c>
      <c r="G12" s="248">
        <v>0.35599999999999998</v>
      </c>
      <c r="H12" s="248">
        <v>0.83499999999999996</v>
      </c>
      <c r="I12" s="248">
        <v>4.5960000000000001</v>
      </c>
      <c r="J12" s="249"/>
      <c r="K12" s="250" t="s">
        <v>116</v>
      </c>
      <c r="L12" s="251">
        <v>0.82399999999999995</v>
      </c>
      <c r="M12" s="250" t="s">
        <v>116</v>
      </c>
      <c r="N12" s="250" t="s">
        <v>116</v>
      </c>
      <c r="O12" s="250">
        <v>-0.46600000000000003</v>
      </c>
      <c r="P12" s="251"/>
      <c r="Q12" s="251">
        <v>-0.94499999999999995</v>
      </c>
      <c r="R12" s="252"/>
      <c r="S12" s="253"/>
      <c r="T12" s="249">
        <v>-0.745</v>
      </c>
      <c r="U12" s="249">
        <v>-0.46600000000000003</v>
      </c>
      <c r="V12" s="249">
        <v>0.53100000000000003</v>
      </c>
      <c r="W12" s="254"/>
      <c r="X12" s="254"/>
      <c r="Y12" s="254"/>
      <c r="Z12" s="254"/>
      <c r="AA12" s="249">
        <v>-0.41699999999999998</v>
      </c>
      <c r="AB12" s="252" t="s">
        <v>116</v>
      </c>
      <c r="AC12" s="252" t="s">
        <v>116</v>
      </c>
      <c r="AD12" s="255"/>
      <c r="AE12" s="249">
        <v>12.74</v>
      </c>
      <c r="AF12" s="252" t="s">
        <v>116</v>
      </c>
      <c r="AG12" s="252" t="s">
        <v>116</v>
      </c>
      <c r="AH12" s="257" t="s">
        <v>116</v>
      </c>
      <c r="AJ12" s="238"/>
      <c r="AP12" s="239"/>
      <c r="AQ12" s="239"/>
      <c r="AR12" s="239"/>
      <c r="AS12" s="239"/>
    </row>
    <row r="13" spans="2:45" s="237" customFormat="1">
      <c r="B13" s="258" t="s">
        <v>97</v>
      </c>
      <c r="C13" s="248">
        <v>5.883</v>
      </c>
      <c r="D13" s="248">
        <v>5.8140000000000001</v>
      </c>
      <c r="E13" s="248">
        <v>4.62</v>
      </c>
      <c r="F13" s="248">
        <v>0.77800000000000002</v>
      </c>
      <c r="G13" s="248">
        <v>0.41599999999999998</v>
      </c>
      <c r="H13" s="248">
        <v>1.194</v>
      </c>
      <c r="I13" s="248">
        <v>4.9749999999999996</v>
      </c>
      <c r="J13" s="249"/>
      <c r="K13" s="250" t="s">
        <v>116</v>
      </c>
      <c r="L13" s="251">
        <v>0.48799999999999999</v>
      </c>
      <c r="M13" s="250" t="s">
        <v>116</v>
      </c>
      <c r="N13" s="250" t="s">
        <v>116</v>
      </c>
      <c r="O13" s="250">
        <v>-6.9000000000000006E-2</v>
      </c>
      <c r="P13" s="251"/>
      <c r="Q13" s="251">
        <v>-0.84699999999999998</v>
      </c>
      <c r="R13" s="252"/>
      <c r="S13" s="253"/>
      <c r="T13" s="249">
        <v>-0.38400000000000001</v>
      </c>
      <c r="U13" s="249">
        <v>-6.9000000000000006E-2</v>
      </c>
      <c r="V13" s="249">
        <v>0.57899999999999996</v>
      </c>
      <c r="W13" s="254"/>
      <c r="X13" s="254"/>
      <c r="Y13" s="254"/>
      <c r="Z13" s="254"/>
      <c r="AA13" s="249">
        <v>-1E-3</v>
      </c>
      <c r="AB13" s="252" t="s">
        <v>116</v>
      </c>
      <c r="AC13" s="252" t="s">
        <v>116</v>
      </c>
      <c r="AD13" s="255"/>
      <c r="AE13" s="249">
        <v>14.303000000000001</v>
      </c>
      <c r="AF13" s="252" t="s">
        <v>116</v>
      </c>
      <c r="AG13" s="252" t="s">
        <v>116</v>
      </c>
      <c r="AH13" s="257" t="s">
        <v>116</v>
      </c>
      <c r="AJ13" s="238"/>
      <c r="AP13" s="239"/>
      <c r="AQ13" s="239"/>
      <c r="AR13" s="239"/>
      <c r="AS13" s="239"/>
    </row>
    <row r="14" spans="2:45" s="237" customFormat="1">
      <c r="B14" s="258" t="s">
        <v>98</v>
      </c>
      <c r="C14" s="248">
        <v>6.2030000000000003</v>
      </c>
      <c r="D14" s="248">
        <v>6.4119999999999999</v>
      </c>
      <c r="E14" s="248">
        <v>5.0549999999999997</v>
      </c>
      <c r="F14" s="248">
        <v>0.89700000000000002</v>
      </c>
      <c r="G14" s="248">
        <v>0.46</v>
      </c>
      <c r="H14" s="248">
        <v>1.357</v>
      </c>
      <c r="I14" s="248">
        <v>5.2750000000000004</v>
      </c>
      <c r="J14" s="249"/>
      <c r="K14" s="250" t="s">
        <v>116</v>
      </c>
      <c r="L14" s="251">
        <v>0.29699999999999999</v>
      </c>
      <c r="M14" s="250" t="s">
        <v>116</v>
      </c>
      <c r="N14" s="250" t="s">
        <v>116</v>
      </c>
      <c r="O14" s="250">
        <v>0.20899999999999999</v>
      </c>
      <c r="P14" s="251"/>
      <c r="Q14" s="251">
        <v>-0.68799999999999994</v>
      </c>
      <c r="R14" s="252"/>
      <c r="S14" s="253"/>
      <c r="T14" s="249">
        <v>-0.3</v>
      </c>
      <c r="U14" s="249">
        <v>0.20899999999999999</v>
      </c>
      <c r="V14" s="249">
        <v>0.63400000000000001</v>
      </c>
      <c r="W14" s="254"/>
      <c r="X14" s="254"/>
      <c r="Y14" s="254"/>
      <c r="Z14" s="254"/>
      <c r="AA14" s="249">
        <v>0.154</v>
      </c>
      <c r="AB14" s="252" t="s">
        <v>116</v>
      </c>
      <c r="AC14" s="252" t="s">
        <v>116</v>
      </c>
      <c r="AD14" s="255"/>
      <c r="AE14" s="249">
        <v>15.536</v>
      </c>
      <c r="AF14" s="252" t="s">
        <v>116</v>
      </c>
      <c r="AG14" s="252" t="s">
        <v>116</v>
      </c>
      <c r="AH14" s="257" t="s">
        <v>116</v>
      </c>
      <c r="AJ14" s="238"/>
      <c r="AP14" s="239"/>
      <c r="AQ14" s="239"/>
      <c r="AR14" s="239"/>
      <c r="AS14" s="239"/>
    </row>
    <row r="15" spans="2:45" s="237" customFormat="1">
      <c r="B15" s="258" t="s">
        <v>99</v>
      </c>
      <c r="C15" s="248">
        <v>6.34</v>
      </c>
      <c r="D15" s="248">
        <v>6.758</v>
      </c>
      <c r="E15" s="248">
        <v>5.2729999999999997</v>
      </c>
      <c r="F15" s="248">
        <v>1.0109999999999999</v>
      </c>
      <c r="G15" s="248">
        <v>0.47399999999999998</v>
      </c>
      <c r="H15" s="248">
        <v>1.4850000000000001</v>
      </c>
      <c r="I15" s="248">
        <v>5.29</v>
      </c>
      <c r="J15" s="249"/>
      <c r="K15" s="250" t="s">
        <v>116</v>
      </c>
      <c r="L15" s="251">
        <v>7.5999999999999998E-2</v>
      </c>
      <c r="M15" s="250" t="s">
        <v>116</v>
      </c>
      <c r="N15" s="250" t="s">
        <v>116</v>
      </c>
      <c r="O15" s="250">
        <v>0.41799999999999998</v>
      </c>
      <c r="P15" s="251"/>
      <c r="Q15" s="251">
        <v>-0.59299999999999997</v>
      </c>
      <c r="R15" s="252"/>
      <c r="S15" s="253"/>
      <c r="T15" s="249">
        <v>-0.158</v>
      </c>
      <c r="U15" s="249">
        <v>0.41799999999999998</v>
      </c>
      <c r="V15" s="249">
        <v>0.65700000000000003</v>
      </c>
      <c r="W15" s="254"/>
      <c r="X15" s="254"/>
      <c r="Y15" s="254"/>
      <c r="Z15" s="254"/>
      <c r="AA15" s="249">
        <v>0.29399999999999998</v>
      </c>
      <c r="AB15" s="252" t="s">
        <v>116</v>
      </c>
      <c r="AC15" s="252" t="s">
        <v>116</v>
      </c>
      <c r="AD15" s="255"/>
      <c r="AE15" s="249">
        <v>16.684999999999999</v>
      </c>
      <c r="AF15" s="252" t="s">
        <v>116</v>
      </c>
      <c r="AG15" s="252" t="s">
        <v>116</v>
      </c>
      <c r="AH15" s="257" t="s">
        <v>116</v>
      </c>
      <c r="AJ15" s="238"/>
      <c r="AP15" s="239"/>
      <c r="AQ15" s="239"/>
      <c r="AR15" s="239"/>
      <c r="AS15" s="239"/>
    </row>
    <row r="16" spans="2:45" s="237" customFormat="1">
      <c r="B16" s="258" t="s">
        <v>100</v>
      </c>
      <c r="C16" s="248">
        <v>6.5940000000000003</v>
      </c>
      <c r="D16" s="248">
        <v>6.851</v>
      </c>
      <c r="E16" s="248">
        <v>5.4779999999999998</v>
      </c>
      <c r="F16" s="248">
        <v>0.874</v>
      </c>
      <c r="G16" s="248">
        <v>0.499</v>
      </c>
      <c r="H16" s="248">
        <v>1.373</v>
      </c>
      <c r="I16" s="248">
        <v>5.4409999999999998</v>
      </c>
      <c r="J16" s="249"/>
      <c r="K16" s="250" t="s">
        <v>116</v>
      </c>
      <c r="L16" s="251">
        <v>0.19</v>
      </c>
      <c r="M16" s="250" t="s">
        <v>116</v>
      </c>
      <c r="N16" s="250" t="s">
        <v>116</v>
      </c>
      <c r="O16" s="250">
        <v>0.25700000000000001</v>
      </c>
      <c r="P16" s="251"/>
      <c r="Q16" s="251">
        <v>-0.61699999999999999</v>
      </c>
      <c r="R16" s="252"/>
      <c r="S16" s="253"/>
      <c r="T16" s="249">
        <v>-0.307</v>
      </c>
      <c r="U16" s="249">
        <v>0.25700000000000001</v>
      </c>
      <c r="V16" s="249">
        <v>0.65600000000000003</v>
      </c>
      <c r="W16" s="254"/>
      <c r="X16" s="254"/>
      <c r="Y16" s="254"/>
      <c r="Z16" s="254"/>
      <c r="AA16" s="249">
        <v>0.113</v>
      </c>
      <c r="AB16" s="252" t="s">
        <v>116</v>
      </c>
      <c r="AC16" s="252" t="s">
        <v>116</v>
      </c>
      <c r="AD16" s="255"/>
      <c r="AE16" s="249">
        <v>17.600999999999999</v>
      </c>
      <c r="AF16" s="252" t="s">
        <v>116</v>
      </c>
      <c r="AG16" s="252" t="s">
        <v>116</v>
      </c>
      <c r="AH16" s="257" t="s">
        <v>116</v>
      </c>
      <c r="AJ16" s="238"/>
      <c r="AP16" s="239"/>
      <c r="AQ16" s="239"/>
      <c r="AR16" s="239"/>
      <c r="AS16" s="239"/>
    </row>
    <row r="17" spans="1:49" s="237" customFormat="1">
      <c r="B17" s="258" t="s">
        <v>101</v>
      </c>
      <c r="C17" s="248">
        <v>7.04</v>
      </c>
      <c r="D17" s="248">
        <v>7.0019999999999998</v>
      </c>
      <c r="E17" s="248">
        <v>5.6109999999999998</v>
      </c>
      <c r="F17" s="248">
        <v>0.84399999999999997</v>
      </c>
      <c r="G17" s="248">
        <v>0.54700000000000004</v>
      </c>
      <c r="H17" s="248">
        <v>1.391</v>
      </c>
      <c r="I17" s="248">
        <v>5.8029999999999999</v>
      </c>
      <c r="J17" s="249"/>
      <c r="K17" s="250" t="s">
        <v>116</v>
      </c>
      <c r="L17" s="251">
        <v>0.53900000000000003</v>
      </c>
      <c r="M17" s="250" t="s">
        <v>116</v>
      </c>
      <c r="N17" s="250" t="s">
        <v>116</v>
      </c>
      <c r="O17" s="250">
        <v>-3.7999999999999999E-2</v>
      </c>
      <c r="P17" s="251"/>
      <c r="Q17" s="251">
        <v>-0.88200000000000001</v>
      </c>
      <c r="R17" s="252"/>
      <c r="S17" s="253"/>
      <c r="T17" s="249">
        <v>-0.55600000000000005</v>
      </c>
      <c r="U17" s="249">
        <v>-3.7999999999999999E-2</v>
      </c>
      <c r="V17" s="249">
        <v>0.74199999999999999</v>
      </c>
      <c r="W17" s="254"/>
      <c r="X17" s="254"/>
      <c r="Y17" s="254"/>
      <c r="Z17" s="254"/>
      <c r="AA17" s="249">
        <v>-0.108</v>
      </c>
      <c r="AB17" s="252" t="s">
        <v>116</v>
      </c>
      <c r="AC17" s="252" t="s">
        <v>116</v>
      </c>
      <c r="AD17" s="255"/>
      <c r="AE17" s="249">
        <v>19.565000000000001</v>
      </c>
      <c r="AF17" s="252" t="s">
        <v>116</v>
      </c>
      <c r="AG17" s="252" t="s">
        <v>116</v>
      </c>
      <c r="AH17" s="259">
        <v>3.1806049822064058</v>
      </c>
      <c r="AJ17" s="238"/>
      <c r="AP17" s="239"/>
      <c r="AQ17" s="239"/>
      <c r="AR17" s="239"/>
      <c r="AS17" s="239"/>
    </row>
    <row r="18" spans="1:49" s="237" customFormat="1">
      <c r="B18" s="258" t="s">
        <v>102</v>
      </c>
      <c r="C18" s="248">
        <v>7.5279999999999996</v>
      </c>
      <c r="D18" s="248">
        <v>7.61</v>
      </c>
      <c r="E18" s="248">
        <v>6.1130000000000004</v>
      </c>
      <c r="F18" s="248">
        <v>0.89900000000000002</v>
      </c>
      <c r="G18" s="248">
        <v>0.59799999999999998</v>
      </c>
      <c r="H18" s="248">
        <v>1.4970000000000001</v>
      </c>
      <c r="I18" s="248">
        <v>6.19</v>
      </c>
      <c r="J18" s="249"/>
      <c r="K18" s="250" t="s">
        <v>116</v>
      </c>
      <c r="L18" s="251">
        <v>0.39100000000000001</v>
      </c>
      <c r="M18" s="250" t="s">
        <v>116</v>
      </c>
      <c r="N18" s="250" t="s">
        <v>116</v>
      </c>
      <c r="O18" s="250">
        <v>8.2000000000000003E-2</v>
      </c>
      <c r="P18" s="251"/>
      <c r="Q18" s="251">
        <v>-0.81699999999999995</v>
      </c>
      <c r="R18" s="252"/>
      <c r="S18" s="253"/>
      <c r="T18" s="249">
        <v>-0.38</v>
      </c>
      <c r="U18" s="249">
        <v>8.2000000000000003E-2</v>
      </c>
      <c r="V18" s="249">
        <v>0.73099999999999998</v>
      </c>
      <c r="W18" s="254"/>
      <c r="X18" s="254"/>
      <c r="Y18" s="254"/>
      <c r="Z18" s="254"/>
      <c r="AA18" s="249">
        <v>3.2000000000000001E-2</v>
      </c>
      <c r="AB18" s="252" t="s">
        <v>116</v>
      </c>
      <c r="AC18" s="252" t="s">
        <v>116</v>
      </c>
      <c r="AD18" s="255"/>
      <c r="AE18" s="249">
        <v>21.149000000000001</v>
      </c>
      <c r="AF18" s="249">
        <v>21.795999999999999</v>
      </c>
      <c r="AG18" s="252" t="s">
        <v>116</v>
      </c>
      <c r="AH18" s="259">
        <v>3.3807829181494666</v>
      </c>
      <c r="AJ18" s="238"/>
      <c r="AP18" s="239"/>
      <c r="AQ18" s="239"/>
      <c r="AR18" s="239"/>
      <c r="AS18" s="239"/>
    </row>
    <row r="19" spans="1:49" s="237" customFormat="1">
      <c r="B19" s="258" t="s">
        <v>103</v>
      </c>
      <c r="C19" s="248">
        <v>7.9160000000000004</v>
      </c>
      <c r="D19" s="248">
        <v>7.9219999999999997</v>
      </c>
      <c r="E19" s="248">
        <v>6.3879999999999999</v>
      </c>
      <c r="F19" s="248">
        <v>0.89200000000000002</v>
      </c>
      <c r="G19" s="248">
        <v>0.64200000000000002</v>
      </c>
      <c r="H19" s="248">
        <v>1.534</v>
      </c>
      <c r="I19" s="248">
        <v>6.5090000000000003</v>
      </c>
      <c r="J19" s="249"/>
      <c r="K19" s="250" t="s">
        <v>116</v>
      </c>
      <c r="L19" s="251">
        <v>0.501</v>
      </c>
      <c r="M19" s="250" t="s">
        <v>116</v>
      </c>
      <c r="N19" s="250" t="s">
        <v>116</v>
      </c>
      <c r="O19" s="250">
        <v>6.0000000000000001E-3</v>
      </c>
      <c r="P19" s="251"/>
      <c r="Q19" s="251">
        <v>-0.88600000000000001</v>
      </c>
      <c r="R19" s="252"/>
      <c r="S19" s="253"/>
      <c r="T19" s="249">
        <v>-0.46800000000000003</v>
      </c>
      <c r="U19" s="249">
        <v>6.0000000000000001E-3</v>
      </c>
      <c r="V19" s="249">
        <v>0.76900000000000002</v>
      </c>
      <c r="W19" s="254"/>
      <c r="X19" s="254"/>
      <c r="Y19" s="254"/>
      <c r="Z19" s="254"/>
      <c r="AA19" s="249">
        <v>-9.8000000000000004E-2</v>
      </c>
      <c r="AB19" s="252" t="s">
        <v>116</v>
      </c>
      <c r="AC19" s="252" t="s">
        <v>116</v>
      </c>
      <c r="AD19" s="255"/>
      <c r="AE19" s="249">
        <v>22.498999999999999</v>
      </c>
      <c r="AF19" s="249">
        <v>22.995999999999999</v>
      </c>
      <c r="AG19" s="252" t="s">
        <v>116</v>
      </c>
      <c r="AH19" s="259">
        <v>3.5364768683274024</v>
      </c>
      <c r="AJ19" s="238"/>
      <c r="AP19" s="239"/>
      <c r="AQ19" s="239"/>
      <c r="AR19" s="239"/>
      <c r="AS19" s="239"/>
    </row>
    <row r="20" spans="1:49" s="237" customFormat="1">
      <c r="B20" s="258" t="s">
        <v>104</v>
      </c>
      <c r="C20" s="248">
        <v>8.3190000000000008</v>
      </c>
      <c r="D20" s="248">
        <v>8.39</v>
      </c>
      <c r="E20" s="248">
        <v>6.766</v>
      </c>
      <c r="F20" s="248">
        <v>0.95099999999999996</v>
      </c>
      <c r="G20" s="248">
        <v>0.67300000000000004</v>
      </c>
      <c r="H20" s="248">
        <v>1.6240000000000001</v>
      </c>
      <c r="I20" s="248">
        <v>6.8920000000000003</v>
      </c>
      <c r="J20" s="249"/>
      <c r="K20" s="250" t="s">
        <v>116</v>
      </c>
      <c r="L20" s="251">
        <v>0.54600000000000004</v>
      </c>
      <c r="M20" s="250" t="s">
        <v>116</v>
      </c>
      <c r="N20" s="250" t="s">
        <v>116</v>
      </c>
      <c r="O20" s="250">
        <v>7.0999999999999994E-2</v>
      </c>
      <c r="P20" s="251"/>
      <c r="Q20" s="251">
        <v>-0.88</v>
      </c>
      <c r="R20" s="252"/>
      <c r="S20" s="253"/>
      <c r="T20" s="249">
        <v>-0.52</v>
      </c>
      <c r="U20" s="249">
        <v>7.0999999999999994E-2</v>
      </c>
      <c r="V20" s="249">
        <v>0.79300000000000004</v>
      </c>
      <c r="W20" s="254"/>
      <c r="X20" s="254"/>
      <c r="Y20" s="254"/>
      <c r="Z20" s="254"/>
      <c r="AA20" s="249">
        <v>-0.17</v>
      </c>
      <c r="AB20" s="252" t="s">
        <v>116</v>
      </c>
      <c r="AC20" s="252" t="s">
        <v>116</v>
      </c>
      <c r="AD20" s="255"/>
      <c r="AE20" s="249">
        <v>23.324999999999999</v>
      </c>
      <c r="AF20" s="249">
        <v>23.946999999999999</v>
      </c>
      <c r="AG20" s="252" t="s">
        <v>116</v>
      </c>
      <c r="AH20" s="259">
        <v>3.6476868327402134</v>
      </c>
      <c r="AJ20" s="238"/>
      <c r="AP20" s="239"/>
      <c r="AQ20" s="239"/>
      <c r="AR20" s="239"/>
      <c r="AS20" s="239"/>
    </row>
    <row r="21" spans="1:49" s="237" customFormat="1">
      <c r="B21" s="258" t="s">
        <v>105</v>
      </c>
      <c r="C21" s="248">
        <v>8.3719999999999999</v>
      </c>
      <c r="D21" s="248">
        <v>8.9410000000000007</v>
      </c>
      <c r="E21" s="248">
        <v>7.2320000000000002</v>
      </c>
      <c r="F21" s="248">
        <v>1.024</v>
      </c>
      <c r="G21" s="248">
        <v>0.68500000000000005</v>
      </c>
      <c r="H21" s="248">
        <v>1.7090000000000001</v>
      </c>
      <c r="I21" s="248">
        <v>7.0720000000000001</v>
      </c>
      <c r="J21" s="249"/>
      <c r="K21" s="250" t="s">
        <v>116</v>
      </c>
      <c r="L21" s="251">
        <v>0.36299999999999999</v>
      </c>
      <c r="M21" s="250" t="s">
        <v>116</v>
      </c>
      <c r="N21" s="250" t="s">
        <v>116</v>
      </c>
      <c r="O21" s="250">
        <v>0.56899999999999995</v>
      </c>
      <c r="P21" s="251"/>
      <c r="Q21" s="251">
        <v>-0.45500000000000002</v>
      </c>
      <c r="R21" s="252"/>
      <c r="S21" s="253"/>
      <c r="T21" s="249">
        <v>-0.28199999999999997</v>
      </c>
      <c r="U21" s="249">
        <v>0.56899999999999995</v>
      </c>
      <c r="V21" s="249">
        <v>0.81899999999999995</v>
      </c>
      <c r="W21" s="254"/>
      <c r="X21" s="254"/>
      <c r="Y21" s="254"/>
      <c r="Z21" s="254"/>
      <c r="AA21" s="249">
        <v>5.7000000000000002E-2</v>
      </c>
      <c r="AB21" s="252" t="s">
        <v>116</v>
      </c>
      <c r="AC21" s="252" t="s">
        <v>116</v>
      </c>
      <c r="AD21" s="255"/>
      <c r="AE21" s="249">
        <v>24.861999999999998</v>
      </c>
      <c r="AF21" s="249">
        <v>25.777999999999999</v>
      </c>
      <c r="AG21" s="252" t="s">
        <v>116</v>
      </c>
      <c r="AH21" s="259">
        <v>3.6476868327402134</v>
      </c>
      <c r="AJ21" s="238"/>
      <c r="AP21" s="239"/>
      <c r="AQ21" s="239"/>
      <c r="AR21" s="239"/>
      <c r="AS21" s="239"/>
    </row>
    <row r="22" spans="1:49" s="237" customFormat="1">
      <c r="B22" s="258" t="s">
        <v>106</v>
      </c>
      <c r="C22" s="248">
        <v>8.9130000000000003</v>
      </c>
      <c r="D22" s="248">
        <v>9.5749999999999993</v>
      </c>
      <c r="E22" s="248">
        <v>7.7670000000000003</v>
      </c>
      <c r="F22" s="248">
        <v>1.0660000000000001</v>
      </c>
      <c r="G22" s="248">
        <v>0.74199999999999999</v>
      </c>
      <c r="H22" s="248">
        <v>1.8080000000000001</v>
      </c>
      <c r="I22" s="248">
        <v>7.4290000000000003</v>
      </c>
      <c r="J22" s="249"/>
      <c r="K22" s="250" t="s">
        <v>116</v>
      </c>
      <c r="L22" s="251">
        <v>0.36699999999999999</v>
      </c>
      <c r="M22" s="250" t="s">
        <v>116</v>
      </c>
      <c r="N22" s="250" t="s">
        <v>116</v>
      </c>
      <c r="O22" s="250">
        <v>0.66200000000000003</v>
      </c>
      <c r="P22" s="251"/>
      <c r="Q22" s="251">
        <v>-0.40400000000000003</v>
      </c>
      <c r="R22" s="252"/>
      <c r="S22" s="253"/>
      <c r="T22" s="249">
        <v>-0.21099999999999999</v>
      </c>
      <c r="U22" s="249">
        <v>0.66200000000000003</v>
      </c>
      <c r="V22" s="249">
        <v>0.88700000000000001</v>
      </c>
      <c r="W22" s="254"/>
      <c r="X22" s="254"/>
      <c r="Y22" s="254"/>
      <c r="Z22" s="254"/>
      <c r="AA22" s="249">
        <v>0.16800000000000001</v>
      </c>
      <c r="AB22" s="252" t="s">
        <v>116</v>
      </c>
      <c r="AC22" s="252" t="s">
        <v>116</v>
      </c>
      <c r="AD22" s="255"/>
      <c r="AE22" s="249">
        <v>26.628</v>
      </c>
      <c r="AF22" s="249">
        <v>27.568999999999999</v>
      </c>
      <c r="AG22" s="252" t="s">
        <v>116</v>
      </c>
      <c r="AH22" s="259">
        <v>3.6921708185053381</v>
      </c>
      <c r="AJ22" s="238"/>
      <c r="AP22" s="239"/>
      <c r="AQ22" s="239"/>
      <c r="AR22" s="239"/>
      <c r="AS22" s="239"/>
    </row>
    <row r="23" spans="1:49" s="237" customFormat="1">
      <c r="B23" s="258" t="s">
        <v>107</v>
      </c>
      <c r="C23" s="248">
        <v>9.98</v>
      </c>
      <c r="D23" s="248">
        <v>10.59</v>
      </c>
      <c r="E23" s="248">
        <v>8.4860000000000007</v>
      </c>
      <c r="F23" s="248">
        <v>1.2390000000000001</v>
      </c>
      <c r="G23" s="248">
        <v>0.86499999999999999</v>
      </c>
      <c r="H23" s="248">
        <v>2.1040000000000001</v>
      </c>
      <c r="I23" s="248">
        <v>8.4</v>
      </c>
      <c r="J23" s="249"/>
      <c r="K23" s="250" t="s">
        <v>116</v>
      </c>
      <c r="L23" s="251">
        <v>0.50800000000000001</v>
      </c>
      <c r="M23" s="250" t="s">
        <v>116</v>
      </c>
      <c r="N23" s="250" t="s">
        <v>116</v>
      </c>
      <c r="O23" s="250">
        <v>0.61</v>
      </c>
      <c r="P23" s="251"/>
      <c r="Q23" s="251">
        <v>-0.629</v>
      </c>
      <c r="R23" s="252"/>
      <c r="S23" s="253"/>
      <c r="T23" s="249">
        <v>-0.47</v>
      </c>
      <c r="U23" s="249">
        <v>0.61</v>
      </c>
      <c r="V23" s="249">
        <v>0.94899999999999995</v>
      </c>
      <c r="W23" s="254"/>
      <c r="X23" s="254"/>
      <c r="Y23" s="254"/>
      <c r="Z23" s="254"/>
      <c r="AA23" s="249">
        <v>4.7E-2</v>
      </c>
      <c r="AB23" s="252" t="s">
        <v>116</v>
      </c>
      <c r="AC23" s="252" t="s">
        <v>116</v>
      </c>
      <c r="AD23" s="255"/>
      <c r="AE23" s="249">
        <v>28.128</v>
      </c>
      <c r="AF23" s="249">
        <v>28.832000000000001</v>
      </c>
      <c r="AG23" s="252" t="s">
        <v>116</v>
      </c>
      <c r="AH23" s="259">
        <v>3.8478647686832756</v>
      </c>
      <c r="AJ23" s="238"/>
      <c r="AP23" s="239"/>
      <c r="AQ23" s="239"/>
      <c r="AR23" s="239"/>
      <c r="AS23" s="239"/>
    </row>
    <row r="24" spans="1:49" s="237" customFormat="1">
      <c r="B24" s="258" t="s">
        <v>108</v>
      </c>
      <c r="C24" s="248">
        <v>10.449</v>
      </c>
      <c r="D24" s="248">
        <v>10.987</v>
      </c>
      <c r="E24" s="248">
        <v>8.8079999999999998</v>
      </c>
      <c r="F24" s="248">
        <v>1.258</v>
      </c>
      <c r="G24" s="248">
        <v>0.92100000000000004</v>
      </c>
      <c r="H24" s="248">
        <v>2.1789999999999998</v>
      </c>
      <c r="I24" s="248">
        <v>8.7309999999999999</v>
      </c>
      <c r="J24" s="249"/>
      <c r="K24" s="250" t="s">
        <v>116</v>
      </c>
      <c r="L24" s="251">
        <v>0.55000000000000004</v>
      </c>
      <c r="M24" s="250" t="s">
        <v>116</v>
      </c>
      <c r="N24" s="250" t="s">
        <v>116</v>
      </c>
      <c r="O24" s="250">
        <v>0.53800000000000003</v>
      </c>
      <c r="P24" s="251"/>
      <c r="Q24" s="251">
        <v>-0.72</v>
      </c>
      <c r="R24" s="252"/>
      <c r="S24" s="253"/>
      <c r="T24" s="249">
        <v>-0.38400000000000001</v>
      </c>
      <c r="U24" s="249">
        <v>0.64600000000000002</v>
      </c>
      <c r="V24" s="249">
        <v>0.93500000000000005</v>
      </c>
      <c r="W24" s="254"/>
      <c r="X24" s="254"/>
      <c r="Y24" s="254"/>
      <c r="Z24" s="254"/>
      <c r="AA24" s="249">
        <v>6.7000000000000004E-2</v>
      </c>
      <c r="AB24" s="252" t="s">
        <v>116</v>
      </c>
      <c r="AC24" s="252" t="s">
        <v>116</v>
      </c>
      <c r="AD24" s="255"/>
      <c r="AE24" s="249">
        <v>29.44</v>
      </c>
      <c r="AF24" s="249">
        <v>30.376000000000001</v>
      </c>
      <c r="AG24" s="252" t="s">
        <v>116</v>
      </c>
      <c r="AH24" s="259">
        <v>3.9590747330960858</v>
      </c>
      <c r="AJ24" s="238"/>
      <c r="AP24" s="239"/>
      <c r="AQ24" s="239"/>
      <c r="AR24" s="239"/>
      <c r="AS24" s="239"/>
    </row>
    <row r="25" spans="1:49" s="237" customFormat="1">
      <c r="B25" s="258" t="s">
        <v>109</v>
      </c>
      <c r="C25" s="248">
        <v>11.055999999999999</v>
      </c>
      <c r="D25" s="248">
        <v>11.919</v>
      </c>
      <c r="E25" s="248">
        <v>9.15</v>
      </c>
      <c r="F25" s="248">
        <v>1.7669999999999999</v>
      </c>
      <c r="G25" s="248">
        <v>1.002</v>
      </c>
      <c r="H25" s="248">
        <v>2.7690000000000001</v>
      </c>
      <c r="I25" s="248">
        <v>9.16</v>
      </c>
      <c r="J25" s="249"/>
      <c r="K25" s="250" t="s">
        <v>116</v>
      </c>
      <c r="L25" s="251">
        <v>0.28899999999999998</v>
      </c>
      <c r="M25" s="250" t="s">
        <v>116</v>
      </c>
      <c r="N25" s="250" t="s">
        <v>116</v>
      </c>
      <c r="O25" s="250">
        <v>0.86299999999999999</v>
      </c>
      <c r="P25" s="251"/>
      <c r="Q25" s="251">
        <v>-0.90400000000000003</v>
      </c>
      <c r="R25" s="252"/>
      <c r="S25" s="253"/>
      <c r="T25" s="249">
        <v>0.30299999999999999</v>
      </c>
      <c r="U25" s="249">
        <v>0.98899999999999999</v>
      </c>
      <c r="V25" s="249">
        <v>0.98399999999999999</v>
      </c>
      <c r="W25" s="254"/>
      <c r="X25" s="254"/>
      <c r="Y25" s="254"/>
      <c r="Z25" s="254"/>
      <c r="AA25" s="249">
        <v>0.77300000000000002</v>
      </c>
      <c r="AB25" s="252" t="s">
        <v>116</v>
      </c>
      <c r="AC25" s="252" t="s">
        <v>116</v>
      </c>
      <c r="AD25" s="255"/>
      <c r="AE25" s="249">
        <v>31.913</v>
      </c>
      <c r="AF25" s="249">
        <v>33.329000000000001</v>
      </c>
      <c r="AG25" s="252" t="s">
        <v>116</v>
      </c>
      <c r="AH25" s="259">
        <v>4.0480427046263348</v>
      </c>
      <c r="AJ25" s="238"/>
      <c r="AP25" s="239"/>
      <c r="AQ25" s="239"/>
      <c r="AR25" s="239"/>
      <c r="AS25" s="239"/>
    </row>
    <row r="26" spans="1:49" s="237" customFormat="1">
      <c r="B26" s="258" t="s">
        <v>110</v>
      </c>
      <c r="C26" s="248">
        <v>12.257</v>
      </c>
      <c r="D26" s="248">
        <v>12.907999999999999</v>
      </c>
      <c r="E26" s="248">
        <v>9.7240000000000002</v>
      </c>
      <c r="F26" s="248">
        <v>2.0960000000000001</v>
      </c>
      <c r="G26" s="248">
        <v>1.0880000000000001</v>
      </c>
      <c r="H26" s="248">
        <v>3.1840000000000002</v>
      </c>
      <c r="I26" s="248">
        <v>10.137</v>
      </c>
      <c r="J26" s="249"/>
      <c r="K26" s="250" t="s">
        <v>116</v>
      </c>
      <c r="L26" s="251">
        <v>0.53900000000000003</v>
      </c>
      <c r="M26" s="250" t="s">
        <v>116</v>
      </c>
      <c r="N26" s="250" t="s">
        <v>116</v>
      </c>
      <c r="O26" s="250">
        <v>0.65100000000000002</v>
      </c>
      <c r="P26" s="251"/>
      <c r="Q26" s="251">
        <v>-1.4450000000000001</v>
      </c>
      <c r="R26" s="252"/>
      <c r="S26" s="253"/>
      <c r="T26" s="249">
        <v>0.32600000000000001</v>
      </c>
      <c r="U26" s="249">
        <v>0.91400000000000003</v>
      </c>
      <c r="V26" s="249">
        <v>0.98599999999999999</v>
      </c>
      <c r="W26" s="254"/>
      <c r="X26" s="254"/>
      <c r="Y26" s="254"/>
      <c r="Z26" s="254"/>
      <c r="AA26" s="249">
        <v>3.1E-2</v>
      </c>
      <c r="AB26" s="252" t="s">
        <v>116</v>
      </c>
      <c r="AC26" s="252" t="s">
        <v>116</v>
      </c>
      <c r="AD26" s="255"/>
      <c r="AE26" s="249">
        <v>34.844000000000001</v>
      </c>
      <c r="AF26" s="249">
        <v>36.152999999999999</v>
      </c>
      <c r="AG26" s="252" t="s">
        <v>116</v>
      </c>
      <c r="AH26" s="259">
        <v>4.2259786476868326</v>
      </c>
      <c r="AJ26" s="238"/>
      <c r="AP26" s="239"/>
      <c r="AQ26" s="239"/>
      <c r="AR26" s="239"/>
      <c r="AS26" s="239"/>
    </row>
    <row r="27" spans="1:49" s="260" customFormat="1" ht="15.75" customHeight="1">
      <c r="B27" s="261" t="s">
        <v>9</v>
      </c>
      <c r="C27" s="248">
        <v>13.846</v>
      </c>
      <c r="D27" s="248">
        <v>14.417</v>
      </c>
      <c r="E27" s="248">
        <v>10.965999999999999</v>
      </c>
      <c r="F27" s="248">
        <v>2.2509999999999999</v>
      </c>
      <c r="G27" s="248">
        <v>1.2</v>
      </c>
      <c r="H27" s="248">
        <v>3.4510000000000001</v>
      </c>
      <c r="I27" s="248">
        <v>11.497999999999999</v>
      </c>
      <c r="J27" s="249"/>
      <c r="K27" s="250" t="s">
        <v>116</v>
      </c>
      <c r="L27" s="251">
        <v>0.66200000000000003</v>
      </c>
      <c r="M27" s="250" t="s">
        <v>116</v>
      </c>
      <c r="N27" s="250" t="s">
        <v>116</v>
      </c>
      <c r="O27" s="250">
        <v>0.57099999999999995</v>
      </c>
      <c r="P27" s="251"/>
      <c r="Q27" s="251">
        <v>-1.68</v>
      </c>
      <c r="R27" s="252"/>
      <c r="S27" s="249"/>
      <c r="T27" s="249">
        <v>0.46899999999999997</v>
      </c>
      <c r="U27" s="249">
        <v>0.92200000000000004</v>
      </c>
      <c r="V27" s="249">
        <v>1.014</v>
      </c>
      <c r="W27" s="248"/>
      <c r="X27" s="248"/>
      <c r="Y27" s="248"/>
      <c r="Z27" s="248"/>
      <c r="AA27" s="249">
        <v>0.45700000000000002</v>
      </c>
      <c r="AB27" s="252" t="s">
        <v>116</v>
      </c>
      <c r="AC27" s="252" t="s">
        <v>116</v>
      </c>
      <c r="AD27" s="255"/>
      <c r="AE27" s="249">
        <v>37.451000000000001</v>
      </c>
      <c r="AF27" s="249">
        <v>38.744</v>
      </c>
      <c r="AG27" s="252" t="s">
        <v>116</v>
      </c>
      <c r="AH27" s="259">
        <v>4.4483985765124556</v>
      </c>
      <c r="AI27" s="237"/>
      <c r="AJ27" s="262"/>
      <c r="AK27" s="237"/>
      <c r="AL27" s="237"/>
      <c r="AM27" s="263"/>
      <c r="AN27" s="263"/>
      <c r="AO27" s="263"/>
      <c r="AP27" s="264"/>
      <c r="AQ27" s="264"/>
      <c r="AR27" s="264"/>
      <c r="AS27" s="264"/>
      <c r="AT27" s="265"/>
      <c r="AU27" s="237"/>
      <c r="AV27" s="237"/>
      <c r="AW27" s="237"/>
    </row>
    <row r="28" spans="1:49" s="260" customFormat="1" ht="15.75" customHeight="1">
      <c r="B28" s="261" t="s">
        <v>10</v>
      </c>
      <c r="C28" s="248">
        <v>15.037000000000001</v>
      </c>
      <c r="D28" s="248">
        <v>15.994</v>
      </c>
      <c r="E28" s="248">
        <v>11.958</v>
      </c>
      <c r="F28" s="248">
        <v>2.6970000000000001</v>
      </c>
      <c r="G28" s="248">
        <v>1.339</v>
      </c>
      <c r="H28" s="248">
        <v>4.0359999999999996</v>
      </c>
      <c r="I28" s="248">
        <v>12.541</v>
      </c>
      <c r="J28" s="249"/>
      <c r="K28" s="250" t="s">
        <v>116</v>
      </c>
      <c r="L28" s="251">
        <v>0.38</v>
      </c>
      <c r="M28" s="250" t="s">
        <v>116</v>
      </c>
      <c r="N28" s="250" t="s">
        <v>116</v>
      </c>
      <c r="O28" s="250">
        <v>0.95699999999999996</v>
      </c>
      <c r="P28" s="251"/>
      <c r="Q28" s="251">
        <v>-1.74</v>
      </c>
      <c r="R28" s="252"/>
      <c r="S28" s="249"/>
      <c r="T28" s="249">
        <v>0.74299999999999999</v>
      </c>
      <c r="U28" s="249">
        <v>1.1659999999999999</v>
      </c>
      <c r="V28" s="249">
        <v>1.115</v>
      </c>
      <c r="W28" s="248"/>
      <c r="X28" s="248"/>
      <c r="Y28" s="248"/>
      <c r="Z28" s="248"/>
      <c r="AA28" s="249">
        <v>3.2000000000000001E-2</v>
      </c>
      <c r="AB28" s="252" t="s">
        <v>116</v>
      </c>
      <c r="AC28" s="252" t="s">
        <v>116</v>
      </c>
      <c r="AD28" s="255"/>
      <c r="AE28" s="249">
        <v>39.939</v>
      </c>
      <c r="AF28" s="249">
        <v>41.139000000000003</v>
      </c>
      <c r="AG28" s="252" t="s">
        <v>116</v>
      </c>
      <c r="AH28" s="259">
        <v>4.6708185053380786</v>
      </c>
      <c r="AI28" s="237"/>
      <c r="AJ28" s="262"/>
      <c r="AK28" s="237"/>
      <c r="AL28" s="237"/>
      <c r="AM28" s="263"/>
      <c r="AN28" s="263"/>
      <c r="AO28" s="263"/>
      <c r="AP28" s="266"/>
      <c r="AQ28" s="266"/>
      <c r="AR28" s="266"/>
      <c r="AS28" s="266"/>
      <c r="AT28" s="265"/>
      <c r="AU28" s="237"/>
      <c r="AV28" s="237"/>
      <c r="AW28" s="237"/>
    </row>
    <row r="29" spans="1:49" s="260" customFormat="1" ht="15.75" customHeight="1">
      <c r="B29" s="261" t="s">
        <v>11</v>
      </c>
      <c r="C29" s="248">
        <v>16.614999999999998</v>
      </c>
      <c r="D29" s="248">
        <v>18.251999999999999</v>
      </c>
      <c r="E29" s="248">
        <v>13.419</v>
      </c>
      <c r="F29" s="248">
        <v>3.3860000000000001</v>
      </c>
      <c r="G29" s="248">
        <v>1.4470000000000001</v>
      </c>
      <c r="H29" s="248">
        <v>4.8330000000000002</v>
      </c>
      <c r="I29" s="248">
        <v>13.861000000000001</v>
      </c>
      <c r="J29" s="249"/>
      <c r="K29" s="250" t="s">
        <v>116</v>
      </c>
      <c r="L29" s="251">
        <v>-7.8E-2</v>
      </c>
      <c r="M29" s="250" t="s">
        <v>116</v>
      </c>
      <c r="N29" s="250" t="s">
        <v>116</v>
      </c>
      <c r="O29" s="250">
        <v>1.637</v>
      </c>
      <c r="P29" s="251"/>
      <c r="Q29" s="251">
        <v>-1.7490000000000001</v>
      </c>
      <c r="R29" s="252"/>
      <c r="S29" s="249"/>
      <c r="T29" s="249">
        <v>1.3740000000000001</v>
      </c>
      <c r="U29" s="249">
        <v>2.0209999999999999</v>
      </c>
      <c r="V29" s="249">
        <v>1.224</v>
      </c>
      <c r="W29" s="248"/>
      <c r="X29" s="248"/>
      <c r="Y29" s="248"/>
      <c r="Z29" s="248"/>
      <c r="AA29" s="249">
        <v>0.63100000000000001</v>
      </c>
      <c r="AB29" s="252" t="s">
        <v>116</v>
      </c>
      <c r="AC29" s="252" t="s">
        <v>116</v>
      </c>
      <c r="AD29" s="255"/>
      <c r="AE29" s="249">
        <v>42.497999999999998</v>
      </c>
      <c r="AF29" s="249">
        <v>44.377000000000002</v>
      </c>
      <c r="AG29" s="252" t="s">
        <v>116</v>
      </c>
      <c r="AH29" s="259">
        <v>4.8265124555160153</v>
      </c>
      <c r="AI29" s="237"/>
      <c r="AJ29" s="262"/>
      <c r="AK29" s="237"/>
      <c r="AL29" s="237"/>
      <c r="AM29" s="263"/>
      <c r="AN29" s="263"/>
      <c r="AO29" s="263"/>
      <c r="AP29" s="266"/>
      <c r="AQ29" s="266"/>
      <c r="AR29" s="266"/>
      <c r="AS29" s="266"/>
      <c r="AT29" s="265"/>
      <c r="AU29" s="237"/>
      <c r="AV29" s="237"/>
      <c r="AW29" s="237"/>
    </row>
    <row r="30" spans="1:49" s="260" customFormat="1" ht="15.75" customHeight="1">
      <c r="B30" s="261" t="s">
        <v>12</v>
      </c>
      <c r="C30" s="248">
        <v>19.082999999999998</v>
      </c>
      <c r="D30" s="248">
        <v>19.353000000000002</v>
      </c>
      <c r="E30" s="248">
        <v>14.465</v>
      </c>
      <c r="F30" s="248">
        <v>3.2320000000000002</v>
      </c>
      <c r="G30" s="248">
        <v>1.6559999999999999</v>
      </c>
      <c r="H30" s="248">
        <v>4.8879999999999999</v>
      </c>
      <c r="I30" s="248">
        <v>15.814</v>
      </c>
      <c r="J30" s="249"/>
      <c r="K30" s="250" t="s">
        <v>116</v>
      </c>
      <c r="L30" s="251">
        <v>1.3879999999999999</v>
      </c>
      <c r="M30" s="250" t="s">
        <v>116</v>
      </c>
      <c r="N30" s="250" t="s">
        <v>116</v>
      </c>
      <c r="O30" s="250">
        <v>0.27</v>
      </c>
      <c r="P30" s="251"/>
      <c r="Q30" s="251">
        <v>-2.9620000000000002</v>
      </c>
      <c r="R30" s="252"/>
      <c r="S30" s="249"/>
      <c r="T30" s="249">
        <v>-0.29199999999999998</v>
      </c>
      <c r="U30" s="249">
        <v>0.376</v>
      </c>
      <c r="V30" s="249">
        <v>1.302</v>
      </c>
      <c r="W30" s="248"/>
      <c r="X30" s="248"/>
      <c r="Y30" s="248"/>
      <c r="Z30" s="248"/>
      <c r="AA30" s="249">
        <v>-0.313</v>
      </c>
      <c r="AB30" s="252" t="s">
        <v>116</v>
      </c>
      <c r="AC30" s="252" t="s">
        <v>116</v>
      </c>
      <c r="AD30" s="255"/>
      <c r="AE30" s="249">
        <v>46.753</v>
      </c>
      <c r="AF30" s="249">
        <v>48.686</v>
      </c>
      <c r="AG30" s="252" t="s">
        <v>116</v>
      </c>
      <c r="AH30" s="259">
        <v>5.0266903914590753</v>
      </c>
      <c r="AI30" s="237"/>
      <c r="AJ30" s="262"/>
      <c r="AK30" s="237"/>
      <c r="AL30" s="237"/>
      <c r="AM30" s="263"/>
      <c r="AN30" s="263"/>
      <c r="AO30" s="263"/>
      <c r="AP30" s="266"/>
      <c r="AQ30" s="266"/>
      <c r="AR30" s="266"/>
      <c r="AS30" s="266"/>
      <c r="AT30" s="265"/>
      <c r="AU30" s="237"/>
      <c r="AV30" s="237"/>
      <c r="AW30" s="237"/>
    </row>
    <row r="31" spans="1:49" s="260" customFormat="1" ht="15.75" customHeight="1">
      <c r="B31" s="261" t="s">
        <v>13</v>
      </c>
      <c r="C31" s="248">
        <v>21.279</v>
      </c>
      <c r="D31" s="248">
        <v>20.407</v>
      </c>
      <c r="E31" s="248">
        <v>15.404999999999999</v>
      </c>
      <c r="F31" s="248">
        <v>3.137</v>
      </c>
      <c r="G31" s="248">
        <v>1.865</v>
      </c>
      <c r="H31" s="248">
        <v>5.0019999999999998</v>
      </c>
      <c r="I31" s="248">
        <v>17.863</v>
      </c>
      <c r="J31" s="249"/>
      <c r="K31" s="250" t="s">
        <v>116</v>
      </c>
      <c r="L31" s="251">
        <v>2.6139999999999999</v>
      </c>
      <c r="M31" s="250" t="s">
        <v>116</v>
      </c>
      <c r="N31" s="250" t="s">
        <v>116</v>
      </c>
      <c r="O31" s="250">
        <v>-0.872</v>
      </c>
      <c r="P31" s="251"/>
      <c r="Q31" s="251">
        <v>-4.0090000000000003</v>
      </c>
      <c r="R31" s="252"/>
      <c r="S31" s="249"/>
      <c r="T31" s="249">
        <v>-1.081</v>
      </c>
      <c r="U31" s="249">
        <v>-0.76800000000000002</v>
      </c>
      <c r="V31" s="249">
        <v>1.3140000000000001</v>
      </c>
      <c r="W31" s="248"/>
      <c r="X31" s="248"/>
      <c r="Y31" s="248"/>
      <c r="Z31" s="248"/>
      <c r="AA31" s="249">
        <v>-0.189</v>
      </c>
      <c r="AB31" s="252" t="s">
        <v>116</v>
      </c>
      <c r="AC31" s="252" t="s">
        <v>116</v>
      </c>
      <c r="AD31" s="255"/>
      <c r="AE31" s="249">
        <v>50.834000000000003</v>
      </c>
      <c r="AF31" s="249">
        <v>54.079000000000001</v>
      </c>
      <c r="AG31" s="252" t="s">
        <v>116</v>
      </c>
      <c r="AH31" s="259">
        <v>5.404804270462634</v>
      </c>
      <c r="AI31" s="237"/>
      <c r="AJ31" s="262"/>
      <c r="AK31" s="237"/>
      <c r="AL31" s="237"/>
      <c r="AM31" s="263"/>
      <c r="AN31" s="263"/>
      <c r="AO31" s="263"/>
      <c r="AP31" s="266"/>
      <c r="AQ31" s="266"/>
      <c r="AR31" s="266"/>
      <c r="AS31" s="266"/>
      <c r="AT31" s="265"/>
      <c r="AU31" s="237"/>
      <c r="AV31" s="237"/>
      <c r="AW31" s="237"/>
    </row>
    <row r="32" spans="1:49">
      <c r="A32" s="267"/>
      <c r="B32" s="268" t="s">
        <v>14</v>
      </c>
      <c r="C32" s="248">
        <v>23.117000000000001</v>
      </c>
      <c r="D32" s="248">
        <v>22.794</v>
      </c>
      <c r="E32" s="248">
        <v>17.05</v>
      </c>
      <c r="F32" s="248">
        <v>3.6240000000000001</v>
      </c>
      <c r="G32" s="248">
        <v>2.12</v>
      </c>
      <c r="H32" s="248">
        <v>5.7439999999999998</v>
      </c>
      <c r="I32" s="248">
        <v>19.457000000000001</v>
      </c>
      <c r="J32" s="269"/>
      <c r="K32" s="250" t="s">
        <v>116</v>
      </c>
      <c r="L32" s="251">
        <v>2.1080000000000001</v>
      </c>
      <c r="M32" s="250" t="s">
        <v>116</v>
      </c>
      <c r="N32" s="250" t="s">
        <v>116</v>
      </c>
      <c r="O32" s="250">
        <v>-0.32300000000000001</v>
      </c>
      <c r="P32" s="251"/>
      <c r="Q32" s="251">
        <v>-3.9470000000000001</v>
      </c>
      <c r="R32" s="252"/>
      <c r="S32" s="270"/>
      <c r="T32" s="249">
        <v>-0.13300000000000001</v>
      </c>
      <c r="U32" s="249">
        <v>0.65500000000000003</v>
      </c>
      <c r="V32" s="249">
        <v>1.3440000000000001</v>
      </c>
      <c r="W32" s="271"/>
      <c r="X32" s="271"/>
      <c r="Y32" s="271"/>
      <c r="Z32" s="271"/>
      <c r="AA32" s="249">
        <v>-1.1080000000000001</v>
      </c>
      <c r="AB32" s="252" t="s">
        <v>116</v>
      </c>
      <c r="AC32" s="252" t="s">
        <v>116</v>
      </c>
      <c r="AD32" s="255"/>
      <c r="AE32" s="249">
        <v>57.698</v>
      </c>
      <c r="AF32" s="249">
        <v>61.131</v>
      </c>
      <c r="AG32" s="252" t="s">
        <v>116</v>
      </c>
      <c r="AH32" s="259">
        <v>5.9386120996441294</v>
      </c>
      <c r="AJ32" s="262"/>
      <c r="AM32" s="263"/>
      <c r="AN32" s="263"/>
      <c r="AO32" s="263"/>
      <c r="AP32" s="266"/>
      <c r="AQ32" s="266"/>
      <c r="AR32" s="266"/>
      <c r="AS32" s="266"/>
      <c r="AT32" s="265"/>
    </row>
    <row r="33" spans="1:46">
      <c r="A33" s="267"/>
      <c r="B33" s="268" t="s">
        <v>15</v>
      </c>
      <c r="C33" s="248">
        <v>24.78</v>
      </c>
      <c r="D33" s="248">
        <v>25.414000000000001</v>
      </c>
      <c r="E33" s="248">
        <v>19.495000000000001</v>
      </c>
      <c r="F33" s="248">
        <v>3.47</v>
      </c>
      <c r="G33" s="248">
        <v>2.4489999999999998</v>
      </c>
      <c r="H33" s="248">
        <v>5.9189999999999996</v>
      </c>
      <c r="I33" s="248">
        <v>20.707999999999998</v>
      </c>
      <c r="J33" s="269"/>
      <c r="K33" s="250" t="s">
        <v>116</v>
      </c>
      <c r="L33" s="251">
        <v>1.276</v>
      </c>
      <c r="M33" s="250" t="s">
        <v>116</v>
      </c>
      <c r="N33" s="250" t="s">
        <v>116</v>
      </c>
      <c r="O33" s="250">
        <v>0.63400000000000001</v>
      </c>
      <c r="P33" s="251"/>
      <c r="Q33" s="251">
        <v>-2.8359999999999999</v>
      </c>
      <c r="R33" s="252"/>
      <c r="S33" s="251"/>
      <c r="T33" s="249">
        <v>0.48799999999999999</v>
      </c>
      <c r="U33" s="249">
        <v>0.85</v>
      </c>
      <c r="V33" s="249">
        <v>1.544</v>
      </c>
      <c r="W33" s="271"/>
      <c r="X33" s="271"/>
      <c r="Y33" s="271"/>
      <c r="Z33" s="271"/>
      <c r="AA33" s="249">
        <v>-0.40699999999999997</v>
      </c>
      <c r="AB33" s="252" t="s">
        <v>116</v>
      </c>
      <c r="AC33" s="252" t="s">
        <v>116</v>
      </c>
      <c r="AD33" s="255"/>
      <c r="AE33" s="249">
        <v>64.537000000000006</v>
      </c>
      <c r="AF33" s="249">
        <v>68.070999999999998</v>
      </c>
      <c r="AG33" s="252" t="s">
        <v>116</v>
      </c>
      <c r="AH33" s="259">
        <v>6.3834519572953745</v>
      </c>
      <c r="AJ33" s="262"/>
      <c r="AM33" s="263"/>
      <c r="AN33" s="263"/>
      <c r="AO33" s="263"/>
      <c r="AP33" s="266"/>
      <c r="AQ33" s="266"/>
      <c r="AR33" s="266"/>
      <c r="AS33" s="266"/>
      <c r="AT33" s="265"/>
    </row>
    <row r="34" spans="1:46">
      <c r="A34" s="267"/>
      <c r="B34" s="268" t="s">
        <v>16</v>
      </c>
      <c r="C34" s="248">
        <v>26.524000000000001</v>
      </c>
      <c r="D34" s="248">
        <v>28.437000000000001</v>
      </c>
      <c r="E34" s="248">
        <v>22.036000000000001</v>
      </c>
      <c r="F34" s="248">
        <v>3.6339999999999999</v>
      </c>
      <c r="G34" s="248">
        <v>2.7669999999999999</v>
      </c>
      <c r="H34" s="248">
        <v>6.4009999999999998</v>
      </c>
      <c r="I34" s="248">
        <v>22.053000000000001</v>
      </c>
      <c r="J34" s="269"/>
      <c r="K34" s="250" t="s">
        <v>116</v>
      </c>
      <c r="L34" s="251">
        <v>0.11</v>
      </c>
      <c r="M34" s="250" t="s">
        <v>116</v>
      </c>
      <c r="N34" s="250" t="s">
        <v>116</v>
      </c>
      <c r="O34" s="250">
        <v>1.913</v>
      </c>
      <c r="P34" s="251"/>
      <c r="Q34" s="251">
        <v>-1.7210000000000001</v>
      </c>
      <c r="R34" s="252"/>
      <c r="S34" s="251"/>
      <c r="T34" s="249">
        <v>1.9079999999999999</v>
      </c>
      <c r="U34" s="249">
        <v>2.4489999999999998</v>
      </c>
      <c r="V34" s="249">
        <v>1.726</v>
      </c>
      <c r="W34" s="271"/>
      <c r="X34" s="271"/>
      <c r="Y34" s="271"/>
      <c r="Z34" s="271"/>
      <c r="AA34" s="249">
        <v>1.4530000000000001</v>
      </c>
      <c r="AB34" s="252" t="s">
        <v>116</v>
      </c>
      <c r="AC34" s="252" t="s">
        <v>116</v>
      </c>
      <c r="AD34" s="255"/>
      <c r="AE34" s="249">
        <v>73.843000000000004</v>
      </c>
      <c r="AF34" s="249">
        <v>79.12</v>
      </c>
      <c r="AG34" s="269">
        <v>2.5446863580414503</v>
      </c>
      <c r="AH34" s="259">
        <v>6.939501779359432</v>
      </c>
      <c r="AI34" s="272"/>
      <c r="AJ34" s="262"/>
      <c r="AM34" s="263"/>
      <c r="AN34" s="263"/>
      <c r="AO34" s="263"/>
      <c r="AP34" s="266"/>
      <c r="AQ34" s="266"/>
      <c r="AR34" s="266"/>
      <c r="AS34" s="266"/>
      <c r="AT34" s="265"/>
    </row>
    <row r="35" spans="1:46">
      <c r="A35" s="267"/>
      <c r="B35" s="268" t="s">
        <v>17</v>
      </c>
      <c r="C35" s="248">
        <v>29.974</v>
      </c>
      <c r="D35" s="248">
        <v>33.356999999999999</v>
      </c>
      <c r="E35" s="248">
        <v>25.684000000000001</v>
      </c>
      <c r="F35" s="248">
        <v>4.3449999999999998</v>
      </c>
      <c r="G35" s="248">
        <v>3.3279999999999998</v>
      </c>
      <c r="H35" s="248">
        <v>7.673</v>
      </c>
      <c r="I35" s="248">
        <v>24.687999999999999</v>
      </c>
      <c r="J35" s="269"/>
      <c r="K35" s="250" t="s">
        <v>116</v>
      </c>
      <c r="L35" s="251">
        <v>-0.871</v>
      </c>
      <c r="M35" s="250" t="s">
        <v>116</v>
      </c>
      <c r="N35" s="250" t="s">
        <v>116</v>
      </c>
      <c r="O35" s="250">
        <v>3.383</v>
      </c>
      <c r="P35" s="251"/>
      <c r="Q35" s="251">
        <v>-0.96199999999999997</v>
      </c>
      <c r="R35" s="252"/>
      <c r="S35" s="251"/>
      <c r="T35" s="249">
        <v>2.1349999999999998</v>
      </c>
      <c r="U35" s="249">
        <v>4.3710000000000004</v>
      </c>
      <c r="V35" s="249">
        <v>2.0169999999999999</v>
      </c>
      <c r="W35" s="271"/>
      <c r="X35" s="271"/>
      <c r="Y35" s="271"/>
      <c r="Z35" s="271"/>
      <c r="AA35" s="249">
        <v>3.0339999999999998</v>
      </c>
      <c r="AB35" s="252" t="s">
        <v>116</v>
      </c>
      <c r="AC35" s="252" t="s">
        <v>116</v>
      </c>
      <c r="AD35" s="255"/>
      <c r="AE35" s="249">
        <v>82.736999999999995</v>
      </c>
      <c r="AF35" s="249">
        <v>88.688999999999993</v>
      </c>
      <c r="AG35" s="269">
        <v>6.5394315949810444</v>
      </c>
      <c r="AH35" s="259">
        <v>7.562277580071175</v>
      </c>
      <c r="AI35" s="272"/>
      <c r="AJ35" s="262"/>
      <c r="AM35" s="263"/>
      <c r="AN35" s="263"/>
      <c r="AO35" s="263"/>
      <c r="AP35" s="266"/>
      <c r="AQ35" s="266"/>
      <c r="AR35" s="266"/>
      <c r="AS35" s="266"/>
      <c r="AT35" s="265"/>
    </row>
    <row r="36" spans="1:46">
      <c r="B36" s="268" t="s">
        <v>18</v>
      </c>
      <c r="C36" s="248">
        <v>38.302999999999997</v>
      </c>
      <c r="D36" s="248">
        <v>43.895000000000003</v>
      </c>
      <c r="E36" s="248">
        <v>34.139000000000003</v>
      </c>
      <c r="F36" s="248">
        <v>5.4260000000000002</v>
      </c>
      <c r="G36" s="248">
        <v>4.33</v>
      </c>
      <c r="H36" s="248">
        <v>9.7560000000000002</v>
      </c>
      <c r="I36" s="248">
        <v>31.902000000000001</v>
      </c>
      <c r="J36" s="269"/>
      <c r="K36" s="250" t="s">
        <v>116</v>
      </c>
      <c r="L36" s="251">
        <v>-2.2549999999999999</v>
      </c>
      <c r="M36" s="250" t="s">
        <v>116</v>
      </c>
      <c r="N36" s="250" t="s">
        <v>116</v>
      </c>
      <c r="O36" s="250">
        <v>5.5919999999999996</v>
      </c>
      <c r="P36" s="273"/>
      <c r="Q36" s="251">
        <v>0.16600000000000001</v>
      </c>
      <c r="R36" s="252"/>
      <c r="S36" s="273"/>
      <c r="T36" s="249">
        <v>5.0940000000000003</v>
      </c>
      <c r="U36" s="249">
        <v>7.9870000000000001</v>
      </c>
      <c r="V36" s="249">
        <v>2.3719999999999999</v>
      </c>
      <c r="W36" s="271"/>
      <c r="X36" s="271">
        <v>52.1</v>
      </c>
      <c r="Y36" s="271"/>
      <c r="Z36" s="271"/>
      <c r="AA36" s="249">
        <v>3.371</v>
      </c>
      <c r="AB36" s="252" t="s">
        <v>116</v>
      </c>
      <c r="AC36" s="269">
        <v>53.67</v>
      </c>
      <c r="AD36" s="255"/>
      <c r="AE36" s="249">
        <v>98.039000000000001</v>
      </c>
      <c r="AF36" s="249">
        <v>108.961</v>
      </c>
      <c r="AG36" s="269">
        <v>3.1047807042479647</v>
      </c>
      <c r="AH36" s="259">
        <v>9.07473309608541</v>
      </c>
      <c r="AI36" s="272"/>
      <c r="AJ36" s="262"/>
      <c r="AM36" s="263"/>
      <c r="AN36" s="263"/>
      <c r="AO36" s="263"/>
      <c r="AP36" s="266"/>
      <c r="AQ36" s="266"/>
      <c r="AR36" s="266"/>
      <c r="AS36" s="266"/>
      <c r="AT36" s="265"/>
    </row>
    <row r="37" spans="1:46">
      <c r="B37" s="268" t="s">
        <v>19</v>
      </c>
      <c r="C37" s="248">
        <v>48.481999999999999</v>
      </c>
      <c r="D37" s="248">
        <v>56.133000000000003</v>
      </c>
      <c r="E37" s="248">
        <v>43.92</v>
      </c>
      <c r="F37" s="248">
        <v>6.72</v>
      </c>
      <c r="G37" s="248">
        <v>5.4930000000000003</v>
      </c>
      <c r="H37" s="248">
        <v>12.212999999999999</v>
      </c>
      <c r="I37" s="248">
        <v>40.305999999999997</v>
      </c>
      <c r="J37" s="269"/>
      <c r="K37" s="251">
        <v>0.63222566325608676</v>
      </c>
      <c r="L37" s="251">
        <v>-3.6219999999999999</v>
      </c>
      <c r="M37" s="251">
        <v>-3.3232256632560873</v>
      </c>
      <c r="N37" s="251">
        <v>7.3522256632560863</v>
      </c>
      <c r="O37" s="250">
        <v>7.6509999999999998</v>
      </c>
      <c r="P37" s="273"/>
      <c r="Q37" s="251">
        <v>0.93100000000000005</v>
      </c>
      <c r="R37" s="252"/>
      <c r="S37" s="273"/>
      <c r="T37" s="249">
        <v>8.7530000000000001</v>
      </c>
      <c r="U37" s="249">
        <v>10.281000000000001</v>
      </c>
      <c r="V37" s="249">
        <v>3.109</v>
      </c>
      <c r="X37" s="271">
        <v>64.7</v>
      </c>
      <c r="Y37" s="271"/>
      <c r="Z37" s="271"/>
      <c r="AA37" s="249">
        <v>5.09</v>
      </c>
      <c r="AB37" s="269">
        <v>4.7912256632560863</v>
      </c>
      <c r="AC37" s="269">
        <v>65.638000000000005</v>
      </c>
      <c r="AD37" s="255"/>
      <c r="AE37" s="249">
        <v>120.68</v>
      </c>
      <c r="AF37" s="249">
        <v>130.97499999999999</v>
      </c>
      <c r="AG37" s="269">
        <v>-1.7370636518415679</v>
      </c>
      <c r="AH37" s="259">
        <v>11.276690391459075</v>
      </c>
      <c r="AI37" s="272"/>
      <c r="AJ37" s="262"/>
      <c r="AM37" s="263"/>
      <c r="AN37" s="263"/>
      <c r="AO37" s="263"/>
      <c r="AP37" s="266"/>
      <c r="AQ37" s="266"/>
      <c r="AR37" s="266"/>
      <c r="AS37" s="266"/>
      <c r="AT37" s="265"/>
    </row>
    <row r="38" spans="1:46">
      <c r="B38" s="268" t="s">
        <v>20</v>
      </c>
      <c r="C38" s="248">
        <v>57.128</v>
      </c>
      <c r="D38" s="248">
        <v>64.132000000000005</v>
      </c>
      <c r="E38" s="248">
        <v>51.265999999999998</v>
      </c>
      <c r="F38" s="248">
        <v>6.399</v>
      </c>
      <c r="G38" s="248">
        <v>6.4669999999999996</v>
      </c>
      <c r="H38" s="248">
        <v>12.866</v>
      </c>
      <c r="I38" s="248">
        <v>46.542999999999999</v>
      </c>
      <c r="J38" s="269"/>
      <c r="K38" s="251">
        <v>-0.34155782058296463</v>
      </c>
      <c r="L38" s="251">
        <v>-1.857</v>
      </c>
      <c r="M38" s="251">
        <v>-0.91044217941703542</v>
      </c>
      <c r="N38" s="251">
        <v>6.057442179417035</v>
      </c>
      <c r="O38" s="250">
        <v>7.0039999999999996</v>
      </c>
      <c r="P38" s="251"/>
      <c r="Q38" s="251">
        <v>0.60499999999999998</v>
      </c>
      <c r="R38" s="252"/>
      <c r="S38" s="251"/>
      <c r="T38" s="249">
        <v>5.8390000000000004</v>
      </c>
      <c r="U38" s="249">
        <v>8.2460000000000004</v>
      </c>
      <c r="V38" s="249">
        <v>4.0789999999999997</v>
      </c>
      <c r="W38" s="271"/>
      <c r="X38" s="271">
        <v>73.599999999999994</v>
      </c>
      <c r="Y38" s="271"/>
      <c r="Z38" s="271"/>
      <c r="AA38" s="249">
        <v>5.14</v>
      </c>
      <c r="AB38" s="269">
        <v>4.1934421794170351</v>
      </c>
      <c r="AC38" s="269">
        <v>75.991</v>
      </c>
      <c r="AD38" s="255"/>
      <c r="AE38" s="249">
        <v>141.863</v>
      </c>
      <c r="AF38" s="249">
        <v>153.75700000000001</v>
      </c>
      <c r="AG38" s="269">
        <v>-0.63964204746912723</v>
      </c>
      <c r="AH38" s="259">
        <v>12.855871886120998</v>
      </c>
      <c r="AI38" s="272"/>
      <c r="AJ38" s="262"/>
      <c r="AM38" s="263"/>
      <c r="AN38" s="263"/>
      <c r="AO38" s="263"/>
      <c r="AP38" s="266"/>
      <c r="AQ38" s="266"/>
      <c r="AR38" s="266"/>
      <c r="AS38" s="266"/>
      <c r="AT38" s="265"/>
    </row>
    <row r="39" spans="1:46">
      <c r="B39" s="268" t="s">
        <v>21</v>
      </c>
      <c r="C39" s="248">
        <v>63.759</v>
      </c>
      <c r="D39" s="248">
        <v>70.183000000000007</v>
      </c>
      <c r="E39" s="248">
        <v>57.555</v>
      </c>
      <c r="F39" s="248">
        <v>5.2329999999999997</v>
      </c>
      <c r="G39" s="248">
        <v>7.3949999999999996</v>
      </c>
      <c r="H39" s="248">
        <v>12.628</v>
      </c>
      <c r="I39" s="248">
        <v>52.515999999999998</v>
      </c>
      <c r="J39" s="269"/>
      <c r="K39" s="251">
        <v>0.58995495757778516</v>
      </c>
      <c r="L39" s="251">
        <v>-0.53600000000000003</v>
      </c>
      <c r="M39" s="251">
        <v>6.5045042422214677E-2</v>
      </c>
      <c r="N39" s="251">
        <v>5.8229549575777835</v>
      </c>
      <c r="O39" s="250">
        <v>6.4240000000000004</v>
      </c>
      <c r="P39" s="251"/>
      <c r="Q39" s="251">
        <v>1.1910000000000001</v>
      </c>
      <c r="R39" s="252"/>
      <c r="S39" s="251"/>
      <c r="T39" s="249">
        <v>4.6779999999999999</v>
      </c>
      <c r="U39" s="249">
        <v>5.5679999999999996</v>
      </c>
      <c r="V39" s="249">
        <v>4.907</v>
      </c>
      <c r="W39" s="271"/>
      <c r="X39" s="271">
        <v>79.5</v>
      </c>
      <c r="Y39" s="271"/>
      <c r="Z39" s="271"/>
      <c r="AA39" s="249">
        <v>5.3490000000000002</v>
      </c>
      <c r="AB39" s="269">
        <v>4.747954957577786</v>
      </c>
      <c r="AC39" s="269">
        <v>86.356999999999999</v>
      </c>
      <c r="AD39" s="255"/>
      <c r="AE39" s="249">
        <v>165.822</v>
      </c>
      <c r="AF39" s="249">
        <v>179.06800000000001</v>
      </c>
      <c r="AG39" s="269">
        <v>-0.46907116695174766</v>
      </c>
      <c r="AH39" s="259">
        <v>14.63523131672598</v>
      </c>
      <c r="AI39" s="272"/>
      <c r="AJ39" s="262"/>
      <c r="AM39" s="263"/>
      <c r="AN39" s="263"/>
      <c r="AO39" s="263"/>
      <c r="AP39" s="266"/>
      <c r="AQ39" s="266"/>
      <c r="AR39" s="266"/>
      <c r="AS39" s="266"/>
      <c r="AT39" s="265"/>
    </row>
    <row r="40" spans="1:46">
      <c r="B40" s="268" t="s">
        <v>22</v>
      </c>
      <c r="C40" s="248">
        <v>70.983999999999995</v>
      </c>
      <c r="D40" s="248">
        <v>79.668999999999997</v>
      </c>
      <c r="E40" s="248">
        <v>66.070999999999998</v>
      </c>
      <c r="F40" s="248">
        <v>5.2430000000000003</v>
      </c>
      <c r="G40" s="248">
        <v>8.3550000000000004</v>
      </c>
      <c r="H40" s="248">
        <v>13.598000000000001</v>
      </c>
      <c r="I40" s="248">
        <v>58.432000000000002</v>
      </c>
      <c r="J40" s="269"/>
      <c r="K40" s="251">
        <v>4.7609294948317009</v>
      </c>
      <c r="L40" s="251">
        <v>-2.0270000000000001</v>
      </c>
      <c r="M40" s="251">
        <v>-3.3459294948317004</v>
      </c>
      <c r="N40" s="251">
        <v>10.003929494831702</v>
      </c>
      <c r="O40" s="250">
        <v>8.6850000000000005</v>
      </c>
      <c r="P40" s="251"/>
      <c r="Q40" s="251">
        <v>3.4420000000000002</v>
      </c>
      <c r="R40" s="252"/>
      <c r="S40" s="251"/>
      <c r="T40" s="249">
        <v>7.7549999999999999</v>
      </c>
      <c r="U40" s="249">
        <v>9.0289999999999999</v>
      </c>
      <c r="V40" s="249">
        <v>5.8559999999999999</v>
      </c>
      <c r="W40" s="271"/>
      <c r="X40" s="271">
        <v>88.6</v>
      </c>
      <c r="Y40" s="271"/>
      <c r="Z40" s="271"/>
      <c r="AA40" s="249">
        <v>7.24</v>
      </c>
      <c r="AB40" s="269">
        <v>8.5589294948317018</v>
      </c>
      <c r="AC40" s="269">
        <v>96.730999999999995</v>
      </c>
      <c r="AD40" s="255"/>
      <c r="AE40" s="249">
        <v>192.02600000000001</v>
      </c>
      <c r="AF40" s="249">
        <v>209.684</v>
      </c>
      <c r="AG40" s="269">
        <v>1.561327335508581</v>
      </c>
      <c r="AH40" s="259">
        <v>16.303380782918154</v>
      </c>
      <c r="AI40" s="272"/>
      <c r="AJ40" s="262"/>
      <c r="AM40" s="263"/>
      <c r="AN40" s="263"/>
      <c r="AO40" s="263"/>
      <c r="AP40" s="266"/>
      <c r="AQ40" s="266"/>
      <c r="AR40" s="266"/>
      <c r="AS40" s="266"/>
      <c r="AT40" s="265"/>
    </row>
    <row r="41" spans="1:46">
      <c r="B41" s="268" t="s">
        <v>23</v>
      </c>
      <c r="C41" s="248">
        <v>86.677000000000007</v>
      </c>
      <c r="D41" s="248">
        <v>95.222999999999999</v>
      </c>
      <c r="E41" s="248">
        <v>79.491</v>
      </c>
      <c r="F41" s="248">
        <v>5.8760000000000003</v>
      </c>
      <c r="G41" s="248">
        <v>9.8559999999999999</v>
      </c>
      <c r="H41" s="248">
        <v>15.731999999999999</v>
      </c>
      <c r="I41" s="248">
        <v>72.543000000000006</v>
      </c>
      <c r="J41" s="269"/>
      <c r="K41" s="251">
        <v>3.2812592605344144</v>
      </c>
      <c r="L41" s="251">
        <v>-0.16200000000000001</v>
      </c>
      <c r="M41" s="251">
        <v>-0.77325926053441396</v>
      </c>
      <c r="N41" s="251">
        <v>9.1572592605344152</v>
      </c>
      <c r="O41" s="250">
        <v>8.5459999999999994</v>
      </c>
      <c r="P41" s="251"/>
      <c r="Q41" s="251">
        <v>2.67</v>
      </c>
      <c r="R41" s="252"/>
      <c r="S41" s="251"/>
      <c r="T41" s="249">
        <v>8.0640000000000001</v>
      </c>
      <c r="U41" s="249">
        <v>9.7230000000000008</v>
      </c>
      <c r="V41" s="249">
        <v>7.5869999999999997</v>
      </c>
      <c r="W41" s="271"/>
      <c r="X41" s="271">
        <v>98.2</v>
      </c>
      <c r="Y41" s="271"/>
      <c r="Z41" s="271"/>
      <c r="AA41" s="249">
        <v>6.0720000000000001</v>
      </c>
      <c r="AB41" s="269">
        <v>6.6832592605344141</v>
      </c>
      <c r="AC41" s="269">
        <v>107.499</v>
      </c>
      <c r="AD41" s="255"/>
      <c r="AE41" s="249">
        <v>232.16800000000001</v>
      </c>
      <c r="AF41" s="249">
        <v>250.84700000000001</v>
      </c>
      <c r="AG41" s="269">
        <v>-9.7964602465713146E-2</v>
      </c>
      <c r="AH41" s="259">
        <v>19.061387900355875</v>
      </c>
      <c r="AI41" s="272"/>
      <c r="AJ41" s="262"/>
      <c r="AM41" s="263"/>
      <c r="AN41" s="263"/>
      <c r="AO41" s="263"/>
      <c r="AP41" s="266"/>
      <c r="AQ41" s="266"/>
      <c r="AR41" s="266"/>
      <c r="AS41" s="266"/>
      <c r="AT41" s="265"/>
    </row>
    <row r="42" spans="1:46">
      <c r="B42" s="268" t="s">
        <v>24</v>
      </c>
      <c r="C42" s="248">
        <v>102.98399999999999</v>
      </c>
      <c r="D42" s="248">
        <v>114.521</v>
      </c>
      <c r="E42" s="248">
        <v>96.635999999999996</v>
      </c>
      <c r="F42" s="248">
        <v>6.0179999999999998</v>
      </c>
      <c r="G42" s="248">
        <v>11.867000000000001</v>
      </c>
      <c r="H42" s="248">
        <v>17.885000000000002</v>
      </c>
      <c r="I42" s="248">
        <v>85.908000000000001</v>
      </c>
      <c r="J42" s="269"/>
      <c r="K42" s="251">
        <v>1.7058322677189055</v>
      </c>
      <c r="L42" s="251">
        <v>-1.4890000000000001</v>
      </c>
      <c r="M42" s="251">
        <v>2.324167732281095</v>
      </c>
      <c r="N42" s="251">
        <v>7.7238322677189082</v>
      </c>
      <c r="O42" s="250">
        <v>11.537000000000001</v>
      </c>
      <c r="P42" s="251"/>
      <c r="Q42" s="251">
        <v>5.5190000000000001</v>
      </c>
      <c r="R42" s="252"/>
      <c r="S42" s="251"/>
      <c r="T42" s="249">
        <v>12.497</v>
      </c>
      <c r="U42" s="249">
        <v>12.266999999999999</v>
      </c>
      <c r="V42" s="249">
        <v>9.1630000000000003</v>
      </c>
      <c r="W42" s="271"/>
      <c r="X42" s="271">
        <v>113.8</v>
      </c>
      <c r="Y42" s="271"/>
      <c r="Z42" s="271"/>
      <c r="AA42" s="249">
        <v>8.9529999999999994</v>
      </c>
      <c r="AB42" s="269">
        <v>5.139832267718905</v>
      </c>
      <c r="AC42" s="269">
        <v>126.22199999999999</v>
      </c>
      <c r="AD42" s="255"/>
      <c r="AE42" s="249">
        <v>267.048</v>
      </c>
      <c r="AF42" s="249">
        <v>281.65899999999999</v>
      </c>
      <c r="AG42" s="269">
        <v>-2.8166061756407594</v>
      </c>
      <c r="AH42" s="259">
        <v>22.686832740213525</v>
      </c>
      <c r="AI42" s="272"/>
      <c r="AJ42" s="262"/>
      <c r="AM42" s="263"/>
      <c r="AN42" s="263"/>
      <c r="AO42" s="263"/>
      <c r="AP42" s="266"/>
      <c r="AQ42" s="266"/>
      <c r="AR42" s="266"/>
      <c r="AS42" s="266"/>
      <c r="AT42" s="265"/>
    </row>
    <row r="43" spans="1:46">
      <c r="B43" s="268" t="s">
        <v>25</v>
      </c>
      <c r="C43" s="248">
        <v>121.922</v>
      </c>
      <c r="D43" s="248">
        <v>127.92100000000001</v>
      </c>
      <c r="E43" s="248">
        <v>110.587</v>
      </c>
      <c r="F43" s="248">
        <v>4.3680000000000003</v>
      </c>
      <c r="G43" s="248">
        <v>12.965999999999999</v>
      </c>
      <c r="H43" s="248">
        <v>17.334</v>
      </c>
      <c r="I43" s="248">
        <v>101.48</v>
      </c>
      <c r="J43" s="269"/>
      <c r="K43" s="251">
        <v>-4.7545555109290909</v>
      </c>
      <c r="L43" s="251">
        <v>5.7460000000000004</v>
      </c>
      <c r="M43" s="251">
        <v>12.13155551092909</v>
      </c>
      <c r="N43" s="251">
        <v>-0.38655551092909002</v>
      </c>
      <c r="O43" s="250">
        <v>5.9989999999999997</v>
      </c>
      <c r="P43" s="251"/>
      <c r="Q43" s="251">
        <v>1.631</v>
      </c>
      <c r="R43" s="252"/>
      <c r="S43" s="251"/>
      <c r="T43" s="249">
        <v>7.6349999999999998</v>
      </c>
      <c r="U43" s="249">
        <v>8.6720000000000006</v>
      </c>
      <c r="V43" s="249">
        <v>11.231999999999999</v>
      </c>
      <c r="W43" s="271"/>
      <c r="X43" s="271">
        <v>125.2</v>
      </c>
      <c r="Y43" s="271"/>
      <c r="Z43" s="271"/>
      <c r="AA43" s="249">
        <v>8.3179999999999996</v>
      </c>
      <c r="AB43" s="269">
        <v>1.9324444890709098</v>
      </c>
      <c r="AC43" s="269">
        <v>133.648</v>
      </c>
      <c r="AD43" s="255"/>
      <c r="AE43" s="249">
        <v>297.71899999999999</v>
      </c>
      <c r="AF43" s="249">
        <v>312.28399999999999</v>
      </c>
      <c r="AG43" s="269">
        <v>-3.1630101961365638</v>
      </c>
      <c r="AH43" s="259">
        <v>25.066725978647693</v>
      </c>
      <c r="AI43" s="272"/>
      <c r="AJ43" s="262"/>
      <c r="AM43" s="263"/>
      <c r="AN43" s="263"/>
      <c r="AO43" s="263"/>
      <c r="AP43" s="266"/>
      <c r="AQ43" s="266"/>
      <c r="AR43" s="266"/>
      <c r="AS43" s="266"/>
      <c r="AT43" s="265"/>
    </row>
    <row r="44" spans="1:46">
      <c r="B44" s="268" t="s">
        <v>26</v>
      </c>
      <c r="C44" s="248">
        <v>132.87899999999999</v>
      </c>
      <c r="D44" s="248">
        <v>141.42099999999999</v>
      </c>
      <c r="E44" s="248">
        <v>121.43600000000001</v>
      </c>
      <c r="F44" s="248">
        <v>6.3369999999999997</v>
      </c>
      <c r="G44" s="248">
        <v>13.648</v>
      </c>
      <c r="H44" s="248">
        <v>19.984999999999999</v>
      </c>
      <c r="I44" s="248">
        <v>110.42100000000001</v>
      </c>
      <c r="J44" s="269"/>
      <c r="K44" s="251">
        <v>-4.2959982189530184</v>
      </c>
      <c r="L44" s="251">
        <v>3.3660000000000001</v>
      </c>
      <c r="M44" s="251">
        <v>9.8669982189530181</v>
      </c>
      <c r="N44" s="251">
        <v>2.0410017810469805</v>
      </c>
      <c r="O44" s="250">
        <v>8.5419999999999998</v>
      </c>
      <c r="P44" s="251"/>
      <c r="Q44" s="251">
        <v>2.2050000000000001</v>
      </c>
      <c r="R44" s="252"/>
      <c r="S44" s="251"/>
      <c r="T44" s="249">
        <v>12.819000000000001</v>
      </c>
      <c r="U44" s="249">
        <v>8.9979999999999993</v>
      </c>
      <c r="V44" s="249">
        <v>12.087</v>
      </c>
      <c r="W44" s="271"/>
      <c r="X44" s="271">
        <v>132.5</v>
      </c>
      <c r="Y44" s="271"/>
      <c r="Z44" s="271"/>
      <c r="AA44" s="249">
        <v>8.7050000000000001</v>
      </c>
      <c r="AB44" s="269">
        <v>2.2040017810469816</v>
      </c>
      <c r="AC44" s="269">
        <v>142.88900000000001</v>
      </c>
      <c r="AD44" s="255"/>
      <c r="AE44" s="249">
        <v>326.89400000000001</v>
      </c>
      <c r="AF44" s="249">
        <v>342.17700000000002</v>
      </c>
      <c r="AG44" s="269">
        <v>-2.7122309426549811</v>
      </c>
      <c r="AH44" s="259">
        <v>26.912811387900359</v>
      </c>
      <c r="AI44" s="272"/>
      <c r="AJ44" s="262"/>
      <c r="AM44" s="263"/>
      <c r="AN44" s="263"/>
      <c r="AO44" s="263"/>
      <c r="AP44" s="266"/>
      <c r="AQ44" s="266"/>
      <c r="AR44" s="266"/>
      <c r="AS44" s="266"/>
      <c r="AT44" s="265"/>
    </row>
    <row r="45" spans="1:46">
      <c r="B45" s="268" t="s">
        <v>27</v>
      </c>
      <c r="C45" s="248">
        <v>141.36099999999999</v>
      </c>
      <c r="D45" s="248">
        <v>153.16300000000001</v>
      </c>
      <c r="E45" s="248">
        <v>131.02699999999999</v>
      </c>
      <c r="F45" s="248">
        <v>7.83</v>
      </c>
      <c r="G45" s="248">
        <v>14.305999999999999</v>
      </c>
      <c r="H45" s="248">
        <v>22.135999999999999</v>
      </c>
      <c r="I45" s="248">
        <v>118.31</v>
      </c>
      <c r="J45" s="269"/>
      <c r="K45" s="251">
        <v>-0.62789631459603801</v>
      </c>
      <c r="L45" s="251">
        <v>0.58099999999999996</v>
      </c>
      <c r="M45" s="251">
        <v>5.1808963145960378</v>
      </c>
      <c r="N45" s="251">
        <v>7.2021036854039631</v>
      </c>
      <c r="O45" s="250">
        <v>11.802</v>
      </c>
      <c r="P45" s="251"/>
      <c r="Q45" s="251">
        <v>3.972</v>
      </c>
      <c r="R45" s="252"/>
      <c r="S45" s="251"/>
      <c r="T45" s="249">
        <v>12.288</v>
      </c>
      <c r="U45" s="249">
        <v>9.7949999999999999</v>
      </c>
      <c r="V45" s="249">
        <v>13.225</v>
      </c>
      <c r="W45" s="271"/>
      <c r="X45" s="271">
        <v>143.6</v>
      </c>
      <c r="Y45" s="271"/>
      <c r="Z45" s="271"/>
      <c r="AA45" s="249">
        <v>11.76</v>
      </c>
      <c r="AB45" s="269">
        <v>7.1601036854039632</v>
      </c>
      <c r="AC45" s="269">
        <v>155.148</v>
      </c>
      <c r="AD45" s="255"/>
      <c r="AE45" s="249">
        <v>357.53199999999998</v>
      </c>
      <c r="AF45" s="249">
        <v>369.35700000000003</v>
      </c>
      <c r="AG45" s="269">
        <v>-1.4882458676803174</v>
      </c>
      <c r="AH45" s="259">
        <v>28.180604982206404</v>
      </c>
      <c r="AI45" s="272"/>
      <c r="AJ45" s="262"/>
      <c r="AM45" s="263"/>
      <c r="AN45" s="263"/>
      <c r="AO45" s="263"/>
      <c r="AP45" s="266"/>
      <c r="AQ45" s="266"/>
      <c r="AR45" s="266"/>
      <c r="AS45" s="266"/>
      <c r="AT45" s="265"/>
    </row>
    <row r="46" spans="1:46">
      <c r="B46" s="268" t="s">
        <v>28</v>
      </c>
      <c r="C46" s="248">
        <v>151.36500000000001</v>
      </c>
      <c r="D46" s="248">
        <v>163.9</v>
      </c>
      <c r="E46" s="248">
        <v>141.81899999999999</v>
      </c>
      <c r="F46" s="248">
        <v>7.468</v>
      </c>
      <c r="G46" s="248">
        <v>14.613</v>
      </c>
      <c r="H46" s="248">
        <v>22.081</v>
      </c>
      <c r="I46" s="248">
        <v>129.74700000000001</v>
      </c>
      <c r="J46" s="269"/>
      <c r="K46" s="251">
        <v>3.2017754807746623</v>
      </c>
      <c r="L46" s="251">
        <v>1.42</v>
      </c>
      <c r="M46" s="251">
        <v>3.2852245192253382</v>
      </c>
      <c r="N46" s="251">
        <v>10.669775480774662</v>
      </c>
      <c r="O46" s="250">
        <v>12.535</v>
      </c>
      <c r="P46" s="251"/>
      <c r="Q46" s="251">
        <v>5.0670000000000002</v>
      </c>
      <c r="R46" s="252"/>
      <c r="S46" s="251"/>
      <c r="T46" s="249">
        <v>10.273999999999999</v>
      </c>
      <c r="U46" s="249">
        <v>10.259</v>
      </c>
      <c r="V46" s="249">
        <v>14.72</v>
      </c>
      <c r="W46" s="271"/>
      <c r="X46" s="271">
        <v>157</v>
      </c>
      <c r="Y46" s="271"/>
      <c r="Z46" s="271"/>
      <c r="AA46" s="249">
        <v>11.057</v>
      </c>
      <c r="AB46" s="269">
        <v>9.1917754807746626</v>
      </c>
      <c r="AC46" s="269">
        <v>166.482</v>
      </c>
      <c r="AD46" s="255"/>
      <c r="AE46" s="249">
        <v>385.44099999999997</v>
      </c>
      <c r="AF46" s="249">
        <v>405.28199999999998</v>
      </c>
      <c r="AG46" s="269">
        <v>-0.37254083932752319</v>
      </c>
      <c r="AH46" s="259">
        <v>29.84875444839858</v>
      </c>
      <c r="AI46" s="272"/>
      <c r="AJ46" s="262"/>
      <c r="AM46" s="263"/>
      <c r="AN46" s="263"/>
      <c r="AO46" s="263"/>
      <c r="AP46" s="266"/>
      <c r="AQ46" s="266"/>
      <c r="AR46" s="266"/>
      <c r="AS46" s="266"/>
      <c r="AT46" s="265"/>
    </row>
    <row r="47" spans="1:46">
      <c r="B47" s="268" t="s">
        <v>29</v>
      </c>
      <c r="C47" s="248">
        <v>162.245</v>
      </c>
      <c r="D47" s="248">
        <v>171.279</v>
      </c>
      <c r="E47" s="248">
        <v>150.56100000000001</v>
      </c>
      <c r="F47" s="248">
        <v>6.3310000000000004</v>
      </c>
      <c r="G47" s="248">
        <v>14.387</v>
      </c>
      <c r="H47" s="248">
        <v>20.718</v>
      </c>
      <c r="I47" s="248">
        <v>138.577</v>
      </c>
      <c r="J47" s="269"/>
      <c r="K47" s="251">
        <v>2.6349629851817764</v>
      </c>
      <c r="L47" s="251">
        <v>5.5510000000000002</v>
      </c>
      <c r="M47" s="251">
        <v>5.6190370148182236</v>
      </c>
      <c r="N47" s="251">
        <v>8.9659629851817755</v>
      </c>
      <c r="O47" s="250">
        <v>9.0340000000000007</v>
      </c>
      <c r="P47" s="251"/>
      <c r="Q47" s="251">
        <v>2.7029999999999998</v>
      </c>
      <c r="R47" s="252"/>
      <c r="S47" s="251"/>
      <c r="T47" s="249">
        <v>11.114000000000001</v>
      </c>
      <c r="U47" s="249">
        <v>5.7389999999999999</v>
      </c>
      <c r="V47" s="249">
        <v>16.600999999999999</v>
      </c>
      <c r="W47" s="271"/>
      <c r="X47" s="271">
        <v>162.5</v>
      </c>
      <c r="Y47" s="271"/>
      <c r="Z47" s="271"/>
      <c r="AA47" s="249">
        <v>9.6489999999999991</v>
      </c>
      <c r="AB47" s="269">
        <v>9.5809629851817757</v>
      </c>
      <c r="AC47" s="269">
        <v>179.28299999999999</v>
      </c>
      <c r="AD47" s="255"/>
      <c r="AE47" s="249">
        <v>423.31900000000002</v>
      </c>
      <c r="AF47" s="249">
        <v>437.94499999999999</v>
      </c>
      <c r="AG47" s="269">
        <v>0.1168717758042289</v>
      </c>
      <c r="AH47" s="259">
        <v>31.450177935943064</v>
      </c>
      <c r="AI47" s="272"/>
      <c r="AJ47" s="262"/>
      <c r="AM47" s="263"/>
      <c r="AN47" s="263"/>
      <c r="AO47" s="263"/>
      <c r="AP47" s="266"/>
      <c r="AQ47" s="266"/>
      <c r="AR47" s="266"/>
      <c r="AS47" s="266"/>
      <c r="AT47" s="265"/>
    </row>
    <row r="48" spans="1:46">
      <c r="B48" s="268" t="s">
        <v>30</v>
      </c>
      <c r="C48" s="248">
        <v>170.25700000000001</v>
      </c>
      <c r="D48" s="248">
        <v>178.99700000000001</v>
      </c>
      <c r="E48" s="248">
        <v>158.88999999999999</v>
      </c>
      <c r="F48" s="248">
        <v>4.2469999999999999</v>
      </c>
      <c r="G48" s="248">
        <v>15.86</v>
      </c>
      <c r="H48" s="248">
        <v>20.106999999999999</v>
      </c>
      <c r="I48" s="248">
        <v>147.97900000000001</v>
      </c>
      <c r="J48" s="269"/>
      <c r="K48" s="251">
        <v>5.1904166381675614</v>
      </c>
      <c r="L48" s="251">
        <v>6.1790000000000003</v>
      </c>
      <c r="M48" s="251">
        <v>5.4815833618324383</v>
      </c>
      <c r="N48" s="251">
        <v>9.4374166381675622</v>
      </c>
      <c r="O48" s="250">
        <v>8.74</v>
      </c>
      <c r="P48" s="251"/>
      <c r="Q48" s="251">
        <v>4.4930000000000003</v>
      </c>
      <c r="R48" s="252"/>
      <c r="S48" s="251"/>
      <c r="T48" s="249">
        <v>10.433</v>
      </c>
      <c r="U48" s="249">
        <v>3.6869999999999998</v>
      </c>
      <c r="V48" s="249">
        <v>17.36</v>
      </c>
      <c r="W48" s="271"/>
      <c r="X48" s="271">
        <v>167.8</v>
      </c>
      <c r="Y48" s="271"/>
      <c r="Z48" s="271"/>
      <c r="AA48" s="249">
        <v>9.7140000000000004</v>
      </c>
      <c r="AB48" s="269">
        <v>10.411416638167559</v>
      </c>
      <c r="AC48" s="269">
        <v>190.684</v>
      </c>
      <c r="AD48" s="255"/>
      <c r="AE48" s="249">
        <v>455.20800000000003</v>
      </c>
      <c r="AF48" s="249">
        <v>481.57600000000002</v>
      </c>
      <c r="AG48" s="269">
        <v>0.25966797750785497</v>
      </c>
      <c r="AH48" s="259">
        <v>32.717971530249116</v>
      </c>
      <c r="AI48" s="272"/>
      <c r="AJ48" s="262"/>
      <c r="AM48" s="263"/>
      <c r="AN48" s="263"/>
      <c r="AO48" s="263"/>
      <c r="AP48" s="266"/>
      <c r="AQ48" s="266"/>
      <c r="AR48" s="266"/>
      <c r="AS48" s="266"/>
      <c r="AT48" s="265"/>
    </row>
    <row r="49" spans="2:46">
      <c r="B49" s="268" t="s">
        <v>31</v>
      </c>
      <c r="C49" s="248">
        <v>185.06800000000001</v>
      </c>
      <c r="D49" s="248">
        <v>190.142</v>
      </c>
      <c r="E49" s="248">
        <v>170.15899999999999</v>
      </c>
      <c r="F49" s="248">
        <v>1.4970000000000001</v>
      </c>
      <c r="G49" s="248">
        <v>18.486000000000001</v>
      </c>
      <c r="H49" s="248">
        <v>19.983000000000001</v>
      </c>
      <c r="I49" s="248">
        <v>161.99700000000001</v>
      </c>
      <c r="J49" s="269"/>
      <c r="K49" s="251">
        <v>9.5002175485863809</v>
      </c>
      <c r="L49" s="251">
        <v>10.189</v>
      </c>
      <c r="M49" s="251">
        <v>4.2657824514136182</v>
      </c>
      <c r="N49" s="251">
        <v>10.997217548586381</v>
      </c>
      <c r="O49" s="250">
        <v>5.0739999999999998</v>
      </c>
      <c r="P49" s="251"/>
      <c r="Q49" s="251">
        <v>3.577</v>
      </c>
      <c r="R49" s="252"/>
      <c r="S49" s="251"/>
      <c r="T49" s="249">
        <v>1.1990000000000001</v>
      </c>
      <c r="U49" s="249">
        <v>-3.2309999999999999</v>
      </c>
      <c r="V49" s="249">
        <v>18.605</v>
      </c>
      <c r="W49" s="271"/>
      <c r="X49" s="271">
        <v>167.4</v>
      </c>
      <c r="Y49" s="271"/>
      <c r="Z49" s="271"/>
      <c r="AA49" s="249">
        <v>6.2880000000000003</v>
      </c>
      <c r="AB49" s="269">
        <v>12.211217548586381</v>
      </c>
      <c r="AC49" s="269">
        <v>200.91499999999999</v>
      </c>
      <c r="AD49" s="255"/>
      <c r="AE49" s="249">
        <v>511.13200000000001</v>
      </c>
      <c r="AF49" s="249">
        <v>540.49199999999996</v>
      </c>
      <c r="AG49" s="269">
        <v>2.2138188660570233</v>
      </c>
      <c r="AH49" s="259">
        <v>34.630782918149471</v>
      </c>
      <c r="AI49" s="272"/>
      <c r="AJ49" s="262"/>
      <c r="AM49" s="263"/>
      <c r="AN49" s="263"/>
      <c r="AO49" s="263"/>
      <c r="AP49" s="266"/>
      <c r="AQ49" s="266"/>
      <c r="AR49" s="266"/>
      <c r="AS49" s="266"/>
      <c r="AT49" s="265"/>
    </row>
    <row r="50" spans="2:46">
      <c r="B50" s="268" t="s">
        <v>32</v>
      </c>
      <c r="C50" s="248">
        <v>202.685</v>
      </c>
      <c r="D50" s="248">
        <v>197.155</v>
      </c>
      <c r="E50" s="248">
        <v>177.05099999999999</v>
      </c>
      <c r="F50" s="248">
        <v>0.315</v>
      </c>
      <c r="G50" s="248">
        <v>19.789000000000001</v>
      </c>
      <c r="H50" s="248">
        <v>20.103999999999999</v>
      </c>
      <c r="I50" s="248">
        <v>177.70099999999999</v>
      </c>
      <c r="J50" s="269"/>
      <c r="K50" s="251">
        <v>6.0128788855598412</v>
      </c>
      <c r="L50" s="251">
        <v>20.646999999999998</v>
      </c>
      <c r="M50" s="251">
        <v>8.7891211144401602</v>
      </c>
      <c r="N50" s="251">
        <v>6.3278788855598416</v>
      </c>
      <c r="O50" s="250">
        <v>-5.53</v>
      </c>
      <c r="P50" s="251"/>
      <c r="Q50" s="251">
        <v>-5.8449999999999998</v>
      </c>
      <c r="R50" s="252"/>
      <c r="S50" s="251"/>
      <c r="T50" s="249">
        <v>-6.9589999999999996</v>
      </c>
      <c r="U50" s="249">
        <v>-14.504</v>
      </c>
      <c r="V50" s="249">
        <v>19.170000000000002</v>
      </c>
      <c r="W50" s="271"/>
      <c r="X50" s="271">
        <v>153.69999999999999</v>
      </c>
      <c r="Y50" s="271"/>
      <c r="Z50" s="271"/>
      <c r="AA50" s="249">
        <v>-3.3730000000000002</v>
      </c>
      <c r="AB50" s="269">
        <v>8.4848788855598407</v>
      </c>
      <c r="AC50" s="269">
        <v>195.244</v>
      </c>
      <c r="AD50" s="255"/>
      <c r="AE50" s="249">
        <v>570.56799999999998</v>
      </c>
      <c r="AF50" s="249">
        <v>600.06500000000005</v>
      </c>
      <c r="AG50" s="269">
        <v>3.2709897786146414</v>
      </c>
      <c r="AH50" s="259">
        <v>37.010676156583635</v>
      </c>
      <c r="AI50" s="272"/>
      <c r="AJ50" s="262"/>
      <c r="AM50" s="263"/>
      <c r="AN50" s="263"/>
      <c r="AO50" s="263"/>
      <c r="AP50" s="266"/>
      <c r="AQ50" s="266"/>
      <c r="AR50" s="266"/>
      <c r="AS50" s="266"/>
      <c r="AT50" s="265"/>
    </row>
    <row r="51" spans="2:46" ht="15" customHeight="1">
      <c r="B51" s="268" t="s">
        <v>33</v>
      </c>
      <c r="C51" s="248">
        <v>218.63</v>
      </c>
      <c r="D51" s="248">
        <v>218.75399999999999</v>
      </c>
      <c r="E51" s="248">
        <v>192.22300000000001</v>
      </c>
      <c r="F51" s="248">
        <v>4.9089999999999998</v>
      </c>
      <c r="G51" s="248">
        <v>21.622</v>
      </c>
      <c r="H51" s="248">
        <v>26.530999999999999</v>
      </c>
      <c r="I51" s="248">
        <v>193.24299999999999</v>
      </c>
      <c r="J51" s="269"/>
      <c r="K51" s="251">
        <v>3.8068299559228826</v>
      </c>
      <c r="L51" s="251">
        <v>14.349</v>
      </c>
      <c r="M51" s="251">
        <v>5.7571700440771165</v>
      </c>
      <c r="N51" s="251">
        <v>8.7158299559228816</v>
      </c>
      <c r="O51" s="250">
        <v>0.124</v>
      </c>
      <c r="P51" s="251"/>
      <c r="Q51" s="251">
        <v>-4.7850000000000001</v>
      </c>
      <c r="R51" s="252"/>
      <c r="S51" s="251"/>
      <c r="T51" s="249">
        <v>-4.5750000000000002</v>
      </c>
      <c r="U51" s="249">
        <v>-6.99</v>
      </c>
      <c r="V51" s="249">
        <v>20.021000000000001</v>
      </c>
      <c r="W51" s="271"/>
      <c r="X51" s="271">
        <v>151.9</v>
      </c>
      <c r="Y51" s="271"/>
      <c r="Z51" s="271"/>
      <c r="AA51" s="249">
        <v>2.9569999999999999</v>
      </c>
      <c r="AB51" s="269">
        <v>11.548829955922882</v>
      </c>
      <c r="AC51" s="269">
        <v>186.65799999999999</v>
      </c>
      <c r="AD51" s="255"/>
      <c r="AE51" s="249">
        <v>629.07500000000005</v>
      </c>
      <c r="AF51" s="249">
        <v>658.46</v>
      </c>
      <c r="AG51" s="269">
        <v>1.4231798008055865</v>
      </c>
      <c r="AH51" s="259">
        <v>39.968861209964416</v>
      </c>
      <c r="AI51" s="272"/>
      <c r="AJ51" s="262"/>
      <c r="AM51" s="263"/>
      <c r="AN51" s="263"/>
      <c r="AO51" s="263"/>
      <c r="AP51" s="266"/>
      <c r="AQ51" s="266"/>
      <c r="AR51" s="266"/>
      <c r="AS51" s="266"/>
      <c r="AT51" s="265"/>
    </row>
    <row r="52" spans="2:46">
      <c r="B52" s="268" t="s">
        <v>34</v>
      </c>
      <c r="C52" s="248">
        <v>230.37700000000001</v>
      </c>
      <c r="D52" s="248">
        <v>237.69200000000001</v>
      </c>
      <c r="E52" s="248">
        <v>209.589</v>
      </c>
      <c r="F52" s="248">
        <v>6.6740000000000004</v>
      </c>
      <c r="G52" s="248">
        <v>21.428999999999998</v>
      </c>
      <c r="H52" s="248">
        <v>28.103000000000002</v>
      </c>
      <c r="I52" s="248">
        <v>206.55799999999999</v>
      </c>
      <c r="J52" s="269"/>
      <c r="K52" s="251">
        <v>-0.88727754009956383</v>
      </c>
      <c r="L52" s="251">
        <v>6.8419999999999996</v>
      </c>
      <c r="M52" s="251">
        <v>8.3702775400995648</v>
      </c>
      <c r="N52" s="251">
        <v>5.786722459900437</v>
      </c>
      <c r="O52" s="250">
        <v>7.3150000000000004</v>
      </c>
      <c r="P52" s="251"/>
      <c r="Q52" s="251">
        <v>0.64100000000000001</v>
      </c>
      <c r="R52" s="252"/>
      <c r="S52" s="251"/>
      <c r="T52" s="249">
        <v>-2.6349999999999998</v>
      </c>
      <c r="U52" s="249">
        <v>-0.85099999999999998</v>
      </c>
      <c r="V52" s="249">
        <v>19.79</v>
      </c>
      <c r="W52" s="271"/>
      <c r="X52" s="271">
        <v>151.1</v>
      </c>
      <c r="Y52" s="271"/>
      <c r="Z52" s="271"/>
      <c r="AA52" s="249">
        <v>9.4380000000000006</v>
      </c>
      <c r="AB52" s="269">
        <v>7.9097224599004363</v>
      </c>
      <c r="AC52" s="269">
        <v>188.31899999999999</v>
      </c>
      <c r="AD52" s="255"/>
      <c r="AE52" s="249">
        <v>679.572</v>
      </c>
      <c r="AF52" s="249">
        <v>697.27</v>
      </c>
      <c r="AG52" s="269">
        <v>-1.019048409082679</v>
      </c>
      <c r="AH52" s="259">
        <v>43.327402135231324</v>
      </c>
      <c r="AI52" s="272"/>
      <c r="AJ52" s="262"/>
      <c r="AM52" s="263"/>
      <c r="AN52" s="263"/>
      <c r="AO52" s="263"/>
      <c r="AP52" s="266"/>
      <c r="AQ52" s="266"/>
      <c r="AR52" s="266"/>
      <c r="AS52" s="266"/>
      <c r="AT52" s="265"/>
    </row>
    <row r="53" spans="2:46">
      <c r="B53" s="268" t="s">
        <v>35</v>
      </c>
      <c r="C53" s="248">
        <v>239.63300000000001</v>
      </c>
      <c r="D53" s="248">
        <v>263.39699999999999</v>
      </c>
      <c r="E53" s="248">
        <v>233.67500000000001</v>
      </c>
      <c r="F53" s="248">
        <v>9.0660000000000007</v>
      </c>
      <c r="G53" s="248">
        <v>20.655999999999999</v>
      </c>
      <c r="H53" s="248">
        <v>29.722000000000001</v>
      </c>
      <c r="I53" s="248">
        <v>216.75</v>
      </c>
      <c r="J53" s="269"/>
      <c r="K53" s="251">
        <v>4.7791404055037203</v>
      </c>
      <c r="L53" s="251">
        <v>-10.999000000000001</v>
      </c>
      <c r="M53" s="251">
        <v>-1.08014040550372</v>
      </c>
      <c r="N53" s="251">
        <v>13.845140405503718</v>
      </c>
      <c r="O53" s="250">
        <v>23.763999999999999</v>
      </c>
      <c r="P53" s="251"/>
      <c r="Q53" s="251">
        <v>14.698</v>
      </c>
      <c r="R53" s="252"/>
      <c r="S53" s="251"/>
      <c r="T53" s="249">
        <v>13.02</v>
      </c>
      <c r="U53" s="249">
        <v>13.753</v>
      </c>
      <c r="V53" s="249">
        <v>17.954000000000001</v>
      </c>
      <c r="W53" s="271"/>
      <c r="X53" s="271">
        <v>165.8</v>
      </c>
      <c r="Y53" s="271"/>
      <c r="Z53" s="271"/>
      <c r="AA53" s="249">
        <v>23.641999999999999</v>
      </c>
      <c r="AB53" s="269">
        <v>13.723140405503724</v>
      </c>
      <c r="AC53" s="269">
        <v>204.68299999999999</v>
      </c>
      <c r="AD53" s="255"/>
      <c r="AE53" s="249">
        <v>716.28800000000001</v>
      </c>
      <c r="AF53" s="249">
        <v>726.62300000000005</v>
      </c>
      <c r="AG53" s="269">
        <v>-2.3618978122783716</v>
      </c>
      <c r="AH53" s="259">
        <v>45.97419928825623</v>
      </c>
      <c r="AI53" s="272"/>
      <c r="AJ53" s="262"/>
      <c r="AM53" s="263"/>
      <c r="AN53" s="263"/>
      <c r="AO53" s="263"/>
      <c r="AP53" s="266"/>
      <c r="AQ53" s="266"/>
      <c r="AR53" s="266"/>
      <c r="AS53" s="266"/>
      <c r="AT53" s="265"/>
    </row>
    <row r="54" spans="2:46">
      <c r="B54" s="268" t="s">
        <v>36</v>
      </c>
      <c r="C54" s="248">
        <v>236.905</v>
      </c>
      <c r="D54" s="248">
        <v>283.25200000000001</v>
      </c>
      <c r="E54" s="248">
        <v>254.584</v>
      </c>
      <c r="F54" s="248">
        <v>7.819</v>
      </c>
      <c r="G54" s="248">
        <v>20.849</v>
      </c>
      <c r="H54" s="248">
        <v>28.667999999999999</v>
      </c>
      <c r="I54" s="248">
        <v>214.79599999999999</v>
      </c>
      <c r="J54" s="269"/>
      <c r="K54" s="251">
        <v>26.374009080079471</v>
      </c>
      <c r="L54" s="251">
        <v>-31.83</v>
      </c>
      <c r="M54" s="251">
        <v>-19.676009080079471</v>
      </c>
      <c r="N54" s="251">
        <v>34.193009080079463</v>
      </c>
      <c r="O54" s="250">
        <v>46.347000000000001</v>
      </c>
      <c r="P54" s="251"/>
      <c r="Q54" s="251">
        <v>38.527999999999999</v>
      </c>
      <c r="R54" s="252"/>
      <c r="S54" s="251"/>
      <c r="T54" s="249">
        <v>36.201000000000001</v>
      </c>
      <c r="U54" s="249">
        <v>36.152999999999999</v>
      </c>
      <c r="V54" s="249">
        <v>18.879000000000001</v>
      </c>
      <c r="W54" s="271"/>
      <c r="X54" s="271">
        <v>201.9</v>
      </c>
      <c r="Y54" s="271"/>
      <c r="Z54" s="271"/>
      <c r="AA54" s="249">
        <v>45.783000000000001</v>
      </c>
      <c r="AB54" s="269">
        <v>33.62900908007947</v>
      </c>
      <c r="AC54" s="269">
        <v>248.64599999999999</v>
      </c>
      <c r="AD54" s="255"/>
      <c r="AE54" s="249">
        <v>738.95500000000004</v>
      </c>
      <c r="AF54" s="249">
        <v>758.97400000000005</v>
      </c>
      <c r="AG54" s="269">
        <v>-2.3447486042252104</v>
      </c>
      <c r="AH54" s="259">
        <v>47.241992882562286</v>
      </c>
      <c r="AI54" s="272"/>
      <c r="AJ54" s="262"/>
      <c r="AM54" s="263"/>
      <c r="AN54" s="263"/>
      <c r="AO54" s="263"/>
      <c r="AP54" s="266"/>
      <c r="AQ54" s="266"/>
      <c r="AR54" s="266"/>
      <c r="AS54" s="266"/>
      <c r="AT54" s="265"/>
    </row>
    <row r="55" spans="2:46">
      <c r="B55" s="268" t="s">
        <v>37</v>
      </c>
      <c r="C55" s="248">
        <v>244.708</v>
      </c>
      <c r="D55" s="248">
        <v>296.05</v>
      </c>
      <c r="E55" s="248">
        <v>268.66000000000003</v>
      </c>
      <c r="F55" s="248">
        <v>6.1529999999999996</v>
      </c>
      <c r="G55" s="248">
        <v>21.236999999999998</v>
      </c>
      <c r="H55" s="248">
        <v>27.39</v>
      </c>
      <c r="I55" s="248">
        <v>221.792</v>
      </c>
      <c r="J55" s="269"/>
      <c r="K55" s="251">
        <v>35.004783987170157</v>
      </c>
      <c r="L55" s="251">
        <v>-34.418999999999997</v>
      </c>
      <c r="M55" s="251">
        <v>-24.23478398717015</v>
      </c>
      <c r="N55" s="251">
        <v>41.157783987170156</v>
      </c>
      <c r="O55" s="250">
        <v>51.341999999999999</v>
      </c>
      <c r="P55" s="251"/>
      <c r="Q55" s="251">
        <v>45.189</v>
      </c>
      <c r="R55" s="252"/>
      <c r="S55" s="251"/>
      <c r="T55" s="249">
        <v>49.62</v>
      </c>
      <c r="U55" s="249">
        <v>46.107999999999997</v>
      </c>
      <c r="V55" s="249">
        <v>20.562000000000001</v>
      </c>
      <c r="W55" s="271"/>
      <c r="X55" s="271">
        <v>249.8</v>
      </c>
      <c r="Y55" s="271"/>
      <c r="Z55" s="271"/>
      <c r="AA55" s="249">
        <v>51.267000000000003</v>
      </c>
      <c r="AB55" s="269">
        <v>41.08278398717016</v>
      </c>
      <c r="AC55" s="269">
        <v>298.71499999999997</v>
      </c>
      <c r="AD55" s="255"/>
      <c r="AE55" s="249">
        <v>783.21100000000001</v>
      </c>
      <c r="AF55" s="249">
        <v>803.41600000000005</v>
      </c>
      <c r="AG55" s="269">
        <v>-1.6627320644633916</v>
      </c>
      <c r="AH55" s="259">
        <v>48.57651245551601</v>
      </c>
      <c r="AI55" s="272"/>
      <c r="AJ55" s="262"/>
      <c r="AM55" s="263"/>
      <c r="AN55" s="263"/>
      <c r="AO55" s="263"/>
      <c r="AP55" s="266"/>
      <c r="AQ55" s="266"/>
      <c r="AR55" s="266"/>
      <c r="AS55" s="266"/>
      <c r="AT55" s="265"/>
    </row>
    <row r="56" spans="2:46" s="281" customFormat="1">
      <c r="B56" s="274" t="s">
        <v>38</v>
      </c>
      <c r="C56" s="248">
        <v>264.553</v>
      </c>
      <c r="D56" s="248">
        <v>308.47699999999998</v>
      </c>
      <c r="E56" s="248">
        <v>280.35599999999999</v>
      </c>
      <c r="F56" s="248">
        <v>6.72</v>
      </c>
      <c r="G56" s="248">
        <v>21.401</v>
      </c>
      <c r="H56" s="248">
        <v>28.120999999999999</v>
      </c>
      <c r="I56" s="248">
        <v>240.98</v>
      </c>
      <c r="J56" s="275"/>
      <c r="K56" s="251">
        <v>32.60777363590686</v>
      </c>
      <c r="L56" s="251">
        <v>-24.140999999999998</v>
      </c>
      <c r="M56" s="251">
        <v>-19.544773635906861</v>
      </c>
      <c r="N56" s="251">
        <v>39.327773635906858</v>
      </c>
      <c r="O56" s="250">
        <v>43.923999999999999</v>
      </c>
      <c r="P56" s="276"/>
      <c r="Q56" s="251">
        <v>37.204000000000001</v>
      </c>
      <c r="R56" s="252"/>
      <c r="S56" s="276"/>
      <c r="T56" s="249">
        <v>39.026000000000003</v>
      </c>
      <c r="U56" s="249">
        <v>36.743000000000002</v>
      </c>
      <c r="V56" s="249">
        <v>23.177</v>
      </c>
      <c r="W56" s="277"/>
      <c r="X56" s="271">
        <v>290</v>
      </c>
      <c r="Y56" s="271"/>
      <c r="Z56" s="271"/>
      <c r="AA56" s="249">
        <v>45.823999999999998</v>
      </c>
      <c r="AB56" s="269">
        <v>41.227773635906857</v>
      </c>
      <c r="AC56" s="269">
        <v>339.93099999999998</v>
      </c>
      <c r="AD56" s="278"/>
      <c r="AE56" s="249">
        <v>821.875</v>
      </c>
      <c r="AF56" s="249">
        <v>841.75099999999998</v>
      </c>
      <c r="AG56" s="269">
        <v>-0.45338050996354412</v>
      </c>
      <c r="AH56" s="259">
        <v>49.377224199288264</v>
      </c>
      <c r="AI56" s="279"/>
      <c r="AJ56" s="280"/>
      <c r="AM56" s="282"/>
      <c r="AN56" s="282"/>
      <c r="AO56" s="282"/>
      <c r="AP56" s="283"/>
      <c r="AQ56" s="283"/>
      <c r="AR56" s="283"/>
      <c r="AS56" s="283"/>
      <c r="AT56" s="284"/>
    </row>
    <row r="57" spans="2:46" s="281" customFormat="1">
      <c r="B57" s="274" t="s">
        <v>39</v>
      </c>
      <c r="C57" s="248">
        <v>287.3</v>
      </c>
      <c r="D57" s="248">
        <v>322.83499999999998</v>
      </c>
      <c r="E57" s="248">
        <v>294.28899999999999</v>
      </c>
      <c r="F57" s="248">
        <v>6.61</v>
      </c>
      <c r="G57" s="248">
        <v>21.936</v>
      </c>
      <c r="H57" s="248">
        <v>28.545999999999999</v>
      </c>
      <c r="I57" s="248">
        <v>260.55799999999999</v>
      </c>
      <c r="J57" s="275"/>
      <c r="K57" s="251">
        <v>25.013069650610678</v>
      </c>
      <c r="L57" s="251">
        <v>-12.762</v>
      </c>
      <c r="M57" s="251">
        <v>-8.8500696506106813</v>
      </c>
      <c r="N57" s="251">
        <v>31.623069650610692</v>
      </c>
      <c r="O57" s="250">
        <v>35.534999999999997</v>
      </c>
      <c r="P57" s="276"/>
      <c r="Q57" s="251">
        <v>28.925000000000001</v>
      </c>
      <c r="R57" s="252"/>
      <c r="S57" s="276"/>
      <c r="T57" s="249">
        <v>35.338000000000001</v>
      </c>
      <c r="U57" s="249">
        <v>31.538</v>
      </c>
      <c r="V57" s="249">
        <v>26.530999999999999</v>
      </c>
      <c r="W57" s="277"/>
      <c r="X57" s="271">
        <v>322.10000000000002</v>
      </c>
      <c r="Y57" s="271"/>
      <c r="Z57" s="271"/>
      <c r="AA57" s="249">
        <v>37.363</v>
      </c>
      <c r="AB57" s="269">
        <v>33.451069650610684</v>
      </c>
      <c r="AC57" s="269">
        <v>377.35500000000002</v>
      </c>
      <c r="AD57" s="278"/>
      <c r="AE57" s="249">
        <v>866.24199999999996</v>
      </c>
      <c r="AF57" s="249">
        <v>895.79899999999998</v>
      </c>
      <c r="AG57" s="269">
        <v>-0.72184351947045644</v>
      </c>
      <c r="AH57" s="259">
        <v>50.956405693950181</v>
      </c>
      <c r="AI57" s="279"/>
      <c r="AJ57" s="280"/>
      <c r="AM57" s="282"/>
      <c r="AN57" s="282"/>
      <c r="AO57" s="282"/>
      <c r="AP57" s="283"/>
      <c r="AQ57" s="283"/>
      <c r="AR57" s="283"/>
      <c r="AS57" s="283"/>
      <c r="AT57" s="284"/>
    </row>
    <row r="58" spans="2:46" s="281" customFormat="1">
      <c r="B58" s="274" t="s">
        <v>40</v>
      </c>
      <c r="C58" s="248">
        <v>299.51100000000002</v>
      </c>
      <c r="D58" s="248">
        <v>328.435</v>
      </c>
      <c r="E58" s="248">
        <v>303.46699999999998</v>
      </c>
      <c r="F58" s="248">
        <v>3.2989999999999999</v>
      </c>
      <c r="G58" s="248">
        <v>21.669</v>
      </c>
      <c r="H58" s="248">
        <v>24.968</v>
      </c>
      <c r="I58" s="248">
        <v>273.89299999999997</v>
      </c>
      <c r="J58" s="275"/>
      <c r="K58" s="251">
        <v>23.429929982978919</v>
      </c>
      <c r="L58" s="251">
        <v>-4.718</v>
      </c>
      <c r="M58" s="251">
        <v>-2.5229299829789174</v>
      </c>
      <c r="N58" s="251">
        <v>26.728929982978919</v>
      </c>
      <c r="O58" s="250">
        <v>28.923999999999999</v>
      </c>
      <c r="P58" s="276"/>
      <c r="Q58" s="251">
        <v>25.625</v>
      </c>
      <c r="R58" s="252"/>
      <c r="S58" s="276"/>
      <c r="T58" s="249">
        <v>25.105</v>
      </c>
      <c r="U58" s="249">
        <v>22.620999999999999</v>
      </c>
      <c r="V58" s="249">
        <v>27.991</v>
      </c>
      <c r="W58" s="277"/>
      <c r="X58" s="271">
        <v>347</v>
      </c>
      <c r="Y58" s="271"/>
      <c r="Z58" s="271"/>
      <c r="AA58" s="249">
        <v>30.835000000000001</v>
      </c>
      <c r="AB58" s="269">
        <v>28.639929982978916</v>
      </c>
      <c r="AC58" s="269">
        <v>408.36599999999999</v>
      </c>
      <c r="AD58" s="278"/>
      <c r="AE58" s="249">
        <v>921.58299999999997</v>
      </c>
      <c r="AF58" s="249">
        <v>945.75800000000004</v>
      </c>
      <c r="AG58" s="269">
        <v>-0.18763206018617951</v>
      </c>
      <c r="AH58" s="259">
        <v>52.669039145907483</v>
      </c>
      <c r="AI58" s="279"/>
      <c r="AJ58" s="280"/>
      <c r="AM58" s="282"/>
      <c r="AN58" s="282"/>
      <c r="AO58" s="282"/>
      <c r="AP58" s="283"/>
      <c r="AQ58" s="283"/>
      <c r="AR58" s="283"/>
      <c r="AS58" s="283"/>
      <c r="AT58" s="284"/>
    </row>
    <row r="59" spans="2:46" s="281" customFormat="1">
      <c r="B59" s="274" t="s">
        <v>41</v>
      </c>
      <c r="C59" s="248">
        <v>334.06700000000001</v>
      </c>
      <c r="D59" s="248">
        <v>344.36599999999999</v>
      </c>
      <c r="E59" s="248">
        <v>317.214</v>
      </c>
      <c r="F59" s="248">
        <v>4.8049999999999997</v>
      </c>
      <c r="G59" s="248">
        <v>22.347000000000001</v>
      </c>
      <c r="H59" s="248">
        <v>27.152000000000001</v>
      </c>
      <c r="I59" s="248">
        <v>301.03899999999999</v>
      </c>
      <c r="J59" s="275"/>
      <c r="K59" s="251">
        <v>10.972333517752748</v>
      </c>
      <c r="L59" s="251">
        <v>15.192</v>
      </c>
      <c r="M59" s="251">
        <v>9.7136664822472483</v>
      </c>
      <c r="N59" s="251">
        <v>15.777333517752751</v>
      </c>
      <c r="O59" s="250">
        <v>10.298999999999999</v>
      </c>
      <c r="P59" s="276"/>
      <c r="Q59" s="251">
        <v>5.4939999999999998</v>
      </c>
      <c r="R59" s="252"/>
      <c r="S59" s="276"/>
      <c r="T59" s="249">
        <v>3.5430000000000001</v>
      </c>
      <c r="U59" s="249">
        <v>0.90100000000000002</v>
      </c>
      <c r="V59" s="249">
        <v>29.82</v>
      </c>
      <c r="W59" s="277"/>
      <c r="X59" s="271">
        <v>360.4</v>
      </c>
      <c r="Y59" s="271">
        <v>361.2</v>
      </c>
      <c r="Z59" s="271"/>
      <c r="AA59" s="249">
        <v>9.5960000000000001</v>
      </c>
      <c r="AB59" s="269">
        <v>15.074333517752748</v>
      </c>
      <c r="AC59" s="269">
        <v>412.27800000000002</v>
      </c>
      <c r="AD59" s="278"/>
      <c r="AE59" s="249">
        <v>964.68299999999999</v>
      </c>
      <c r="AF59" s="249">
        <v>983.43200000000002</v>
      </c>
      <c r="AG59" s="269">
        <v>1.2108318349521903</v>
      </c>
      <c r="AH59" s="259">
        <v>52.691281138790039</v>
      </c>
      <c r="AI59" s="279"/>
      <c r="AJ59" s="280"/>
      <c r="AM59" s="282"/>
      <c r="AN59" s="282"/>
      <c r="AO59" s="282"/>
      <c r="AP59" s="283"/>
      <c r="AQ59" s="283"/>
      <c r="AR59" s="283"/>
      <c r="AS59" s="283"/>
      <c r="AT59" s="284"/>
    </row>
    <row r="60" spans="2:46" s="281" customFormat="1">
      <c r="B60" s="274" t="s">
        <v>42</v>
      </c>
      <c r="C60" s="248">
        <v>355.10899999999998</v>
      </c>
      <c r="D60" s="248">
        <v>355.06700000000001</v>
      </c>
      <c r="E60" s="248">
        <v>326.88299999999998</v>
      </c>
      <c r="F60" s="248">
        <v>5.173</v>
      </c>
      <c r="G60" s="248">
        <v>23.010999999999999</v>
      </c>
      <c r="H60" s="248">
        <v>28.184000000000001</v>
      </c>
      <c r="I60" s="248">
        <v>321.166</v>
      </c>
      <c r="J60" s="275"/>
      <c r="K60" s="251">
        <v>1.8891027193487344</v>
      </c>
      <c r="L60" s="251">
        <v>25.071999999999999</v>
      </c>
      <c r="M60" s="251">
        <v>17.967897280651265</v>
      </c>
      <c r="N60" s="251">
        <v>7.0621027193487347</v>
      </c>
      <c r="O60" s="250">
        <v>-4.2000000000000003E-2</v>
      </c>
      <c r="P60" s="276"/>
      <c r="Q60" s="251">
        <v>-5.2149999999999999</v>
      </c>
      <c r="R60" s="252"/>
      <c r="S60" s="276"/>
      <c r="T60" s="249">
        <v>-4.5449999999999999</v>
      </c>
      <c r="U60" s="249">
        <v>-7.6879999999999997</v>
      </c>
      <c r="V60" s="249">
        <v>29.442</v>
      </c>
      <c r="W60" s="277"/>
      <c r="X60" s="271">
        <v>363.1</v>
      </c>
      <c r="Y60" s="271">
        <v>364</v>
      </c>
      <c r="Z60" s="271"/>
      <c r="AA60" s="249">
        <v>-1.226</v>
      </c>
      <c r="AB60" s="269">
        <v>5.8781027193487345</v>
      </c>
      <c r="AC60" s="269">
        <v>415.12099999999998</v>
      </c>
      <c r="AD60" s="278"/>
      <c r="AE60" s="249">
        <v>1010.045</v>
      </c>
      <c r="AF60" s="249">
        <v>1033.4169999999999</v>
      </c>
      <c r="AG60" s="269">
        <v>0.92235760542949352</v>
      </c>
      <c r="AH60" s="259">
        <v>53.403024911032027</v>
      </c>
      <c r="AI60" s="279"/>
      <c r="AJ60" s="280"/>
      <c r="AM60" s="282"/>
      <c r="AN60" s="282"/>
      <c r="AO60" s="282"/>
      <c r="AP60" s="283"/>
      <c r="AQ60" s="283"/>
      <c r="AR60" s="283"/>
      <c r="AS60" s="283"/>
      <c r="AT60" s="284"/>
    </row>
    <row r="61" spans="2:46" s="281" customFormat="1">
      <c r="B61" s="274" t="s">
        <v>43</v>
      </c>
      <c r="C61" s="248">
        <v>379.03</v>
      </c>
      <c r="D61" s="248">
        <v>367.70100000000002</v>
      </c>
      <c r="E61" s="248">
        <v>338.59800000000001</v>
      </c>
      <c r="F61" s="248">
        <v>4.9119999999999999</v>
      </c>
      <c r="G61" s="248">
        <v>24.190999999999999</v>
      </c>
      <c r="H61" s="248">
        <v>29.103000000000002</v>
      </c>
      <c r="I61" s="248">
        <v>344.32299999999998</v>
      </c>
      <c r="J61" s="275"/>
      <c r="K61" s="251">
        <v>-9.6630907674224016</v>
      </c>
      <c r="L61" s="251">
        <v>33.438000000000002</v>
      </c>
      <c r="M61" s="251">
        <v>26.860090767422403</v>
      </c>
      <c r="N61" s="251">
        <v>-4.7510907674224025</v>
      </c>
      <c r="O61" s="250">
        <v>-11.329000000000001</v>
      </c>
      <c r="P61" s="276"/>
      <c r="Q61" s="251">
        <v>-16.241</v>
      </c>
      <c r="R61" s="285">
        <v>299.65899999999999</v>
      </c>
      <c r="S61" s="276"/>
      <c r="T61" s="249">
        <v>-9.1370000000000005</v>
      </c>
      <c r="U61" s="249">
        <v>-8.76</v>
      </c>
      <c r="V61" s="249">
        <v>25.899000000000001</v>
      </c>
      <c r="W61" s="277"/>
      <c r="X61" s="271">
        <v>353.3</v>
      </c>
      <c r="Y61" s="271">
        <v>354.4</v>
      </c>
      <c r="Z61" s="271">
        <v>357.32600000000002</v>
      </c>
      <c r="AA61" s="249">
        <v>-11.237</v>
      </c>
      <c r="AB61" s="269">
        <v>-4.6590907674224011</v>
      </c>
      <c r="AC61" s="269">
        <v>408.327</v>
      </c>
      <c r="AD61" s="278"/>
      <c r="AE61" s="249">
        <v>1058.018</v>
      </c>
      <c r="AF61" s="249">
        <v>1087.3520000000001</v>
      </c>
      <c r="AG61" s="269">
        <v>0.87449690546190983</v>
      </c>
      <c r="AH61" s="259">
        <v>54.114768683274029</v>
      </c>
      <c r="AI61" s="279"/>
      <c r="AJ61" s="280"/>
      <c r="AM61" s="282"/>
      <c r="AN61" s="282"/>
      <c r="AO61" s="282"/>
      <c r="AP61" s="283"/>
      <c r="AQ61" s="283"/>
      <c r="AR61" s="283"/>
      <c r="AS61" s="283"/>
      <c r="AT61" s="284"/>
    </row>
    <row r="62" spans="2:46" s="281" customFormat="1">
      <c r="B62" s="274" t="s">
        <v>44</v>
      </c>
      <c r="C62" s="248">
        <v>406.98</v>
      </c>
      <c r="D62" s="248">
        <v>390.76299999999998</v>
      </c>
      <c r="E62" s="248">
        <v>361.06599999999997</v>
      </c>
      <c r="F62" s="248">
        <v>4.5110000000000001</v>
      </c>
      <c r="G62" s="248">
        <v>25.186</v>
      </c>
      <c r="H62" s="248">
        <v>29.696999999999999</v>
      </c>
      <c r="I62" s="248">
        <v>368.48399999999998</v>
      </c>
      <c r="J62" s="275"/>
      <c r="K62" s="251">
        <v>-11.697983908879767</v>
      </c>
      <c r="L62" s="251">
        <v>37.487000000000002</v>
      </c>
      <c r="M62" s="251">
        <v>28.456983908879767</v>
      </c>
      <c r="N62" s="251">
        <v>-7.1869839088797631</v>
      </c>
      <c r="O62" s="250">
        <v>-16.216999999999999</v>
      </c>
      <c r="P62" s="276"/>
      <c r="Q62" s="251">
        <v>-20.728000000000002</v>
      </c>
      <c r="R62" s="285">
        <v>306.70100000000002</v>
      </c>
      <c r="S62" s="276"/>
      <c r="T62" s="249">
        <v>-35.569000000000003</v>
      </c>
      <c r="U62" s="249">
        <v>-38.027999999999999</v>
      </c>
      <c r="V62" s="249">
        <v>26.890999999999998</v>
      </c>
      <c r="W62" s="277"/>
      <c r="X62" s="271">
        <v>322</v>
      </c>
      <c r="Y62" s="271">
        <v>323.2</v>
      </c>
      <c r="Z62" s="271">
        <v>375.24200000000002</v>
      </c>
      <c r="AA62" s="249">
        <v>-15.45</v>
      </c>
      <c r="AB62" s="269">
        <v>-6.4199839088797663</v>
      </c>
      <c r="AC62" s="269">
        <v>398.36500000000001</v>
      </c>
      <c r="AD62" s="278"/>
      <c r="AE62" s="249">
        <v>1114.6880000000001</v>
      </c>
      <c r="AF62" s="249">
        <v>1138.8</v>
      </c>
      <c r="AG62" s="269">
        <v>1.2703884276154733</v>
      </c>
      <c r="AH62" s="259">
        <v>54.648576512455513</v>
      </c>
      <c r="AI62" s="279"/>
      <c r="AJ62" s="280"/>
      <c r="AM62" s="282"/>
      <c r="AN62" s="282"/>
      <c r="AO62" s="282"/>
      <c r="AP62" s="283"/>
      <c r="AQ62" s="283"/>
      <c r="AR62" s="283"/>
      <c r="AS62" s="283"/>
      <c r="AT62" s="284"/>
    </row>
    <row r="63" spans="2:46" s="281" customFormat="1">
      <c r="B63" s="274" t="s">
        <v>45</v>
      </c>
      <c r="C63" s="248">
        <v>412.89499999999998</v>
      </c>
      <c r="D63" s="248">
        <v>418.68599999999998</v>
      </c>
      <c r="E63" s="248">
        <v>379.71499999999997</v>
      </c>
      <c r="F63" s="248">
        <v>12.641</v>
      </c>
      <c r="G63" s="248">
        <v>26.33</v>
      </c>
      <c r="H63" s="248">
        <v>38.970999999999997</v>
      </c>
      <c r="I63" s="248">
        <v>374.52699999999999</v>
      </c>
      <c r="J63" s="275"/>
      <c r="K63" s="251">
        <v>0.10580179476258252</v>
      </c>
      <c r="L63" s="251">
        <v>13.8</v>
      </c>
      <c r="M63" s="251">
        <v>6.8441982052374186</v>
      </c>
      <c r="N63" s="251">
        <v>12.746801794762581</v>
      </c>
      <c r="O63" s="250">
        <v>5.7910000000000004</v>
      </c>
      <c r="P63" s="276"/>
      <c r="Q63" s="251">
        <v>-6.85</v>
      </c>
      <c r="R63" s="285">
        <v>333.73899999999998</v>
      </c>
      <c r="S63" s="276"/>
      <c r="T63" s="249">
        <v>2.7709999999999999</v>
      </c>
      <c r="U63" s="249">
        <v>3.9950000000000001</v>
      </c>
      <c r="V63" s="249">
        <v>23.015000000000001</v>
      </c>
      <c r="W63" s="277"/>
      <c r="X63" s="271">
        <v>330.6</v>
      </c>
      <c r="Y63" s="271">
        <v>331.8</v>
      </c>
      <c r="Z63" s="271">
        <v>407.63099999999997</v>
      </c>
      <c r="AA63" s="249">
        <v>5</v>
      </c>
      <c r="AB63" s="269">
        <v>11.955801794762584</v>
      </c>
      <c r="AC63" s="269">
        <v>397.654</v>
      </c>
      <c r="AD63" s="278"/>
      <c r="AE63" s="249">
        <v>1152.3630000000001</v>
      </c>
      <c r="AF63" s="249">
        <v>1176</v>
      </c>
      <c r="AG63" s="269">
        <v>0.69906870587446535</v>
      </c>
      <c r="AH63" s="259">
        <v>55.582740213523138</v>
      </c>
      <c r="AI63" s="279"/>
      <c r="AJ63" s="280"/>
      <c r="AM63" s="282"/>
      <c r="AN63" s="282"/>
      <c r="AO63" s="282"/>
      <c r="AP63" s="283"/>
      <c r="AQ63" s="283"/>
      <c r="AR63" s="283"/>
      <c r="AS63" s="283"/>
      <c r="AT63" s="284"/>
    </row>
    <row r="64" spans="2:46" s="281" customFormat="1">
      <c r="B64" s="274" t="s">
        <v>46</v>
      </c>
      <c r="C64" s="248">
        <v>418.72899999999998</v>
      </c>
      <c r="D64" s="248">
        <v>454.01100000000002</v>
      </c>
      <c r="E64" s="248">
        <v>408.35300000000001</v>
      </c>
      <c r="F64" s="248">
        <v>17.466000000000001</v>
      </c>
      <c r="G64" s="248">
        <v>28.192</v>
      </c>
      <c r="H64" s="248">
        <v>45.658000000000001</v>
      </c>
      <c r="I64" s="248">
        <v>380.16399999999999</v>
      </c>
      <c r="J64" s="275"/>
      <c r="K64" s="251">
        <v>19.950776716373287</v>
      </c>
      <c r="L64" s="251">
        <v>-15.326000000000001</v>
      </c>
      <c r="M64" s="251">
        <v>-17.460776716373285</v>
      </c>
      <c r="N64" s="251">
        <v>37.416776716373285</v>
      </c>
      <c r="O64" s="250">
        <v>35.281999999999996</v>
      </c>
      <c r="P64" s="276"/>
      <c r="Q64" s="251">
        <v>17.815999999999999</v>
      </c>
      <c r="R64" s="285">
        <v>388.404</v>
      </c>
      <c r="S64" s="276"/>
      <c r="T64" s="249">
        <v>21.751000000000001</v>
      </c>
      <c r="U64" s="249">
        <v>23.382000000000001</v>
      </c>
      <c r="V64" s="249">
        <v>21.748000000000001</v>
      </c>
      <c r="W64" s="277"/>
      <c r="X64" s="271">
        <v>369.2</v>
      </c>
      <c r="Y64" s="271">
        <v>370.3</v>
      </c>
      <c r="Z64" s="271">
        <v>459.57499999999999</v>
      </c>
      <c r="AA64" s="249">
        <v>30.498000000000001</v>
      </c>
      <c r="AB64" s="269">
        <v>32.632776716373293</v>
      </c>
      <c r="AC64" s="269">
        <v>422.005</v>
      </c>
      <c r="AD64" s="278"/>
      <c r="AE64" s="249">
        <v>1208.8630000000001</v>
      </c>
      <c r="AF64" s="249">
        <v>1239.0719999999999</v>
      </c>
      <c r="AG64" s="269">
        <v>7.3560052775912529E-2</v>
      </c>
      <c r="AH64" s="259">
        <v>56.828291814946631</v>
      </c>
      <c r="AI64" s="279"/>
      <c r="AJ64" s="280"/>
      <c r="AM64" s="282"/>
      <c r="AN64" s="282"/>
      <c r="AO64" s="282"/>
      <c r="AP64" s="283"/>
      <c r="AQ64" s="283"/>
      <c r="AR64" s="283"/>
      <c r="AS64" s="283"/>
      <c r="AT64" s="284"/>
    </row>
    <row r="65" spans="1:46" s="281" customFormat="1">
      <c r="B65" s="274" t="s">
        <v>47</v>
      </c>
      <c r="C65" s="248">
        <v>451.34300000000002</v>
      </c>
      <c r="D65" s="248">
        <v>495.286</v>
      </c>
      <c r="E65" s="248">
        <v>445.37599999999998</v>
      </c>
      <c r="F65" s="248">
        <v>21.535</v>
      </c>
      <c r="G65" s="248">
        <v>28.375</v>
      </c>
      <c r="H65" s="248">
        <v>49.91</v>
      </c>
      <c r="I65" s="248">
        <v>411.702</v>
      </c>
      <c r="J65" s="275"/>
      <c r="K65" s="251">
        <v>25.037594449616599</v>
      </c>
      <c r="L65" s="251">
        <v>-21.545999999999999</v>
      </c>
      <c r="M65" s="251">
        <v>-24.17559444961659</v>
      </c>
      <c r="N65" s="251">
        <v>46.572594449616588</v>
      </c>
      <c r="O65" s="250">
        <v>43.942999999999998</v>
      </c>
      <c r="P65" s="276"/>
      <c r="Q65" s="251">
        <v>22.408000000000001</v>
      </c>
      <c r="R65" s="285">
        <v>409.01400000000001</v>
      </c>
      <c r="S65" s="276"/>
      <c r="T65" s="249">
        <v>39.390999999999998</v>
      </c>
      <c r="U65" s="249">
        <v>39.984999999999999</v>
      </c>
      <c r="V65" s="249">
        <v>23.221</v>
      </c>
      <c r="W65" s="277"/>
      <c r="X65" s="271">
        <v>404.5</v>
      </c>
      <c r="Y65" s="271">
        <v>405.9</v>
      </c>
      <c r="Z65" s="271">
        <v>494.28800000000001</v>
      </c>
      <c r="AA65" s="249">
        <v>37.652000000000001</v>
      </c>
      <c r="AB65" s="269">
        <v>40.281594449616591</v>
      </c>
      <c r="AC65" s="269">
        <v>467.67500000000001</v>
      </c>
      <c r="AD65" s="278"/>
      <c r="AE65" s="249">
        <v>1272.6020000000001</v>
      </c>
      <c r="AF65" s="249">
        <v>1307.5989999999999</v>
      </c>
      <c r="AG65" s="269">
        <v>0.38383864068281015</v>
      </c>
      <c r="AH65" s="259">
        <v>58.118327402135236</v>
      </c>
      <c r="AI65" s="279"/>
      <c r="AJ65" s="280"/>
      <c r="AM65" s="282"/>
      <c r="AN65" s="282"/>
      <c r="AO65" s="282"/>
      <c r="AP65" s="283"/>
      <c r="AQ65" s="283"/>
      <c r="AR65" s="283"/>
      <c r="AS65" s="283"/>
      <c r="AT65" s="284"/>
    </row>
    <row r="66" spans="1:46" s="281" customFormat="1">
      <c r="B66" s="274" t="s">
        <v>48</v>
      </c>
      <c r="C66" s="248">
        <v>483.76600000000002</v>
      </c>
      <c r="D66" s="248">
        <v>535.93100000000004</v>
      </c>
      <c r="E66" s="248">
        <v>478.62700000000001</v>
      </c>
      <c r="F66" s="248">
        <v>27.46</v>
      </c>
      <c r="G66" s="248">
        <v>29.844000000000001</v>
      </c>
      <c r="H66" s="248">
        <v>57.304000000000002</v>
      </c>
      <c r="I66" s="248">
        <v>442.16500000000002</v>
      </c>
      <c r="J66" s="275"/>
      <c r="K66" s="251">
        <v>28.975574775969697</v>
      </c>
      <c r="L66" s="251">
        <v>-27.969000000000001</v>
      </c>
      <c r="M66" s="251">
        <v>-32.239574775969693</v>
      </c>
      <c r="N66" s="251">
        <v>56.435574775969705</v>
      </c>
      <c r="O66" s="250">
        <v>52.164999999999999</v>
      </c>
      <c r="P66" s="276"/>
      <c r="Q66" s="251">
        <v>24.704999999999998</v>
      </c>
      <c r="R66" s="285">
        <v>459.69499999999999</v>
      </c>
      <c r="S66" s="276"/>
      <c r="T66" s="249">
        <v>41.110999999999997</v>
      </c>
      <c r="U66" s="249">
        <v>42.363999999999997</v>
      </c>
      <c r="V66" s="249">
        <v>25.885000000000002</v>
      </c>
      <c r="W66" s="277"/>
      <c r="X66" s="271">
        <v>460.9</v>
      </c>
      <c r="Y66" s="271">
        <v>462.4</v>
      </c>
      <c r="Z66" s="271">
        <v>517.89599999999996</v>
      </c>
      <c r="AA66" s="249">
        <v>44.683</v>
      </c>
      <c r="AB66" s="269">
        <v>48.953574775969699</v>
      </c>
      <c r="AC66" s="269">
        <v>525.61800000000005</v>
      </c>
      <c r="AD66" s="278"/>
      <c r="AE66" s="249">
        <v>1342.153</v>
      </c>
      <c r="AF66" s="249">
        <v>1377.3340000000001</v>
      </c>
      <c r="AG66" s="269">
        <v>0.48284128705937113</v>
      </c>
      <c r="AH66" s="259">
        <v>59.853202846975094</v>
      </c>
      <c r="AI66" s="279"/>
      <c r="AJ66" s="280"/>
      <c r="AM66" s="282"/>
      <c r="AN66" s="282"/>
      <c r="AO66" s="282"/>
      <c r="AP66" s="283"/>
      <c r="AQ66" s="283"/>
      <c r="AR66" s="283"/>
      <c r="AS66" s="283"/>
      <c r="AT66" s="284"/>
    </row>
    <row r="67" spans="1:46" s="281" customFormat="1">
      <c r="B67" s="274" t="s">
        <v>49</v>
      </c>
      <c r="C67" s="248">
        <v>520.53399999999999</v>
      </c>
      <c r="D67" s="248">
        <v>566.48199999999997</v>
      </c>
      <c r="E67" s="248">
        <v>508.00799999999998</v>
      </c>
      <c r="F67" s="248">
        <v>26.271000000000001</v>
      </c>
      <c r="G67" s="248">
        <v>32.203000000000003</v>
      </c>
      <c r="H67" s="248">
        <v>58.473999999999997</v>
      </c>
      <c r="I67" s="248">
        <v>473.17</v>
      </c>
      <c r="J67" s="275"/>
      <c r="K67" s="251">
        <v>23.301616701883319</v>
      </c>
      <c r="L67" s="251">
        <v>-20.558</v>
      </c>
      <c r="M67" s="251">
        <v>-24.182616701883319</v>
      </c>
      <c r="N67" s="251">
        <v>49.572616701883319</v>
      </c>
      <c r="O67" s="250">
        <v>45.948</v>
      </c>
      <c r="P67" s="276"/>
      <c r="Q67" s="251">
        <v>19.677</v>
      </c>
      <c r="R67" s="285">
        <v>471.42099999999999</v>
      </c>
      <c r="S67" s="276"/>
      <c r="T67" s="249">
        <v>43.04</v>
      </c>
      <c r="U67" s="249">
        <v>43.04</v>
      </c>
      <c r="V67" s="249">
        <v>27.797000000000001</v>
      </c>
      <c r="W67" s="275"/>
      <c r="X67" s="271">
        <v>499.4</v>
      </c>
      <c r="Y67" s="271">
        <v>501.6</v>
      </c>
      <c r="Z67" s="271">
        <v>514.23199999999997</v>
      </c>
      <c r="AA67" s="249">
        <v>42.091999999999999</v>
      </c>
      <c r="AB67" s="269">
        <v>45.716616701883325</v>
      </c>
      <c r="AC67" s="269">
        <v>574.74400000000003</v>
      </c>
      <c r="AD67" s="278"/>
      <c r="AE67" s="249">
        <v>1418.4169999999999</v>
      </c>
      <c r="AF67" s="249">
        <v>1455.5</v>
      </c>
      <c r="AG67" s="269">
        <v>0.31794262507422538</v>
      </c>
      <c r="AH67" s="259">
        <v>61.4991103202847</v>
      </c>
      <c r="AI67" s="279"/>
      <c r="AJ67" s="280"/>
      <c r="AM67" s="282"/>
      <c r="AN67" s="282"/>
      <c r="AO67" s="282"/>
      <c r="AP67" s="283"/>
      <c r="AQ67" s="283"/>
      <c r="AR67" s="283"/>
      <c r="AS67" s="283"/>
      <c r="AT67" s="284"/>
    </row>
    <row r="68" spans="1:46" s="281" customFormat="1">
      <c r="B68" s="274" t="s">
        <v>50</v>
      </c>
      <c r="C68" s="248">
        <v>552.42499999999995</v>
      </c>
      <c r="D68" s="248">
        <v>594.02700000000004</v>
      </c>
      <c r="E68" s="248">
        <v>532.822</v>
      </c>
      <c r="F68" s="248">
        <v>26.995999999999999</v>
      </c>
      <c r="G68" s="248">
        <v>34.209000000000003</v>
      </c>
      <c r="H68" s="248">
        <v>61.204999999999998</v>
      </c>
      <c r="I68" s="248">
        <v>502.32499999999999</v>
      </c>
      <c r="J68" s="275"/>
      <c r="K68" s="251">
        <v>15.609434255264548</v>
      </c>
      <c r="L68" s="251">
        <v>-13.651</v>
      </c>
      <c r="M68" s="251">
        <v>-14.654434255264544</v>
      </c>
      <c r="N68" s="251">
        <v>42.605434255264541</v>
      </c>
      <c r="O68" s="250">
        <v>41.601999999999997</v>
      </c>
      <c r="P68" s="276"/>
      <c r="Q68" s="251">
        <v>14.606</v>
      </c>
      <c r="R68" s="285">
        <v>494.65199999999999</v>
      </c>
      <c r="S68" s="276"/>
      <c r="T68" s="249">
        <v>37.442</v>
      </c>
      <c r="U68" s="249">
        <v>35.755000000000003</v>
      </c>
      <c r="V68" s="249">
        <v>30.763000000000002</v>
      </c>
      <c r="W68" s="275"/>
      <c r="X68" s="271">
        <v>535.20000000000005</v>
      </c>
      <c r="Y68" s="271">
        <v>537.20000000000005</v>
      </c>
      <c r="Z68" s="271">
        <v>539.23099999999999</v>
      </c>
      <c r="AA68" s="249">
        <v>38.695</v>
      </c>
      <c r="AB68" s="269">
        <v>39.698434255264537</v>
      </c>
      <c r="AC68" s="269">
        <v>618.02099999999996</v>
      </c>
      <c r="AD68" s="278"/>
      <c r="AE68" s="249">
        <v>1486.2539999999999</v>
      </c>
      <c r="AF68" s="249">
        <v>1523.82</v>
      </c>
      <c r="AG68" s="269">
        <v>7.8515864301000604E-3</v>
      </c>
      <c r="AH68" s="259">
        <v>63.145017793594306</v>
      </c>
      <c r="AI68" s="279"/>
      <c r="AJ68" s="280"/>
      <c r="AM68" s="282"/>
      <c r="AN68" s="282"/>
      <c r="AO68" s="282"/>
      <c r="AP68" s="283"/>
      <c r="AQ68" s="283"/>
      <c r="AR68" s="283"/>
      <c r="AS68" s="283"/>
      <c r="AT68" s="284"/>
    </row>
    <row r="69" spans="1:46" s="281" customFormat="1">
      <c r="B69" s="274" t="s">
        <v>51</v>
      </c>
      <c r="C69" s="248">
        <v>585.58799999999997</v>
      </c>
      <c r="D69" s="248">
        <v>631.279</v>
      </c>
      <c r="E69" s="248">
        <v>566.70299999999997</v>
      </c>
      <c r="F69" s="248">
        <v>28.067</v>
      </c>
      <c r="G69" s="248">
        <v>36.509</v>
      </c>
      <c r="H69" s="248">
        <v>64.575999999999993</v>
      </c>
      <c r="I69" s="248">
        <v>528.84400000000005</v>
      </c>
      <c r="J69" s="275"/>
      <c r="K69" s="251">
        <v>23.003042236806806</v>
      </c>
      <c r="L69" s="251">
        <v>-17.823</v>
      </c>
      <c r="M69" s="251">
        <v>-23.202042236806804</v>
      </c>
      <c r="N69" s="251">
        <v>51.070042236806806</v>
      </c>
      <c r="O69" s="250">
        <v>45.691000000000003</v>
      </c>
      <c r="P69" s="276"/>
      <c r="Q69" s="251">
        <v>17.623999999999999</v>
      </c>
      <c r="R69" s="285">
        <v>544.84299999999996</v>
      </c>
      <c r="S69" s="276"/>
      <c r="T69" s="249">
        <v>33.262999999999998</v>
      </c>
      <c r="U69" s="249">
        <v>29.123000000000001</v>
      </c>
      <c r="V69" s="249">
        <v>33.698999999999998</v>
      </c>
      <c r="W69" s="275"/>
      <c r="X69" s="271">
        <v>567.20000000000005</v>
      </c>
      <c r="Y69" s="271">
        <v>569.29999999999995</v>
      </c>
      <c r="Z69" s="271">
        <v>604.00599999999997</v>
      </c>
      <c r="AA69" s="249">
        <v>45.389000000000003</v>
      </c>
      <c r="AB69" s="269">
        <v>50.768042236806806</v>
      </c>
      <c r="AC69" s="269">
        <v>661.92600000000004</v>
      </c>
      <c r="AD69" s="278"/>
      <c r="AE69" s="249">
        <v>1565.8230000000001</v>
      </c>
      <c r="AF69" s="249">
        <v>1592.385</v>
      </c>
      <c r="AG69" s="269">
        <v>0.68391559551358327</v>
      </c>
      <c r="AH69" s="259">
        <v>64.679715302491118</v>
      </c>
      <c r="AI69" s="279"/>
      <c r="AJ69" s="280"/>
      <c r="AM69" s="282"/>
      <c r="AN69" s="282"/>
      <c r="AO69" s="282"/>
      <c r="AP69" s="283"/>
      <c r="AQ69" s="283"/>
      <c r="AR69" s="283"/>
      <c r="AS69" s="283"/>
      <c r="AT69" s="284"/>
    </row>
    <row r="70" spans="1:46" s="281" customFormat="1">
      <c r="B70" s="274" t="s">
        <v>52</v>
      </c>
      <c r="C70" s="248">
        <v>571.39200000000005</v>
      </c>
      <c r="D70" s="248">
        <v>688.36400000000003</v>
      </c>
      <c r="E70" s="248">
        <v>600.85900000000004</v>
      </c>
      <c r="F70" s="248">
        <v>47.573999999999998</v>
      </c>
      <c r="G70" s="248">
        <v>39.930999999999997</v>
      </c>
      <c r="H70" s="248">
        <v>87.504999999999995</v>
      </c>
      <c r="I70" s="248">
        <v>510.197</v>
      </c>
      <c r="J70" s="276"/>
      <c r="K70" s="251">
        <v>63.929668280077237</v>
      </c>
      <c r="L70" s="251">
        <v>-86.355000000000004</v>
      </c>
      <c r="M70" s="251">
        <v>-80.886668280077259</v>
      </c>
      <c r="N70" s="251">
        <v>111.50366828007724</v>
      </c>
      <c r="O70" s="250">
        <v>116.97199999999999</v>
      </c>
      <c r="P70" s="276"/>
      <c r="Q70" s="251">
        <v>69.397999999999996</v>
      </c>
      <c r="R70" s="285">
        <v>739.66</v>
      </c>
      <c r="S70" s="276"/>
      <c r="T70" s="249">
        <v>163.82900000000001</v>
      </c>
      <c r="U70" s="249">
        <v>173.91</v>
      </c>
      <c r="V70" s="249">
        <v>33.518000000000001</v>
      </c>
      <c r="W70" s="275"/>
      <c r="X70" s="271">
        <v>787.2</v>
      </c>
      <c r="Y70" s="271">
        <v>787.7</v>
      </c>
      <c r="Z70" s="271">
        <v>759.98699999999997</v>
      </c>
      <c r="AA70" s="249">
        <v>107.114</v>
      </c>
      <c r="AB70" s="269">
        <v>101.64566828007726</v>
      </c>
      <c r="AC70" s="269">
        <v>847.40700000000004</v>
      </c>
      <c r="AD70" s="278"/>
      <c r="AE70" s="249">
        <v>1582.979</v>
      </c>
      <c r="AF70" s="249">
        <v>1555.682</v>
      </c>
      <c r="AG70" s="269">
        <v>-0.96445749070123332</v>
      </c>
      <c r="AH70" s="259">
        <v>67.015124555160156</v>
      </c>
      <c r="AI70" s="279"/>
      <c r="AJ70" s="280"/>
      <c r="AK70" s="286"/>
      <c r="AM70" s="282"/>
      <c r="AN70" s="282"/>
      <c r="AO70" s="282"/>
      <c r="AP70" s="283"/>
      <c r="AQ70" s="283"/>
      <c r="AR70" s="283"/>
      <c r="AS70" s="283"/>
      <c r="AT70" s="284"/>
    </row>
    <row r="71" spans="1:46" s="281" customFormat="1">
      <c r="B71" s="274" t="s">
        <v>53</v>
      </c>
      <c r="C71" s="248">
        <v>562.68200000000002</v>
      </c>
      <c r="D71" s="248">
        <v>723.09799999999996</v>
      </c>
      <c r="E71" s="248">
        <v>634.58600000000001</v>
      </c>
      <c r="F71" s="248">
        <v>46.756</v>
      </c>
      <c r="G71" s="248">
        <v>41.756</v>
      </c>
      <c r="H71" s="248">
        <v>88.512</v>
      </c>
      <c r="I71" s="248">
        <v>503.858</v>
      </c>
      <c r="J71" s="276"/>
      <c r="K71" s="251">
        <v>86.426111297008333</v>
      </c>
      <c r="L71" s="251">
        <v>-129.09100000000001</v>
      </c>
      <c r="M71" s="251">
        <v>-101.85711129700832</v>
      </c>
      <c r="N71" s="251">
        <v>133.18211129700833</v>
      </c>
      <c r="O71" s="250">
        <v>160.416</v>
      </c>
      <c r="P71" s="276"/>
      <c r="Q71" s="251">
        <v>113.66</v>
      </c>
      <c r="R71" s="285">
        <v>867.40599999999995</v>
      </c>
      <c r="S71" s="276"/>
      <c r="T71" s="249">
        <v>198.59200000000001</v>
      </c>
      <c r="U71" s="249">
        <v>200.77699999999999</v>
      </c>
      <c r="V71" s="249">
        <v>28.059000000000001</v>
      </c>
      <c r="W71" s="275"/>
      <c r="X71" s="271">
        <v>1027.9000000000001</v>
      </c>
      <c r="Y71" s="271">
        <v>1015.4</v>
      </c>
      <c r="Z71" s="271">
        <v>883.63400000000001</v>
      </c>
      <c r="AA71" s="249">
        <v>156.46600000000001</v>
      </c>
      <c r="AB71" s="269">
        <v>129.23211129700834</v>
      </c>
      <c r="AC71" s="269">
        <v>1102.32</v>
      </c>
      <c r="AD71" s="278"/>
      <c r="AE71" s="249">
        <v>1557.029</v>
      </c>
      <c r="AF71" s="249">
        <v>1588.231</v>
      </c>
      <c r="AG71" s="269">
        <v>-3.1124034476446587</v>
      </c>
      <c r="AH71" s="259">
        <v>67.92704626334519</v>
      </c>
      <c r="AI71" s="279"/>
      <c r="AJ71" s="280"/>
      <c r="AM71" s="282"/>
      <c r="AN71" s="282"/>
      <c r="AO71" s="282"/>
      <c r="AP71" s="283"/>
      <c r="AQ71" s="283"/>
      <c r="AR71" s="283"/>
      <c r="AS71" s="283"/>
      <c r="AT71" s="284"/>
    </row>
    <row r="72" spans="1:46" s="281" customFormat="1">
      <c r="B72" s="287" t="s">
        <v>54</v>
      </c>
      <c r="C72" s="288">
        <v>602.71100000000001</v>
      </c>
      <c r="D72" s="248">
        <v>744.2</v>
      </c>
      <c r="E72" s="248">
        <v>662.24</v>
      </c>
      <c r="F72" s="248">
        <v>39.793999999999997</v>
      </c>
      <c r="G72" s="248">
        <v>42.165999999999997</v>
      </c>
      <c r="H72" s="248">
        <v>81.96</v>
      </c>
      <c r="I72" s="248">
        <v>540.76800000000003</v>
      </c>
      <c r="J72" s="276"/>
      <c r="K72" s="251">
        <v>72.142116306735488</v>
      </c>
      <c r="L72" s="251">
        <v>-99.552000000000007</v>
      </c>
      <c r="M72" s="251">
        <v>-69.999116306735459</v>
      </c>
      <c r="N72" s="251">
        <v>111.93611630673553</v>
      </c>
      <c r="O72" s="250">
        <v>141.489</v>
      </c>
      <c r="P72" s="276"/>
      <c r="Q72" s="251">
        <v>101.69499999999999</v>
      </c>
      <c r="R72" s="285">
        <v>971.66099999999994</v>
      </c>
      <c r="S72" s="276"/>
      <c r="T72" s="249">
        <v>134.01300000000001</v>
      </c>
      <c r="U72" s="249">
        <v>126.04300000000001</v>
      </c>
      <c r="V72" s="249">
        <v>41.003999999999998</v>
      </c>
      <c r="W72" s="275"/>
      <c r="X72" s="271">
        <v>1168.7</v>
      </c>
      <c r="Y72" s="271">
        <v>1164.0999999999999</v>
      </c>
      <c r="Z72" s="271">
        <v>825.73099999999999</v>
      </c>
      <c r="AA72" s="249">
        <v>142.18600000000001</v>
      </c>
      <c r="AB72" s="269">
        <v>112.63311630673547</v>
      </c>
      <c r="AC72" s="269">
        <v>1240.6379999999999</v>
      </c>
      <c r="AD72" s="278"/>
      <c r="AE72" s="249">
        <v>1627.8230000000001</v>
      </c>
      <c r="AF72" s="249">
        <v>1649.0170000000001</v>
      </c>
      <c r="AG72" s="269">
        <v>-2.3860087808753123</v>
      </c>
      <c r="AH72" s="259">
        <v>69.194839857651246</v>
      </c>
      <c r="AI72" s="279"/>
      <c r="AJ72" s="289"/>
      <c r="AM72" s="282"/>
      <c r="AN72" s="282"/>
      <c r="AO72" s="282"/>
      <c r="AP72" s="283"/>
      <c r="AQ72" s="283"/>
      <c r="AR72" s="283"/>
      <c r="AS72" s="283"/>
      <c r="AT72" s="284"/>
    </row>
    <row r="73" spans="1:46" s="281" customFormat="1">
      <c r="B73" s="287" t="s">
        <v>55</v>
      </c>
      <c r="C73" s="288">
        <v>624.82399999999996</v>
      </c>
      <c r="D73" s="248">
        <v>745.48699999999997</v>
      </c>
      <c r="E73" s="248">
        <v>671.16099999999994</v>
      </c>
      <c r="F73" s="248">
        <v>30.823</v>
      </c>
      <c r="G73" s="248">
        <v>43.503</v>
      </c>
      <c r="H73" s="248">
        <v>74.325999999999993</v>
      </c>
      <c r="I73" s="248">
        <v>559.85599999999999</v>
      </c>
      <c r="J73" s="276"/>
      <c r="K73" s="251">
        <v>60.938336062182508</v>
      </c>
      <c r="L73" s="251">
        <v>-77.238</v>
      </c>
      <c r="M73" s="251">
        <v>-48.336336062182511</v>
      </c>
      <c r="N73" s="251">
        <v>91.761336062182494</v>
      </c>
      <c r="O73" s="250">
        <v>120.663</v>
      </c>
      <c r="P73" s="276"/>
      <c r="Q73" s="251">
        <v>89.84</v>
      </c>
      <c r="R73" s="285">
        <v>1103.625</v>
      </c>
      <c r="S73" s="276"/>
      <c r="T73" s="249">
        <v>117.672</v>
      </c>
      <c r="U73" s="249">
        <v>107.806</v>
      </c>
      <c r="V73" s="249">
        <v>43.466999999999999</v>
      </c>
      <c r="W73" s="275"/>
      <c r="X73" s="271">
        <v>1261.2</v>
      </c>
      <c r="Y73" s="271">
        <v>1266.5999999999999</v>
      </c>
      <c r="Z73" s="271">
        <v>935.77800000000002</v>
      </c>
      <c r="AA73" s="249">
        <v>122.855</v>
      </c>
      <c r="AB73" s="269">
        <v>93.953336062182501</v>
      </c>
      <c r="AC73" s="269">
        <v>1374.1220000000001</v>
      </c>
      <c r="AD73" s="278"/>
      <c r="AE73" s="249">
        <v>1673.2429999999999</v>
      </c>
      <c r="AF73" s="249">
        <v>1698.23</v>
      </c>
      <c r="AG73" s="269">
        <v>-2.5001651232655617</v>
      </c>
      <c r="AH73" s="259">
        <v>70.462633451957302</v>
      </c>
      <c r="AI73" s="279"/>
      <c r="AJ73" s="290"/>
      <c r="AM73" s="291"/>
      <c r="AN73" s="291"/>
      <c r="AO73" s="291"/>
      <c r="AP73" s="292"/>
      <c r="AQ73" s="292"/>
      <c r="AR73" s="292"/>
      <c r="AS73" s="292"/>
      <c r="AT73" s="284"/>
    </row>
    <row r="74" spans="1:46" s="281" customFormat="1">
      <c r="A74" s="293"/>
      <c r="B74" s="287" t="s">
        <v>56</v>
      </c>
      <c r="C74" s="288">
        <v>636.14099999999996</v>
      </c>
      <c r="D74" s="248">
        <v>759.95</v>
      </c>
      <c r="E74" s="248">
        <v>682.81100000000004</v>
      </c>
      <c r="F74" s="248">
        <v>32.433999999999997</v>
      </c>
      <c r="G74" s="248">
        <v>44.704999999999998</v>
      </c>
      <c r="H74" s="248">
        <v>77.138999999999996</v>
      </c>
      <c r="I74" s="248">
        <v>566.04600000000005</v>
      </c>
      <c r="J74" s="276"/>
      <c r="K74" s="251">
        <v>64.147428146485439</v>
      </c>
      <c r="L74" s="251">
        <v>-84.795000000000002</v>
      </c>
      <c r="M74" s="251">
        <v>-57.567428146485433</v>
      </c>
      <c r="N74" s="251">
        <v>96.581428146485422</v>
      </c>
      <c r="O74" s="250">
        <v>123.809</v>
      </c>
      <c r="P74" s="294"/>
      <c r="Q74" s="251">
        <v>91.375</v>
      </c>
      <c r="R74" s="285">
        <v>1229.1279999999999</v>
      </c>
      <c r="S74" s="276"/>
      <c r="T74" s="249">
        <v>95.861999999999995</v>
      </c>
      <c r="U74" s="249">
        <v>86.884</v>
      </c>
      <c r="V74" s="249">
        <v>38.637</v>
      </c>
      <c r="W74" s="275"/>
      <c r="X74" s="271">
        <v>1366.2</v>
      </c>
      <c r="Y74" s="271">
        <v>1343.8</v>
      </c>
      <c r="Z74" s="271">
        <v>1044.4190000000001</v>
      </c>
      <c r="AA74" s="249">
        <v>124.249</v>
      </c>
      <c r="AB74" s="269">
        <v>97.021428146485434</v>
      </c>
      <c r="AC74" s="295">
        <v>1448.047</v>
      </c>
      <c r="AD74" s="296"/>
      <c r="AE74" s="249">
        <v>1725.3389999999999</v>
      </c>
      <c r="AF74" s="249">
        <v>1763.4860000000001</v>
      </c>
      <c r="AG74" s="297">
        <v>-2.156133613892087</v>
      </c>
      <c r="AH74" s="259">
        <v>71.730427046263344</v>
      </c>
      <c r="AI74" s="279"/>
      <c r="AJ74" s="298"/>
      <c r="AM74" s="299"/>
      <c r="AN74" s="300"/>
      <c r="AO74" s="300"/>
      <c r="AP74" s="301"/>
      <c r="AQ74" s="301"/>
      <c r="AR74" s="301"/>
      <c r="AS74" s="301"/>
      <c r="AT74" s="279"/>
    </row>
    <row r="75" spans="1:46" s="281" customFormat="1">
      <c r="B75" s="287" t="s">
        <v>57</v>
      </c>
      <c r="C75" s="288">
        <v>663.07500000000005</v>
      </c>
      <c r="D75" s="248">
        <v>766.55200000000002</v>
      </c>
      <c r="E75" s="248">
        <v>694.41700000000003</v>
      </c>
      <c r="F75" s="248">
        <v>26.204000000000001</v>
      </c>
      <c r="G75" s="248">
        <v>45.930999999999997</v>
      </c>
      <c r="H75" s="248">
        <v>72.135000000000005</v>
      </c>
      <c r="I75" s="248">
        <v>589.94299999999998</v>
      </c>
      <c r="J75" s="276"/>
      <c r="K75" s="251">
        <v>55.338464700823707</v>
      </c>
      <c r="L75" s="251">
        <v>-65.656999999999996</v>
      </c>
      <c r="M75" s="251">
        <v>-43.722464700823707</v>
      </c>
      <c r="N75" s="251">
        <v>81.542464700823729</v>
      </c>
      <c r="O75" s="250">
        <v>103.477</v>
      </c>
      <c r="P75" s="276"/>
      <c r="Q75" s="251">
        <v>77.272999999999996</v>
      </c>
      <c r="R75" s="285">
        <v>1304.6289999999999</v>
      </c>
      <c r="S75" s="276"/>
      <c r="T75" s="249">
        <v>78.433000000000007</v>
      </c>
      <c r="U75" s="249">
        <v>64.603999999999999</v>
      </c>
      <c r="V75" s="249">
        <v>37.814</v>
      </c>
      <c r="W75" s="275"/>
      <c r="X75" s="271">
        <v>1461.1</v>
      </c>
      <c r="Y75" s="271">
        <v>1419.4</v>
      </c>
      <c r="Z75" s="271">
        <v>1046.9369999999999</v>
      </c>
      <c r="AA75" s="249">
        <v>100.345</v>
      </c>
      <c r="AB75" s="269">
        <v>78.410464700823695</v>
      </c>
      <c r="AC75" s="295">
        <v>1539.787</v>
      </c>
      <c r="AD75" s="302"/>
      <c r="AE75" s="249">
        <v>1803.854</v>
      </c>
      <c r="AF75" s="249">
        <v>1844.41</v>
      </c>
      <c r="AG75" s="297">
        <v>-1.5695100392014991</v>
      </c>
      <c r="AH75" s="259">
        <v>73.109430604982222</v>
      </c>
      <c r="AI75" s="279"/>
      <c r="AJ75" s="298"/>
      <c r="AM75" s="299"/>
      <c r="AN75" s="300"/>
      <c r="AO75" s="300"/>
      <c r="AP75" s="301"/>
      <c r="AQ75" s="301"/>
      <c r="AR75" s="301"/>
      <c r="AS75" s="301"/>
      <c r="AT75" s="279"/>
    </row>
    <row r="76" spans="1:46" s="281" customFormat="1">
      <c r="B76" s="287" t="s">
        <v>58</v>
      </c>
      <c r="C76" s="303">
        <v>689.83699999999999</v>
      </c>
      <c r="D76" s="251">
        <v>788.21100000000001</v>
      </c>
      <c r="E76" s="251">
        <v>704.96699999999998</v>
      </c>
      <c r="F76" s="248">
        <v>36.179000000000002</v>
      </c>
      <c r="G76" s="251">
        <v>47.064999999999998</v>
      </c>
      <c r="H76" s="251">
        <v>83.244</v>
      </c>
      <c r="I76" s="294">
        <v>612.01</v>
      </c>
      <c r="J76" s="294"/>
      <c r="K76" s="248">
        <v>50.256905146527139</v>
      </c>
      <c r="L76" s="294">
        <v>-64.275000000000006</v>
      </c>
      <c r="M76" s="294">
        <v>-52.336905146527144</v>
      </c>
      <c r="N76" s="251">
        <v>86.435905146527148</v>
      </c>
      <c r="O76" s="250">
        <v>98.373999999999995</v>
      </c>
      <c r="P76" s="294"/>
      <c r="Q76" s="251">
        <v>62.195</v>
      </c>
      <c r="R76" s="285">
        <v>1386.3230000000001</v>
      </c>
      <c r="S76" s="276"/>
      <c r="T76" s="248">
        <v>84.54</v>
      </c>
      <c r="U76" s="248">
        <v>81.867999999999995</v>
      </c>
      <c r="V76" s="294">
        <v>34.164999999999999</v>
      </c>
      <c r="W76" s="275"/>
      <c r="X76" s="271">
        <v>1551.8</v>
      </c>
      <c r="Y76" s="271">
        <v>1506.5</v>
      </c>
      <c r="Z76" s="271">
        <v>1021.522</v>
      </c>
      <c r="AA76" s="248">
        <v>94.081999999999994</v>
      </c>
      <c r="AB76" s="248">
        <v>82.143905146527146</v>
      </c>
      <c r="AC76" s="304">
        <v>1621.4090000000001</v>
      </c>
      <c r="AD76" s="302"/>
      <c r="AE76" s="305">
        <v>1875.402</v>
      </c>
      <c r="AF76" s="276">
        <v>1902.4960000000001</v>
      </c>
      <c r="AG76" s="297">
        <v>-0.64531981094141067</v>
      </c>
      <c r="AH76" s="259">
        <v>73.999110320284714</v>
      </c>
      <c r="AI76" s="279"/>
      <c r="AJ76" s="298"/>
      <c r="AM76" s="299"/>
      <c r="AN76" s="300"/>
      <c r="AO76" s="300"/>
      <c r="AP76" s="301"/>
      <c r="AQ76" s="301"/>
      <c r="AR76" s="301"/>
      <c r="AS76" s="301"/>
      <c r="AT76" s="279"/>
    </row>
    <row r="77" spans="1:46" s="281" customFormat="1">
      <c r="B77" s="287" t="s">
        <v>59</v>
      </c>
      <c r="C77" s="303">
        <v>714.31799999999998</v>
      </c>
      <c r="D77" s="251">
        <v>795.93799999999999</v>
      </c>
      <c r="E77" s="251">
        <v>715.61</v>
      </c>
      <c r="F77" s="276">
        <v>32.250999999999998</v>
      </c>
      <c r="G77" s="251">
        <v>48.076999999999998</v>
      </c>
      <c r="H77" s="251">
        <v>80.328000000000003</v>
      </c>
      <c r="I77" s="294">
        <v>634.072</v>
      </c>
      <c r="J77" s="276"/>
      <c r="K77" s="276">
        <v>45.949071743816894</v>
      </c>
      <c r="L77" s="294">
        <v>-47.640999999999998</v>
      </c>
      <c r="M77" s="276">
        <v>-44.2210717438169</v>
      </c>
      <c r="N77" s="251">
        <v>78.200071743816906</v>
      </c>
      <c r="O77" s="250">
        <v>81.62</v>
      </c>
      <c r="P77" s="276"/>
      <c r="Q77" s="251">
        <v>49.369</v>
      </c>
      <c r="R77" s="285">
        <v>1450.741</v>
      </c>
      <c r="S77" s="276"/>
      <c r="T77" s="276">
        <v>60.747999999999998</v>
      </c>
      <c r="U77" s="276">
        <v>50.156999999999996</v>
      </c>
      <c r="V77" s="294">
        <v>34.470999999999997</v>
      </c>
      <c r="W77" s="275"/>
      <c r="X77" s="271">
        <v>1595</v>
      </c>
      <c r="Y77" s="271">
        <v>1551.9</v>
      </c>
      <c r="Z77" s="271">
        <v>1020.274</v>
      </c>
      <c r="AA77" s="276">
        <v>84.019000000000005</v>
      </c>
      <c r="AB77" s="276">
        <v>80.599071743816907</v>
      </c>
      <c r="AC77" s="306">
        <v>1670.2360000000001</v>
      </c>
      <c r="AD77" s="302"/>
      <c r="AE77" s="305">
        <v>1932.1</v>
      </c>
      <c r="AF77" s="275">
        <v>1966.9760000000001</v>
      </c>
      <c r="AG77" s="297">
        <v>-9.5883592230557452E-2</v>
      </c>
      <c r="AH77" s="259">
        <v>74.510676156583628</v>
      </c>
      <c r="AI77" s="279"/>
      <c r="AJ77" s="298"/>
      <c r="AM77" s="299"/>
      <c r="AN77" s="300"/>
      <c r="AO77" s="300"/>
      <c r="AP77" s="301"/>
      <c r="AQ77" s="301"/>
      <c r="AR77" s="301"/>
      <c r="AS77" s="301"/>
      <c r="AT77" s="279"/>
    </row>
    <row r="78" spans="1:46" s="281" customFormat="1">
      <c r="B78" s="307" t="s">
        <v>60</v>
      </c>
      <c r="C78" s="303">
        <v>755.56500000000005</v>
      </c>
      <c r="D78" s="251">
        <v>813.226</v>
      </c>
      <c r="E78" s="251">
        <v>727.17700000000002</v>
      </c>
      <c r="F78" s="276">
        <v>36.448999999999998</v>
      </c>
      <c r="G78" s="251">
        <v>49.6</v>
      </c>
      <c r="H78" s="251">
        <v>86.049000000000007</v>
      </c>
      <c r="I78" s="294">
        <v>676.803</v>
      </c>
      <c r="J78" s="308"/>
      <c r="K78" s="276">
        <v>19.020449160961796</v>
      </c>
      <c r="L78" s="294">
        <v>-18.515000000000001</v>
      </c>
      <c r="M78" s="276">
        <v>-16.323449160961797</v>
      </c>
      <c r="N78" s="251">
        <v>55.469449160961801</v>
      </c>
      <c r="O78" s="250">
        <v>57.661000000000001</v>
      </c>
      <c r="P78" s="308"/>
      <c r="Q78" s="251">
        <v>21.212</v>
      </c>
      <c r="R78" s="285">
        <v>1522.145</v>
      </c>
      <c r="S78" s="276"/>
      <c r="T78" s="276">
        <v>66.960999999999999</v>
      </c>
      <c r="U78" s="276">
        <v>101.289</v>
      </c>
      <c r="V78" s="294">
        <v>36.749000000000002</v>
      </c>
      <c r="W78" s="275"/>
      <c r="X78" s="271">
        <v>1714.5</v>
      </c>
      <c r="Y78" s="271">
        <v>1592.9</v>
      </c>
      <c r="Z78" s="271">
        <v>1259.644</v>
      </c>
      <c r="AA78" s="276">
        <v>54.341999999999999</v>
      </c>
      <c r="AB78" s="276">
        <v>52.150449160961799</v>
      </c>
      <c r="AC78" s="306">
        <v>1737.66</v>
      </c>
      <c r="AD78" s="302"/>
      <c r="AE78" s="305">
        <v>2013.606</v>
      </c>
      <c r="AF78" s="275">
        <v>2057.364</v>
      </c>
      <c r="AG78" s="297">
        <v>-0.17932080911600343</v>
      </c>
      <c r="AH78" s="259">
        <v>76.201067615658374</v>
      </c>
      <c r="AI78" s="279"/>
      <c r="AJ78" s="298"/>
      <c r="AM78" s="299"/>
      <c r="AN78" s="300"/>
      <c r="AO78" s="300"/>
      <c r="AP78" s="301"/>
      <c r="AQ78" s="301"/>
      <c r="AR78" s="301"/>
      <c r="AS78" s="301"/>
      <c r="AT78" s="279"/>
    </row>
    <row r="79" spans="1:46" s="281" customFormat="1">
      <c r="B79" s="287" t="s">
        <v>61</v>
      </c>
      <c r="C79" s="303">
        <v>780.51499999999999</v>
      </c>
      <c r="D79" s="251">
        <v>840.27</v>
      </c>
      <c r="E79" s="251">
        <v>743.53399999999999</v>
      </c>
      <c r="F79" s="276">
        <v>46.360999999999997</v>
      </c>
      <c r="G79" s="251">
        <v>50.375</v>
      </c>
      <c r="H79" s="251">
        <v>96.736000000000004</v>
      </c>
      <c r="I79" s="294">
        <v>700.798</v>
      </c>
      <c r="J79" s="308"/>
      <c r="K79" s="276">
        <v>13.44511390349466</v>
      </c>
      <c r="L79" s="294">
        <v>-18.689</v>
      </c>
      <c r="M79" s="276">
        <v>-18.74011390349466</v>
      </c>
      <c r="N79" s="251">
        <v>59.806113903494655</v>
      </c>
      <c r="O79" s="250">
        <v>59.755000000000003</v>
      </c>
      <c r="P79" s="276"/>
      <c r="Q79" s="251">
        <v>13.394</v>
      </c>
      <c r="R79" s="285">
        <v>1497.819</v>
      </c>
      <c r="S79" s="276"/>
      <c r="T79" s="276">
        <v>38.615000000000002</v>
      </c>
      <c r="U79" s="276">
        <v>81.02</v>
      </c>
      <c r="V79" s="294">
        <v>42.851999999999997</v>
      </c>
      <c r="W79" s="275"/>
      <c r="X79" s="271">
        <v>1757.7</v>
      </c>
      <c r="Y79" s="271">
        <v>1574.9</v>
      </c>
      <c r="Z79" s="271">
        <v>1339.2249999999999</v>
      </c>
      <c r="AA79" s="276">
        <v>59.112000000000002</v>
      </c>
      <c r="AB79" s="276">
        <v>59.163113903494661</v>
      </c>
      <c r="AC79" s="306">
        <v>1784.098</v>
      </c>
      <c r="AD79" s="302"/>
      <c r="AE79" s="305">
        <v>2098.8090000000002</v>
      </c>
      <c r="AF79" s="275">
        <v>2135.877</v>
      </c>
      <c r="AG79" s="297">
        <v>7.6599076868315269E-2</v>
      </c>
      <c r="AH79" s="259">
        <v>77.40213523131672</v>
      </c>
      <c r="AI79" s="279"/>
      <c r="AJ79" s="298"/>
      <c r="AM79" s="299"/>
      <c r="AN79" s="300"/>
      <c r="AO79" s="300"/>
      <c r="AP79" s="301"/>
      <c r="AQ79" s="301"/>
      <c r="AR79" s="301"/>
      <c r="AS79" s="301"/>
      <c r="AT79" s="279"/>
    </row>
    <row r="80" spans="1:46" s="281" customFormat="1">
      <c r="B80" s="287" t="s">
        <v>171</v>
      </c>
      <c r="C80" s="303">
        <v>812.73400000000004</v>
      </c>
      <c r="D80" s="251">
        <v>857.62199999999996</v>
      </c>
      <c r="E80" s="251">
        <v>760.97199999999998</v>
      </c>
      <c r="F80" s="276">
        <v>45.65</v>
      </c>
      <c r="G80" s="251">
        <v>51</v>
      </c>
      <c r="H80" s="251">
        <v>96.65</v>
      </c>
      <c r="I80" s="294">
        <v>734.947</v>
      </c>
      <c r="J80" s="308"/>
      <c r="K80" s="276">
        <v>3.6901080317388359</v>
      </c>
      <c r="L80" s="294">
        <v>-10.012</v>
      </c>
      <c r="M80" s="276">
        <v>-14.464108031738835</v>
      </c>
      <c r="N80" s="251">
        <v>49.340108031738843</v>
      </c>
      <c r="O80" s="250">
        <v>44.887999999999998</v>
      </c>
      <c r="P80" s="276"/>
      <c r="Q80" s="251">
        <v>-0.76200000000000001</v>
      </c>
      <c r="R80" s="285">
        <v>1481.173</v>
      </c>
      <c r="S80" s="276"/>
      <c r="T80" s="276">
        <v>34.814</v>
      </c>
      <c r="U80" s="276">
        <v>16.983000000000001</v>
      </c>
      <c r="V80" s="294">
        <v>39.061</v>
      </c>
      <c r="W80" s="275"/>
      <c r="X80" s="271">
        <v>1775.9</v>
      </c>
      <c r="Y80" s="271">
        <v>1600.5</v>
      </c>
      <c r="Z80" s="271">
        <v>1295.152</v>
      </c>
      <c r="AA80" s="276">
        <v>40.473999999999997</v>
      </c>
      <c r="AB80" s="276">
        <v>44.926108031738842</v>
      </c>
      <c r="AC80" s="306">
        <v>1842.2139999999999</v>
      </c>
      <c r="AD80" s="302"/>
      <c r="AE80" s="305">
        <v>2173.6660000000002</v>
      </c>
      <c r="AF80" s="275">
        <v>2213.0810000000001</v>
      </c>
      <c r="AG80" s="297">
        <v>0.37900085971798331</v>
      </c>
      <c r="AH80" s="259">
        <v>79.02580071174377</v>
      </c>
      <c r="AI80" s="309"/>
      <c r="AJ80" s="298"/>
      <c r="AM80" s="299"/>
      <c r="AN80" s="300"/>
      <c r="AO80" s="300"/>
      <c r="AP80" s="301"/>
      <c r="AQ80" s="301"/>
      <c r="AR80" s="301"/>
      <c r="AS80" s="301"/>
      <c r="AT80" s="279"/>
    </row>
    <row r="81" spans="1:46" s="281" customFormat="1">
      <c r="A81" s="310"/>
      <c r="B81" s="311" t="s">
        <v>182</v>
      </c>
      <c r="C81" s="251">
        <v>827.92600000000004</v>
      </c>
      <c r="D81" s="251">
        <v>888.74</v>
      </c>
      <c r="E81" s="251">
        <v>793.61599999999999</v>
      </c>
      <c r="F81" s="251">
        <v>42.555</v>
      </c>
      <c r="G81" s="251">
        <v>52.569000000000003</v>
      </c>
      <c r="H81" s="251">
        <v>95.123999999999995</v>
      </c>
      <c r="I81" s="251">
        <v>743.79100000000005</v>
      </c>
      <c r="J81" s="251"/>
      <c r="K81" s="276">
        <v>26.149760630056583</v>
      </c>
      <c r="L81" s="294">
        <v>-29.812999999999999</v>
      </c>
      <c r="M81" s="276">
        <v>-37.703760630056586</v>
      </c>
      <c r="N81" s="251">
        <v>68.704760630056583</v>
      </c>
      <c r="O81" s="250">
        <v>60.814</v>
      </c>
      <c r="P81" s="308"/>
      <c r="Q81" s="251">
        <v>18.259</v>
      </c>
      <c r="R81" s="285">
        <v>1589.29</v>
      </c>
      <c r="S81" s="276"/>
      <c r="T81" s="251">
        <v>56.076000000000001</v>
      </c>
      <c r="U81" s="312">
        <v>27.018999999999998</v>
      </c>
      <c r="V81" s="294">
        <v>39.185000000000002</v>
      </c>
      <c r="W81" s="275"/>
      <c r="X81" s="271">
        <v>1815.7</v>
      </c>
      <c r="Y81" s="271">
        <v>1643.3</v>
      </c>
      <c r="Z81" s="271">
        <v>1421.654</v>
      </c>
      <c r="AA81" s="312">
        <v>66.358000000000004</v>
      </c>
      <c r="AB81" s="276">
        <v>74.24876063005658</v>
      </c>
      <c r="AC81" s="313">
        <v>1898.8789999999999</v>
      </c>
      <c r="AD81" s="314"/>
      <c r="AE81" s="276">
        <v>2241.8040000000001</v>
      </c>
      <c r="AF81" s="275">
        <v>2125.85</v>
      </c>
      <c r="AG81" s="297">
        <v>0.55236491177802816</v>
      </c>
      <c r="AH81" s="259">
        <v>80.916370106761562</v>
      </c>
      <c r="AJ81" s="298"/>
      <c r="AM81" s="299"/>
      <c r="AN81" s="300"/>
      <c r="AO81" s="300"/>
      <c r="AP81" s="301"/>
      <c r="AQ81" s="301"/>
      <c r="AR81" s="301"/>
      <c r="AS81" s="301"/>
      <c r="AT81" s="279"/>
    </row>
    <row r="82" spans="1:46" s="281" customFormat="1">
      <c r="A82" s="310"/>
      <c r="B82" s="315" t="s">
        <v>186</v>
      </c>
      <c r="C82" s="251">
        <v>792.65899999999999</v>
      </c>
      <c r="D82" s="251">
        <v>1107.2</v>
      </c>
      <c r="E82" s="251">
        <v>981.59199999999998</v>
      </c>
      <c r="F82" s="251">
        <v>71.965000000000003</v>
      </c>
      <c r="G82" s="251">
        <v>53.643000000000001</v>
      </c>
      <c r="H82" s="251">
        <v>125.608</v>
      </c>
      <c r="I82" s="251">
        <v>710.971</v>
      </c>
      <c r="J82" s="251"/>
      <c r="K82" s="276">
        <v>241.88166287618463</v>
      </c>
      <c r="L82" s="294">
        <v>-293.40199999999999</v>
      </c>
      <c r="M82" s="276">
        <v>-292.70766287618454</v>
      </c>
      <c r="N82" s="251">
        <v>313.84666287618461</v>
      </c>
      <c r="O82" s="250">
        <v>314.541</v>
      </c>
      <c r="P82" s="308"/>
      <c r="Q82" s="251">
        <v>242.57599999999999</v>
      </c>
      <c r="R82" s="285">
        <v>1854.3130000000001</v>
      </c>
      <c r="S82" s="276"/>
      <c r="T82" s="251">
        <v>337.983</v>
      </c>
      <c r="U82" s="312">
        <v>331.70100000000002</v>
      </c>
      <c r="V82" s="294">
        <v>25.202000000000002</v>
      </c>
      <c r="W82" s="275"/>
      <c r="X82" s="271">
        <v>2154.9</v>
      </c>
      <c r="Y82" s="271">
        <v>1930.1</v>
      </c>
      <c r="Z82" s="271">
        <v>1634.7249999999999</v>
      </c>
      <c r="AA82" s="312">
        <v>319.392</v>
      </c>
      <c r="AB82" s="276">
        <v>318.69766287618455</v>
      </c>
      <c r="AC82" s="313">
        <v>2244.3440000000001</v>
      </c>
      <c r="AD82" s="314"/>
      <c r="AE82" s="316">
        <v>2087.4</v>
      </c>
      <c r="AF82" s="275">
        <v>2231.1480000000001</v>
      </c>
      <c r="AG82" s="297">
        <v>-0.28747246886138811</v>
      </c>
      <c r="AH82" s="259">
        <v>85.253558718861228</v>
      </c>
      <c r="AI82" s="317"/>
      <c r="AJ82" s="298"/>
      <c r="AM82" s="299"/>
      <c r="AN82" s="300"/>
      <c r="AO82" s="300"/>
      <c r="AP82" s="301"/>
      <c r="AQ82" s="301"/>
      <c r="AR82" s="301"/>
      <c r="AS82" s="301"/>
      <c r="AT82" s="279"/>
    </row>
    <row r="83" spans="1:46" s="281" customFormat="1">
      <c r="A83" s="310"/>
      <c r="B83" s="311" t="s">
        <v>246</v>
      </c>
      <c r="C83" s="251">
        <v>921.59199999999998</v>
      </c>
      <c r="D83" s="251">
        <v>1043.722</v>
      </c>
      <c r="E83" s="251">
        <v>935.13499999999999</v>
      </c>
      <c r="F83" s="251">
        <v>53.277999999999999</v>
      </c>
      <c r="G83" s="251">
        <v>55.308999999999997</v>
      </c>
      <c r="H83" s="251">
        <v>108.587</v>
      </c>
      <c r="I83" s="251">
        <v>832.30100000000004</v>
      </c>
      <c r="J83" s="251"/>
      <c r="K83" s="276">
        <v>88.489850868563948</v>
      </c>
      <c r="L83" s="294">
        <v>-73.391000000000005</v>
      </c>
      <c r="M83" s="276">
        <v>-93.02885086856395</v>
      </c>
      <c r="N83" s="251">
        <v>141.76785086856395</v>
      </c>
      <c r="O83" s="250">
        <v>122.13</v>
      </c>
      <c r="P83" s="308"/>
      <c r="Q83" s="251">
        <v>68.852000000000004</v>
      </c>
      <c r="R83" s="285">
        <v>1987.2940000000001</v>
      </c>
      <c r="S83" s="276"/>
      <c r="T83" s="251">
        <v>128.81</v>
      </c>
      <c r="U83" s="312">
        <v>86.343000000000004</v>
      </c>
      <c r="V83" s="294">
        <v>55.356000000000002</v>
      </c>
      <c r="W83" s="275"/>
      <c r="X83" s="271">
        <v>2380.9</v>
      </c>
      <c r="Y83" s="271">
        <v>2050.4</v>
      </c>
      <c r="Z83" s="271">
        <v>1651.0619999999999</v>
      </c>
      <c r="AA83" s="312">
        <v>136.36199999999999</v>
      </c>
      <c r="AB83" s="276">
        <v>155.99985086856395</v>
      </c>
      <c r="AC83" s="313">
        <v>2385.3220000000001</v>
      </c>
      <c r="AD83" s="314"/>
      <c r="AE83" s="316">
        <v>2356.8829999999998</v>
      </c>
      <c r="AF83" s="276">
        <v>2471.0410000000002</v>
      </c>
      <c r="AG83" s="297">
        <v>1.7814145902209666</v>
      </c>
      <c r="AH83" s="259">
        <v>84.741992882562286</v>
      </c>
      <c r="AI83" s="317"/>
      <c r="AJ83" s="298"/>
      <c r="AK83" s="318"/>
      <c r="AL83" s="318"/>
      <c r="AM83" s="318"/>
      <c r="AN83" s="318"/>
      <c r="AO83" s="318"/>
      <c r="AP83" s="318"/>
      <c r="AQ83" s="301"/>
      <c r="AR83" s="301"/>
      <c r="AS83" s="301"/>
      <c r="AT83" s="279"/>
    </row>
    <row r="84" spans="1:46" s="281" customFormat="1">
      <c r="B84" s="319" t="s">
        <v>280</v>
      </c>
      <c r="C84" s="251">
        <v>1033.952</v>
      </c>
      <c r="D84" s="251">
        <v>1160.9770000000001</v>
      </c>
      <c r="E84" s="251">
        <v>1053.1020000000001</v>
      </c>
      <c r="F84" s="251">
        <v>47.570999999999998</v>
      </c>
      <c r="G84" s="251">
        <v>60.304000000000002</v>
      </c>
      <c r="H84" s="251">
        <v>107.875</v>
      </c>
      <c r="I84" s="251">
        <v>927.21400000000006</v>
      </c>
      <c r="J84" s="251"/>
      <c r="K84" s="276">
        <v>101.93965503331592</v>
      </c>
      <c r="L84" s="294">
        <v>-30.646999999999998</v>
      </c>
      <c r="M84" s="276">
        <v>-53.132655033315906</v>
      </c>
      <c r="N84" s="251">
        <v>149.51065503331591</v>
      </c>
      <c r="O84" s="250">
        <v>127.02500000000001</v>
      </c>
      <c r="P84" s="308"/>
      <c r="Q84" s="251">
        <v>79.453999999999994</v>
      </c>
      <c r="R84" s="285">
        <v>2160.3679999999999</v>
      </c>
      <c r="S84" s="276"/>
      <c r="T84" s="251">
        <v>111.36199999999999</v>
      </c>
      <c r="U84" s="312">
        <v>50.093000000000004</v>
      </c>
      <c r="V84" s="294">
        <v>111.93899999999999</v>
      </c>
      <c r="W84" s="275"/>
      <c r="X84" s="271">
        <v>2545.4</v>
      </c>
      <c r="Y84" s="271">
        <v>2252.6999999999998</v>
      </c>
      <c r="Z84" s="271">
        <v>1854.8530000000001</v>
      </c>
      <c r="AA84" s="312">
        <v>137.548</v>
      </c>
      <c r="AB84" s="276">
        <v>160.03365503331591</v>
      </c>
      <c r="AC84" s="313">
        <v>2538.4070000000002</v>
      </c>
      <c r="AD84" s="314"/>
      <c r="AE84" s="316">
        <v>2583.1550000000002</v>
      </c>
      <c r="AF84" s="276">
        <v>2686.1280000000002</v>
      </c>
      <c r="AG84" s="297">
        <v>1.02837925108725</v>
      </c>
      <c r="AH84" s="259">
        <v>90.7473309608541</v>
      </c>
      <c r="AI84" s="320"/>
      <c r="AJ84" s="298"/>
      <c r="AK84" s="318"/>
      <c r="AL84" s="318"/>
      <c r="AM84" s="318"/>
      <c r="AN84" s="318"/>
      <c r="AO84" s="318"/>
      <c r="AP84" s="318"/>
      <c r="AQ84" s="301"/>
      <c r="AR84" s="301"/>
      <c r="AS84" s="301"/>
      <c r="AT84" s="279"/>
    </row>
    <row r="85" spans="1:46">
      <c r="B85" s="321" t="s">
        <v>282</v>
      </c>
      <c r="C85" s="251">
        <v>1097.9349999999999</v>
      </c>
      <c r="D85" s="251">
        <v>1228.998</v>
      </c>
      <c r="E85" s="251">
        <v>1094.521</v>
      </c>
      <c r="F85" s="251">
        <v>69.162000000000006</v>
      </c>
      <c r="G85" s="251">
        <v>65.314999999999998</v>
      </c>
      <c r="H85" s="251">
        <v>134.477</v>
      </c>
      <c r="I85" s="251">
        <v>975.63900000000001</v>
      </c>
      <c r="J85" s="276"/>
      <c r="K85" s="276">
        <v>67.766131402073327</v>
      </c>
      <c r="L85" s="294">
        <v>-48.408999999999999</v>
      </c>
      <c r="M85" s="276">
        <v>-54.274131402073323</v>
      </c>
      <c r="N85" s="251">
        <v>136.92813140207332</v>
      </c>
      <c r="O85" s="250">
        <v>131.06299999999999</v>
      </c>
      <c r="P85" s="308"/>
      <c r="Q85" s="251">
        <v>61.901000000000003</v>
      </c>
      <c r="R85" s="285">
        <v>2271.056</v>
      </c>
      <c r="S85" s="276"/>
      <c r="T85" s="251">
        <v>157.53399999999999</v>
      </c>
      <c r="U85" s="312">
        <v>62.594999999999999</v>
      </c>
      <c r="V85" s="294">
        <v>106.902</v>
      </c>
      <c r="W85" s="275"/>
      <c r="X85" s="271">
        <v>2685.9</v>
      </c>
      <c r="Y85" s="271">
        <v>2446.4</v>
      </c>
      <c r="Z85" s="271">
        <v>1982.9549999999999</v>
      </c>
      <c r="AA85" s="312">
        <v>156.46299999999999</v>
      </c>
      <c r="AB85" s="276">
        <v>162.32813140207332</v>
      </c>
      <c r="AC85" s="313">
        <v>2736.518</v>
      </c>
      <c r="AD85" s="302"/>
      <c r="AE85" s="305">
        <v>2746.5740000000001</v>
      </c>
      <c r="AF85" s="322">
        <v>2809.0610000000001</v>
      </c>
      <c r="AG85" s="323">
        <v>1.5735383479338338E-2</v>
      </c>
      <c r="AH85" s="259">
        <v>96.063167259786496</v>
      </c>
      <c r="AI85" s="320"/>
      <c r="AJ85" s="298"/>
      <c r="AK85" s="318"/>
      <c r="AL85" s="318"/>
      <c r="AM85" s="318"/>
      <c r="AN85" s="318"/>
      <c r="AO85" s="318"/>
      <c r="AP85" s="318"/>
    </row>
    <row r="86" spans="1:46">
      <c r="B86" s="324" t="s">
        <v>284</v>
      </c>
      <c r="C86" s="251">
        <v>1136.539</v>
      </c>
      <c r="D86" s="251">
        <v>1285.2159999999999</v>
      </c>
      <c r="E86" s="251">
        <v>1138.345</v>
      </c>
      <c r="F86" s="251">
        <v>77.825999999999993</v>
      </c>
      <c r="G86" s="251">
        <v>69.045000000000002</v>
      </c>
      <c r="H86" s="251">
        <v>146.87100000000001</v>
      </c>
      <c r="I86" s="251">
        <v>1012.641</v>
      </c>
      <c r="J86" s="276"/>
      <c r="K86" s="276">
        <v>65.296335928608144</v>
      </c>
      <c r="L86" s="294">
        <v>-66.36</v>
      </c>
      <c r="M86" s="276">
        <v>-60.805335928608137</v>
      </c>
      <c r="N86" s="251">
        <v>143.12233592860818</v>
      </c>
      <c r="O86" s="250">
        <v>148.67699999999999</v>
      </c>
      <c r="P86" s="308"/>
      <c r="Q86" s="251">
        <v>70.850999999999999</v>
      </c>
      <c r="R86" s="285">
        <v>2433.0450000000001</v>
      </c>
      <c r="S86" s="276"/>
      <c r="T86" s="251">
        <v>179.12299999999999</v>
      </c>
      <c r="U86" s="312">
        <v>73.028999999999996</v>
      </c>
      <c r="V86" s="294">
        <v>105.014</v>
      </c>
      <c r="W86" s="275"/>
      <c r="X86" s="271">
        <v>2810.2</v>
      </c>
      <c r="Y86" s="271">
        <v>2644.7</v>
      </c>
      <c r="Z86" s="271">
        <v>2119.971</v>
      </c>
      <c r="AA86" s="312">
        <v>166.56299999999999</v>
      </c>
      <c r="AB86" s="276">
        <v>161.00833592860815</v>
      </c>
      <c r="AC86" s="313">
        <v>2925.1779999999999</v>
      </c>
      <c r="AD86" s="314"/>
      <c r="AE86" s="325">
        <v>2893.4029999999998</v>
      </c>
      <c r="AF86" s="326">
        <v>2934.070483</v>
      </c>
      <c r="AG86" s="327">
        <v>-0.39250352742968175</v>
      </c>
      <c r="AH86" s="328">
        <v>100</v>
      </c>
      <c r="AI86" s="320"/>
      <c r="AJ86" s="298"/>
      <c r="AK86" s="318"/>
      <c r="AL86" s="318"/>
      <c r="AM86" s="318"/>
      <c r="AN86" s="318"/>
      <c r="AO86" s="318"/>
      <c r="AP86" s="318"/>
    </row>
    <row r="87" spans="1:46">
      <c r="B87" s="329" t="s">
        <v>310</v>
      </c>
      <c r="C87" s="330">
        <v>1229.4985058656325</v>
      </c>
      <c r="D87" s="331">
        <v>1347.1860091384792</v>
      </c>
      <c r="E87" s="331">
        <v>1191.5268034794528</v>
      </c>
      <c r="F87" s="331">
        <v>81.546664445781047</v>
      </c>
      <c r="G87" s="331">
        <v>74.112541213245251</v>
      </c>
      <c r="H87" s="331">
        <v>155.6592056590263</v>
      </c>
      <c r="I87" s="331">
        <v>1101.5566597240761</v>
      </c>
      <c r="J87" s="332"/>
      <c r="K87" s="331">
        <v>26.253081690262523</v>
      </c>
      <c r="L87" s="331">
        <v>-27.079473260849518</v>
      </c>
      <c r="M87" s="331">
        <v>-17.191716124046501</v>
      </c>
      <c r="N87" s="331">
        <v>107.79974613604361</v>
      </c>
      <c r="O87" s="331">
        <v>117.68750327284663</v>
      </c>
      <c r="P87" s="332"/>
      <c r="Q87" s="332">
        <v>36.140838827065544</v>
      </c>
      <c r="R87" s="332">
        <v>2525.5471754745613</v>
      </c>
      <c r="S87" s="331"/>
      <c r="T87" s="333">
        <v>142.99698122360766</v>
      </c>
      <c r="U87" s="333">
        <v>71.565324777722424</v>
      </c>
      <c r="V87" s="333">
        <v>111.21396885716256</v>
      </c>
      <c r="W87" s="334"/>
      <c r="X87" s="333">
        <v>2897.1967144625842</v>
      </c>
      <c r="Y87" s="333">
        <v>2801.0418071408958</v>
      </c>
      <c r="Z87" s="333">
        <v>2122.8674652060513</v>
      </c>
      <c r="AA87" s="333">
        <v>128.87977489880689</v>
      </c>
      <c r="AB87" s="335">
        <v>118.99201776200385</v>
      </c>
      <c r="AC87" s="336">
        <v>3103.8800777734359</v>
      </c>
      <c r="AD87" s="302"/>
      <c r="AE87" s="337">
        <v>2993.8517429999997</v>
      </c>
      <c r="AF87" s="338">
        <v>3045.8936869999998</v>
      </c>
      <c r="AG87" s="339">
        <v>-0.50353611630694672</v>
      </c>
      <c r="AH87" s="340">
        <v>102.64542714263447</v>
      </c>
      <c r="AI87" s="320"/>
      <c r="AJ87" s="298"/>
      <c r="AK87" s="318"/>
      <c r="AL87" s="318"/>
      <c r="AM87" s="318"/>
      <c r="AN87" s="318"/>
      <c r="AO87" s="318"/>
      <c r="AP87" s="318"/>
    </row>
    <row r="88" spans="1:46">
      <c r="B88" s="329" t="s">
        <v>318</v>
      </c>
      <c r="C88" s="341">
        <v>1292.3063469533176</v>
      </c>
      <c r="D88" s="342">
        <v>1389.4675834403672</v>
      </c>
      <c r="E88" s="342">
        <v>1229.3290171187584</v>
      </c>
      <c r="F88" s="342">
        <v>83.74220064325155</v>
      </c>
      <c r="G88" s="342">
        <v>76.396365678357057</v>
      </c>
      <c r="H88" s="342">
        <v>160.13856632160861</v>
      </c>
      <c r="I88" s="342">
        <v>1161.0632556160454</v>
      </c>
      <c r="J88" s="308"/>
      <c r="K88" s="342">
        <v>8.4165241520749809</v>
      </c>
      <c r="L88" s="342">
        <v>-6.4119582876166463</v>
      </c>
      <c r="M88" s="342">
        <v>-1.4094465958937989</v>
      </c>
      <c r="N88" s="342">
        <v>92.158724795326535</v>
      </c>
      <c r="O88" s="342">
        <v>97.161236487049379</v>
      </c>
      <c r="P88" s="308"/>
      <c r="Q88" s="308">
        <v>13.419035843797829</v>
      </c>
      <c r="R88" s="308">
        <v>2638.5010008138538</v>
      </c>
      <c r="S88" s="342"/>
      <c r="T88" s="343">
        <v>129.85900841420292</v>
      </c>
      <c r="U88" s="343">
        <v>117.14665138881715</v>
      </c>
      <c r="V88" s="343">
        <v>111.37396585669073</v>
      </c>
      <c r="W88" s="275"/>
      <c r="X88" s="343">
        <v>3026.2918876727704</v>
      </c>
      <c r="Y88" s="343">
        <v>2951.7307839707441</v>
      </c>
      <c r="Z88" s="343">
        <v>2212.9529503068275</v>
      </c>
      <c r="AA88" s="343">
        <v>116.05872093812535</v>
      </c>
      <c r="AB88" s="338">
        <v>111.0562092464025</v>
      </c>
      <c r="AC88" s="340">
        <v>3256.8576612917273</v>
      </c>
      <c r="AD88" s="344"/>
      <c r="AE88" s="337">
        <v>3101.2963059999997</v>
      </c>
      <c r="AF88" s="338">
        <v>3160.1124519999998</v>
      </c>
      <c r="AG88" s="339">
        <v>-0.12119334055287823</v>
      </c>
      <c r="AH88" s="340">
        <v>104.34558691517316</v>
      </c>
      <c r="AI88" s="320"/>
      <c r="AJ88" s="298"/>
      <c r="AK88" s="318"/>
      <c r="AL88" s="318"/>
      <c r="AM88" s="318"/>
      <c r="AN88" s="318"/>
      <c r="AO88" s="318"/>
      <c r="AP88" s="318"/>
    </row>
    <row r="89" spans="1:46">
      <c r="B89" s="329" t="s">
        <v>326</v>
      </c>
      <c r="C89" s="341">
        <v>1350.6552226267656</v>
      </c>
      <c r="D89" s="342">
        <v>1430.8197404448263</v>
      </c>
      <c r="E89" s="342">
        <v>1265.533103778371</v>
      </c>
      <c r="F89" s="342">
        <v>86.166856923661399</v>
      </c>
      <c r="G89" s="342">
        <v>79.11977974279371</v>
      </c>
      <c r="H89" s="342">
        <v>165.28663666645511</v>
      </c>
      <c r="I89" s="342">
        <v>1214.8776247323719</v>
      </c>
      <c r="J89" s="308"/>
      <c r="K89" s="342">
        <v>-6.7828973267698682</v>
      </c>
      <c r="L89" s="342">
        <v>16.747950086153089</v>
      </c>
      <c r="M89" s="342">
        <v>17.52850830732206</v>
      </c>
      <c r="N89" s="342">
        <v>79.383959596891515</v>
      </c>
      <c r="O89" s="342">
        <v>80.164517818060489</v>
      </c>
      <c r="P89" s="308"/>
      <c r="Q89" s="308">
        <v>-6.0023391056008988</v>
      </c>
      <c r="R89" s="308">
        <v>2733.9216824208111</v>
      </c>
      <c r="S89" s="342"/>
      <c r="T89" s="343">
        <v>131.7082986459682</v>
      </c>
      <c r="U89" s="343">
        <v>131.06179383142413</v>
      </c>
      <c r="V89" s="343">
        <v>117.86186639156108</v>
      </c>
      <c r="W89" s="275"/>
      <c r="X89" s="343">
        <v>3152.1370756213387</v>
      </c>
      <c r="Y89" s="343">
        <v>3088.0175048661167</v>
      </c>
      <c r="Z89" s="343">
        <v>2286.7543781990425</v>
      </c>
      <c r="AA89" s="343">
        <v>100.45971390776744</v>
      </c>
      <c r="AB89" s="338">
        <v>99.679155686598463</v>
      </c>
      <c r="AC89" s="340">
        <v>3396.4305685891327</v>
      </c>
      <c r="AD89" s="344"/>
      <c r="AE89" s="337">
        <v>3219.746666</v>
      </c>
      <c r="AF89" s="338">
        <v>3278.739086</v>
      </c>
      <c r="AG89" s="339">
        <v>-8.3554894132475965E-6</v>
      </c>
      <c r="AH89" s="340">
        <v>106.47099728831095</v>
      </c>
      <c r="AI89" s="320"/>
      <c r="AJ89" s="298"/>
      <c r="AK89" s="318"/>
      <c r="AL89" s="318"/>
      <c r="AM89" s="318"/>
      <c r="AN89" s="318"/>
      <c r="AO89" s="318"/>
      <c r="AP89" s="318"/>
    </row>
    <row r="90" spans="1:46">
      <c r="B90" s="329" t="s">
        <v>330</v>
      </c>
      <c r="C90" s="341">
        <v>1394.0199787189486</v>
      </c>
      <c r="D90" s="342">
        <v>1471.4446599551075</v>
      </c>
      <c r="E90" s="342">
        <v>1305.2623053194516</v>
      </c>
      <c r="F90" s="342">
        <v>84.544108007387123</v>
      </c>
      <c r="G90" s="342">
        <v>81.638246628268689</v>
      </c>
      <c r="H90" s="342">
        <v>166.18235463565583</v>
      </c>
      <c r="I90" s="342">
        <v>1253.8806613693134</v>
      </c>
      <c r="J90" s="308"/>
      <c r="K90" s="342">
        <v>-7.1196220929810261</v>
      </c>
      <c r="L90" s="342">
        <v>25.548185270534152</v>
      </c>
      <c r="M90" s="342">
        <v>25.548380592286815</v>
      </c>
      <c r="N90" s="342">
        <v>77.424485914406105</v>
      </c>
      <c r="O90" s="342">
        <v>77.424681236158762</v>
      </c>
      <c r="P90" s="308"/>
      <c r="Q90" s="308">
        <v>-7.1194267712283619</v>
      </c>
      <c r="R90" s="308">
        <v>2827.8132468456515</v>
      </c>
      <c r="S90" s="342"/>
      <c r="T90" s="343">
        <v>138.38123689668453</v>
      </c>
      <c r="U90" s="343">
        <v>136.83733829343933</v>
      </c>
      <c r="V90" s="343">
        <v>124.24082104834942</v>
      </c>
      <c r="W90" s="275"/>
      <c r="X90" s="343">
        <v>3273.660393013045</v>
      </c>
      <c r="Y90" s="343">
        <v>3222.9821810285471</v>
      </c>
      <c r="Z90" s="343">
        <v>2367.5011332770005</v>
      </c>
      <c r="AA90" s="343">
        <v>101.25689695692584</v>
      </c>
      <c r="AB90" s="338">
        <v>101.25670163517319</v>
      </c>
      <c r="AC90" s="340">
        <v>3535.2509166780687</v>
      </c>
      <c r="AD90" s="344"/>
      <c r="AE90" s="337">
        <v>3339.494087</v>
      </c>
      <c r="AF90" s="338">
        <v>3400.785758</v>
      </c>
      <c r="AG90" s="339">
        <v>-8.3554894274584512E-6</v>
      </c>
      <c r="AH90" s="340">
        <v>108.54422650416065</v>
      </c>
      <c r="AI90" s="320"/>
      <c r="AJ90" s="298"/>
      <c r="AK90" s="318"/>
      <c r="AL90" s="318"/>
      <c r="AM90" s="318"/>
      <c r="AN90" s="318"/>
      <c r="AO90" s="318"/>
      <c r="AP90" s="318"/>
    </row>
    <row r="91" spans="1:46">
      <c r="B91" s="329" t="s">
        <v>333</v>
      </c>
      <c r="C91" s="341">
        <v>1445.0065045114238</v>
      </c>
      <c r="D91" s="342">
        <v>1519.0488941782933</v>
      </c>
      <c r="E91" s="342">
        <v>1351.1646795161889</v>
      </c>
      <c r="F91" s="342">
        <v>83.974012183104506</v>
      </c>
      <c r="G91" s="342">
        <v>83.91020247899975</v>
      </c>
      <c r="H91" s="342">
        <v>167.88421466210426</v>
      </c>
      <c r="I91" s="342">
        <v>1300.3607576717543</v>
      </c>
      <c r="J91" s="308"/>
      <c r="K91" s="342">
        <v>-9.9318251207605517</v>
      </c>
      <c r="L91" s="342">
        <v>35.512066398046798</v>
      </c>
      <c r="M91" s="342">
        <v>35.51226900257226</v>
      </c>
      <c r="N91" s="342">
        <v>74.04218706234397</v>
      </c>
      <c r="O91" s="342">
        <v>74.04238966686944</v>
      </c>
      <c r="P91" s="308"/>
      <c r="Q91" s="308">
        <v>-9.9316225162350893</v>
      </c>
      <c r="R91" s="308">
        <v>2918.8393657003116</v>
      </c>
      <c r="S91" s="342"/>
      <c r="T91" s="343">
        <v>110.1262090442313</v>
      </c>
      <c r="U91" s="343">
        <v>107.43677426033886</v>
      </c>
      <c r="V91" s="343">
        <v>131.57703554215198</v>
      </c>
      <c r="W91" s="275"/>
      <c r="X91" s="343">
        <v>3391.3068844305549</v>
      </c>
      <c r="Y91" s="343">
        <v>3351.2340903564</v>
      </c>
      <c r="Z91" s="343">
        <v>2439.8568768782543</v>
      </c>
      <c r="AA91" s="343">
        <v>95.853207417429246</v>
      </c>
      <c r="AB91" s="338">
        <v>95.853004812903791</v>
      </c>
      <c r="AC91" s="340">
        <v>3668.0838260365649</v>
      </c>
      <c r="AD91" s="344"/>
      <c r="AE91" s="345">
        <v>3464.0105589999998</v>
      </c>
      <c r="AF91" s="346">
        <v>3528.4196103777158</v>
      </c>
      <c r="AG91" s="347">
        <v>-8.355489441669306E-6</v>
      </c>
      <c r="AH91" s="348">
        <v>110.586058653392</v>
      </c>
      <c r="AI91" s="320"/>
      <c r="AJ91" s="298"/>
      <c r="AK91" s="318"/>
      <c r="AL91" s="318"/>
      <c r="AM91" s="318"/>
      <c r="AN91" s="318"/>
      <c r="AO91" s="318"/>
      <c r="AP91" s="318"/>
    </row>
    <row r="92" spans="1:46" s="281" customFormat="1">
      <c r="B92" s="349" t="s">
        <v>128</v>
      </c>
      <c r="C92" s="350" t="s">
        <v>345</v>
      </c>
      <c r="D92" s="350"/>
      <c r="E92" s="350"/>
      <c r="F92" s="350"/>
      <c r="G92" s="350"/>
      <c r="H92" s="350"/>
      <c r="I92" s="350"/>
      <c r="J92" s="350"/>
      <c r="K92" s="350"/>
      <c r="L92" s="350"/>
      <c r="M92" s="350"/>
      <c r="N92" s="350"/>
      <c r="O92" s="350"/>
      <c r="P92" s="350"/>
      <c r="Q92" s="350"/>
      <c r="R92" s="350"/>
      <c r="S92" s="350"/>
      <c r="T92" s="350"/>
      <c r="U92" s="350"/>
      <c r="V92" s="350"/>
      <c r="W92" s="350"/>
      <c r="X92" s="350"/>
      <c r="Y92" s="350"/>
      <c r="Z92" s="350"/>
      <c r="AA92" s="350"/>
      <c r="AB92" s="350"/>
      <c r="AC92" s="351"/>
      <c r="AD92" s="352"/>
      <c r="AE92" s="353"/>
      <c r="AF92" s="354"/>
      <c r="AG92" s="354"/>
      <c r="AH92" s="355"/>
      <c r="AI92" s="317"/>
      <c r="AJ92" s="298"/>
      <c r="AM92" s="356"/>
      <c r="AN92" s="356"/>
      <c r="AO92" s="356"/>
      <c r="AP92" s="356"/>
      <c r="AQ92" s="356"/>
      <c r="AR92" s="356"/>
      <c r="AS92" s="356"/>
      <c r="AT92" s="279"/>
    </row>
    <row r="93" spans="1:46">
      <c r="B93" s="357"/>
      <c r="C93" s="358" t="s">
        <v>347</v>
      </c>
      <c r="D93" s="358"/>
      <c r="E93" s="358"/>
      <c r="F93" s="358"/>
      <c r="G93" s="358"/>
      <c r="H93" s="358"/>
      <c r="I93" s="358"/>
      <c r="J93" s="358"/>
      <c r="K93" s="358"/>
      <c r="L93" s="358"/>
      <c r="M93" s="358"/>
      <c r="N93" s="358"/>
      <c r="O93" s="358"/>
      <c r="P93" s="358"/>
      <c r="Q93" s="358"/>
      <c r="R93" s="358"/>
      <c r="S93" s="358"/>
      <c r="T93" s="358"/>
      <c r="U93" s="358"/>
      <c r="V93" s="358"/>
      <c r="W93" s="358"/>
      <c r="X93" s="358"/>
      <c r="Y93" s="358"/>
      <c r="Z93" s="358"/>
      <c r="AA93" s="358"/>
      <c r="AB93" s="358"/>
      <c r="AC93" s="358"/>
      <c r="AD93" s="190"/>
      <c r="AH93" s="359"/>
      <c r="AI93" s="317"/>
      <c r="AJ93" s="318"/>
    </row>
    <row r="94" spans="1:46">
      <c r="B94" s="360"/>
      <c r="C94" s="361" t="s">
        <v>172</v>
      </c>
      <c r="AD94" s="190"/>
      <c r="AH94" s="362"/>
    </row>
    <row r="95" spans="1:46" ht="16.5" thickBot="1">
      <c r="B95" s="363"/>
      <c r="C95" s="364" t="s">
        <v>317</v>
      </c>
      <c r="D95" s="365"/>
      <c r="E95" s="365"/>
      <c r="F95" s="365"/>
      <c r="G95" s="365"/>
      <c r="H95" s="365"/>
      <c r="I95" s="365"/>
      <c r="J95" s="365"/>
      <c r="K95" s="365"/>
      <c r="L95" s="365"/>
      <c r="M95" s="365"/>
      <c r="N95" s="365"/>
      <c r="O95" s="365"/>
      <c r="P95" s="365"/>
      <c r="Q95" s="365"/>
      <c r="R95" s="365"/>
      <c r="S95" s="365"/>
      <c r="T95" s="365"/>
      <c r="U95" s="365"/>
      <c r="V95" s="365"/>
      <c r="W95" s="365"/>
      <c r="X95" s="365"/>
      <c r="Y95" s="365"/>
      <c r="Z95" s="365"/>
      <c r="AA95" s="365"/>
      <c r="AB95" s="365"/>
      <c r="AC95" s="365"/>
      <c r="AD95" s="190"/>
      <c r="AE95" s="365"/>
      <c r="AF95" s="365"/>
      <c r="AG95" s="365"/>
      <c r="AH95" s="366"/>
    </row>
    <row r="96" spans="1:46">
      <c r="C96" s="367"/>
      <c r="D96" s="367"/>
      <c r="E96" s="367"/>
      <c r="F96" s="367"/>
      <c r="G96" s="367"/>
      <c r="H96" s="367"/>
      <c r="I96" s="367"/>
      <c r="J96" s="367"/>
      <c r="K96" s="367"/>
      <c r="L96" s="367"/>
    </row>
    <row r="97" spans="2:51">
      <c r="AR97" s="367"/>
      <c r="AS97" s="367"/>
      <c r="AT97" s="367"/>
      <c r="AU97" s="367"/>
      <c r="AV97" s="367"/>
      <c r="AW97" s="367"/>
      <c r="AX97" s="367"/>
      <c r="AY97" s="367"/>
    </row>
    <row r="98" spans="2:51">
      <c r="B98" s="367"/>
      <c r="C98" s="367"/>
      <c r="E98" s="367"/>
      <c r="F98" s="367"/>
      <c r="G98" s="367"/>
      <c r="H98" s="367"/>
      <c r="I98" s="367"/>
      <c r="J98" s="367"/>
      <c r="K98" s="367"/>
      <c r="L98" s="367"/>
      <c r="M98" s="367"/>
      <c r="N98" s="367"/>
      <c r="O98" s="367"/>
      <c r="P98" s="367"/>
      <c r="Q98" s="367"/>
      <c r="R98" s="367"/>
      <c r="S98" s="367"/>
      <c r="T98" s="367"/>
      <c r="U98" s="367"/>
      <c r="V98" s="367"/>
      <c r="AR98" s="367"/>
      <c r="AS98" s="367"/>
      <c r="AT98" s="367"/>
      <c r="AU98" s="367"/>
      <c r="AV98" s="367"/>
      <c r="AW98" s="367"/>
      <c r="AX98" s="367"/>
      <c r="AY98" s="367"/>
    </row>
    <row r="99" spans="2:51">
      <c r="B99" s="367"/>
      <c r="C99" s="367"/>
      <c r="D99" s="367"/>
      <c r="E99" s="367"/>
      <c r="F99" s="367"/>
      <c r="G99" s="367"/>
      <c r="H99" s="367"/>
      <c r="I99" s="367"/>
      <c r="J99" s="367"/>
      <c r="K99" s="367"/>
      <c r="L99" s="367"/>
      <c r="M99" s="367"/>
      <c r="N99" s="367"/>
      <c r="O99" s="367"/>
      <c r="P99" s="367"/>
      <c r="Q99" s="367"/>
      <c r="R99" s="367"/>
      <c r="S99" s="367"/>
      <c r="T99" s="367"/>
      <c r="U99" s="367"/>
      <c r="V99" s="367"/>
      <c r="W99" s="367"/>
      <c r="X99" s="367"/>
      <c r="Y99" s="367"/>
      <c r="Z99" s="367"/>
      <c r="AA99" s="367"/>
      <c r="AB99" s="367"/>
      <c r="AC99" s="367"/>
      <c r="AD99" s="367"/>
      <c r="AE99" s="367"/>
      <c r="AF99" s="367"/>
      <c r="AG99" s="367"/>
      <c r="AH99" s="367"/>
      <c r="AI99" s="367"/>
      <c r="AJ99" s="367"/>
      <c r="AK99" s="367"/>
      <c r="AL99" s="367"/>
      <c r="AM99" s="367"/>
    </row>
    <row r="100" spans="2:51">
      <c r="W100" s="367"/>
      <c r="X100" s="367"/>
      <c r="Y100" s="367"/>
      <c r="Z100" s="367"/>
      <c r="AA100" s="367"/>
      <c r="AB100" s="367"/>
      <c r="AC100" s="367"/>
      <c r="AD100" s="367"/>
      <c r="AE100" s="367"/>
      <c r="AF100" s="367"/>
      <c r="AG100" s="367"/>
      <c r="AH100" s="367"/>
      <c r="AI100" s="367"/>
      <c r="AJ100" s="367"/>
    </row>
    <row r="101" spans="2:51">
      <c r="C101" s="367"/>
      <c r="AI101" s="367"/>
    </row>
    <row r="102" spans="2:51">
      <c r="AI102" s="367"/>
    </row>
  </sheetData>
  <mergeCells count="11">
    <mergeCell ref="AP2:AS2"/>
    <mergeCell ref="T3:V3"/>
    <mergeCell ref="C3:I3"/>
    <mergeCell ref="Q3:R3"/>
    <mergeCell ref="X3:AC3"/>
    <mergeCell ref="B6:B7"/>
    <mergeCell ref="AE3:AH3"/>
    <mergeCell ref="C93:AC93"/>
    <mergeCell ref="C1:AC1"/>
    <mergeCell ref="C92:AC92"/>
    <mergeCell ref="K3:O3"/>
  </mergeCells>
  <phoneticPr fontId="145"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2"/>
  <sheetViews>
    <sheetView zoomScaleNormal="100" workbookViewId="0">
      <pane xSplit="2" ySplit="4" topLeftCell="C5" activePane="bottomRight" state="frozen"/>
      <selection activeCell="C6" sqref="C6"/>
      <selection pane="topRight" activeCell="C6" sqref="C6"/>
      <selection pane="bottomLeft" activeCell="C6" sqref="C6"/>
      <selection pane="bottomRight"/>
    </sheetView>
  </sheetViews>
  <sheetFormatPr defaultColWidth="9.140625" defaultRowHeight="15.75"/>
  <cols>
    <col min="1" max="1" width="9.140625" style="193"/>
    <col min="2" max="2" width="8.5703125" style="193" bestFit="1" customWidth="1"/>
    <col min="3" max="3" width="12.85546875" style="193" customWidth="1"/>
    <col min="4" max="4" width="13.42578125" style="193" customWidth="1"/>
    <col min="5" max="5" width="13.5703125" style="193" customWidth="1"/>
    <col min="6" max="6" width="12.85546875" style="193" customWidth="1"/>
    <col min="7" max="7" width="13.5703125" style="193" bestFit="1" customWidth="1"/>
    <col min="8" max="9" width="12.85546875" style="193" customWidth="1"/>
    <col min="10" max="10" width="2.42578125" style="193" customWidth="1"/>
    <col min="11" max="15" width="12.85546875" style="193" customWidth="1"/>
    <col min="16" max="16" width="2.140625" style="193" customWidth="1"/>
    <col min="17" max="18" width="12.85546875" style="193" customWidth="1"/>
    <col min="19" max="19" width="2.140625" style="193" customWidth="1"/>
    <col min="20" max="20" width="15.85546875" style="193" customWidth="1"/>
    <col min="21" max="21" width="15.85546875" style="193" bestFit="1" customWidth="1"/>
    <col min="22" max="22" width="15.85546875" style="193" customWidth="1"/>
    <col min="23" max="23" width="2.5703125" style="193" customWidth="1"/>
    <col min="24" max="24" width="15.85546875" style="193" bestFit="1" customWidth="1"/>
    <col min="25" max="26" width="15.85546875" style="193" customWidth="1"/>
    <col min="27" max="27" width="15.85546875" style="193" bestFit="1" customWidth="1"/>
    <col min="28" max="29" width="15.85546875" style="193" customWidth="1"/>
    <col min="30" max="30" width="10.85546875" style="193" customWidth="1"/>
    <col min="31" max="32" width="14.140625" style="193" customWidth="1"/>
    <col min="33" max="33" width="10.85546875" style="281" customWidth="1"/>
    <col min="34" max="70" width="9.140625" style="281"/>
    <col min="71" max="71" width="0" style="281" hidden="1" customWidth="1"/>
    <col min="72" max="16384" width="9.140625" style="281"/>
  </cols>
  <sheetData>
    <row r="1" spans="1:71" ht="29.25" customHeight="1" thickBot="1">
      <c r="A1" s="267"/>
      <c r="B1" s="187"/>
      <c r="C1" s="368" t="s">
        <v>348</v>
      </c>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9"/>
      <c r="AD1" s="370"/>
      <c r="AE1" s="371"/>
      <c r="AF1" s="372"/>
      <c r="AG1" s="373"/>
    </row>
    <row r="2" spans="1:71" s="378" customFormat="1" ht="15.75" customHeight="1">
      <c r="A2" s="374"/>
      <c r="B2" s="195"/>
      <c r="C2" s="199"/>
      <c r="D2" s="199"/>
      <c r="E2" s="199"/>
      <c r="F2" s="199"/>
      <c r="G2" s="199"/>
      <c r="H2" s="199"/>
      <c r="I2" s="375"/>
      <c r="J2" s="197"/>
      <c r="K2" s="199"/>
      <c r="L2" s="199"/>
      <c r="M2" s="199"/>
      <c r="N2" s="199"/>
      <c r="O2" s="199"/>
      <c r="P2" s="197"/>
      <c r="Q2" s="197"/>
      <c r="R2" s="196"/>
      <c r="S2" s="197"/>
      <c r="T2" s="196"/>
      <c r="U2" s="196"/>
      <c r="V2" s="196"/>
      <c r="W2" s="197"/>
      <c r="X2" s="196"/>
      <c r="Y2" s="196"/>
      <c r="Z2" s="196"/>
      <c r="AA2" s="196"/>
      <c r="AB2" s="196"/>
      <c r="AC2" s="196"/>
      <c r="AD2" s="370"/>
      <c r="AE2" s="376"/>
      <c r="AF2" s="197"/>
      <c r="AG2" s="377"/>
    </row>
    <row r="3" spans="1:71" s="378" customFormat="1" ht="15.75" customHeight="1">
      <c r="A3" s="374"/>
      <c r="B3" s="195"/>
      <c r="C3" s="206" t="s">
        <v>71</v>
      </c>
      <c r="D3" s="206"/>
      <c r="E3" s="206"/>
      <c r="F3" s="206"/>
      <c r="G3" s="206"/>
      <c r="H3" s="206"/>
      <c r="I3" s="206"/>
      <c r="J3" s="197"/>
      <c r="K3" s="208" t="s">
        <v>68</v>
      </c>
      <c r="L3" s="208"/>
      <c r="M3" s="208"/>
      <c r="N3" s="208"/>
      <c r="O3" s="379"/>
      <c r="P3" s="197"/>
      <c r="Q3" s="205" t="s">
        <v>112</v>
      </c>
      <c r="R3" s="205"/>
      <c r="S3" s="197"/>
      <c r="T3" s="205" t="s">
        <v>74</v>
      </c>
      <c r="U3" s="205"/>
      <c r="V3" s="205"/>
      <c r="W3" s="197"/>
      <c r="X3" s="208" t="s">
        <v>313</v>
      </c>
      <c r="Y3" s="208"/>
      <c r="Z3" s="208"/>
      <c r="AA3" s="208"/>
      <c r="AB3" s="208"/>
      <c r="AC3" s="209"/>
      <c r="AD3" s="370"/>
      <c r="AE3" s="210" t="s">
        <v>85</v>
      </c>
      <c r="AF3" s="211"/>
      <c r="AG3" s="380"/>
    </row>
    <row r="4" spans="1:71" s="388" customFormat="1" ht="57.75" customHeight="1">
      <c r="A4" s="374"/>
      <c r="B4" s="381"/>
      <c r="C4" s="216" t="s">
        <v>3</v>
      </c>
      <c r="D4" s="216" t="s">
        <v>8</v>
      </c>
      <c r="E4" s="216" t="s">
        <v>5</v>
      </c>
      <c r="F4" s="216" t="s">
        <v>6</v>
      </c>
      <c r="G4" s="216" t="s">
        <v>62</v>
      </c>
      <c r="H4" s="216" t="s">
        <v>7</v>
      </c>
      <c r="I4" s="217" t="s">
        <v>185</v>
      </c>
      <c r="J4" s="382"/>
      <c r="K4" s="217" t="s">
        <v>174</v>
      </c>
      <c r="L4" s="217" t="s">
        <v>70</v>
      </c>
      <c r="M4" s="217" t="s">
        <v>76</v>
      </c>
      <c r="N4" s="217" t="s">
        <v>1</v>
      </c>
      <c r="O4" s="382" t="s">
        <v>0</v>
      </c>
      <c r="P4" s="382"/>
      <c r="Q4" s="217" t="s">
        <v>173</v>
      </c>
      <c r="R4" s="382" t="s">
        <v>331</v>
      </c>
      <c r="S4" s="382"/>
      <c r="T4" s="383" t="s">
        <v>72</v>
      </c>
      <c r="U4" s="383" t="s">
        <v>2</v>
      </c>
      <c r="V4" s="383" t="s">
        <v>183</v>
      </c>
      <c r="W4" s="384"/>
      <c r="X4" s="217" t="s">
        <v>349</v>
      </c>
      <c r="Y4" s="217" t="s">
        <v>350</v>
      </c>
      <c r="Z4" s="217" t="s">
        <v>332</v>
      </c>
      <c r="AA4" s="218" t="s">
        <v>320</v>
      </c>
      <c r="AB4" s="220" t="s">
        <v>321</v>
      </c>
      <c r="AC4" s="220" t="s">
        <v>322</v>
      </c>
      <c r="AD4" s="385"/>
      <c r="AE4" s="386" t="s">
        <v>115</v>
      </c>
      <c r="AF4" s="220" t="s">
        <v>224</v>
      </c>
      <c r="AG4" s="387" t="s">
        <v>165</v>
      </c>
      <c r="BS4" s="388" t="s">
        <v>279</v>
      </c>
    </row>
    <row r="5" spans="1:71" s="394" customFormat="1">
      <c r="A5" s="374"/>
      <c r="B5" s="389" t="s">
        <v>94</v>
      </c>
      <c r="C5" s="248">
        <v>42.940919037199123</v>
      </c>
      <c r="D5" s="248">
        <v>38.599562363238512</v>
      </c>
      <c r="E5" s="248">
        <v>33.23413566739606</v>
      </c>
      <c r="F5" s="248">
        <v>2.634573304157549</v>
      </c>
      <c r="G5" s="248">
        <v>2.7308533916849012</v>
      </c>
      <c r="H5" s="248">
        <v>5.3654266958424506</v>
      </c>
      <c r="I5" s="248">
        <v>37.207877461706786</v>
      </c>
      <c r="J5" s="248"/>
      <c r="K5" s="248" t="s">
        <v>116</v>
      </c>
      <c r="L5" s="248">
        <v>7.6936542669584247</v>
      </c>
      <c r="M5" s="248" t="s">
        <v>116</v>
      </c>
      <c r="N5" s="248" t="s">
        <v>116</v>
      </c>
      <c r="O5" s="248">
        <v>-4.3413566739606129</v>
      </c>
      <c r="P5" s="248"/>
      <c r="Q5" s="248">
        <v>-6.9759299781181614</v>
      </c>
      <c r="R5" s="248"/>
      <c r="S5" s="248"/>
      <c r="T5" s="248">
        <v>-5.9256017505470462</v>
      </c>
      <c r="U5" s="248">
        <v>-4.3413566739606129</v>
      </c>
      <c r="V5" s="248">
        <v>4.5514223194748356</v>
      </c>
      <c r="W5" s="248"/>
      <c r="X5" s="248" t="s">
        <v>116</v>
      </c>
      <c r="Y5" s="248"/>
      <c r="Z5" s="248"/>
      <c r="AA5" s="248">
        <v>-3.7986870897155356</v>
      </c>
      <c r="AB5" s="248" t="s">
        <v>116</v>
      </c>
      <c r="AC5" s="390" t="s">
        <v>116</v>
      </c>
      <c r="AD5" s="391"/>
      <c r="AE5" s="249">
        <v>11.425000000000001</v>
      </c>
      <c r="AF5" s="392" t="s">
        <v>116</v>
      </c>
      <c r="AG5" s="393" t="s">
        <v>116</v>
      </c>
    </row>
    <row r="6" spans="1:71" s="394" customFormat="1">
      <c r="A6" s="374"/>
      <c r="B6" s="389" t="s">
        <v>95</v>
      </c>
      <c r="C6" s="248">
        <v>43.298545484427642</v>
      </c>
      <c r="D6" s="248">
        <v>38.474813049552139</v>
      </c>
      <c r="E6" s="248">
        <v>32.78001479168379</v>
      </c>
      <c r="F6" s="248">
        <v>2.9912071657490342</v>
      </c>
      <c r="G6" s="248">
        <v>2.7035910921193196</v>
      </c>
      <c r="H6" s="248">
        <v>5.6947982578683529</v>
      </c>
      <c r="I6" s="248">
        <v>36.929903854055382</v>
      </c>
      <c r="J6" s="248"/>
      <c r="K6" s="248" t="s">
        <v>116</v>
      </c>
      <c r="L6" s="248">
        <v>7.8724628153504801</v>
      </c>
      <c r="M6" s="248" t="s">
        <v>116</v>
      </c>
      <c r="N6" s="248" t="s">
        <v>116</v>
      </c>
      <c r="O6" s="248">
        <v>-4.8237324348755033</v>
      </c>
      <c r="P6" s="248"/>
      <c r="Q6" s="248">
        <v>-7.8149396006245375</v>
      </c>
      <c r="R6" s="248"/>
      <c r="S6" s="248"/>
      <c r="T6" s="248">
        <v>-6.5247760703426732</v>
      </c>
      <c r="U6" s="248">
        <v>-4.8237324348755033</v>
      </c>
      <c r="V6" s="248">
        <v>4.2649354918234854</v>
      </c>
      <c r="W6" s="248"/>
      <c r="X6" s="248" t="s">
        <v>116</v>
      </c>
      <c r="Y6" s="248"/>
      <c r="Z6" s="248"/>
      <c r="AA6" s="248">
        <v>-4.2320650834086617</v>
      </c>
      <c r="AB6" s="248" t="s">
        <v>116</v>
      </c>
      <c r="AC6" s="390" t="s">
        <v>116</v>
      </c>
      <c r="AD6" s="391"/>
      <c r="AE6" s="249">
        <v>12.169</v>
      </c>
      <c r="AF6" s="249" t="s">
        <v>116</v>
      </c>
      <c r="AG6" s="304" t="s">
        <v>116</v>
      </c>
    </row>
    <row r="7" spans="1:71" s="394" customFormat="1">
      <c r="A7" s="237"/>
      <c r="B7" s="389" t="s">
        <v>96</v>
      </c>
      <c r="C7" s="248">
        <v>42.8414442700157</v>
      </c>
      <c r="D7" s="248">
        <v>39.183673469387756</v>
      </c>
      <c r="E7" s="248">
        <v>32.629513343799061</v>
      </c>
      <c r="F7" s="248">
        <v>3.7598116169544742</v>
      </c>
      <c r="G7" s="248">
        <v>2.794348508634223</v>
      </c>
      <c r="H7" s="248">
        <v>6.5541601255886972</v>
      </c>
      <c r="I7" s="248">
        <v>36.07535321821036</v>
      </c>
      <c r="J7" s="248"/>
      <c r="K7" s="248" t="s">
        <v>116</v>
      </c>
      <c r="L7" s="248">
        <v>6.4678178963893247</v>
      </c>
      <c r="M7" s="248" t="s">
        <v>116</v>
      </c>
      <c r="N7" s="248" t="s">
        <v>116</v>
      </c>
      <c r="O7" s="248">
        <v>-3.6577708006279437</v>
      </c>
      <c r="P7" s="248"/>
      <c r="Q7" s="248">
        <v>-7.4175824175824179</v>
      </c>
      <c r="R7" s="248"/>
      <c r="S7" s="248"/>
      <c r="T7" s="248">
        <v>-5.8477237048665618</v>
      </c>
      <c r="U7" s="248">
        <v>-3.6577708006279437</v>
      </c>
      <c r="V7" s="248">
        <v>4.1679748822605962</v>
      </c>
      <c r="W7" s="248"/>
      <c r="X7" s="248" t="s">
        <v>116</v>
      </c>
      <c r="Y7" s="248"/>
      <c r="Z7" s="248"/>
      <c r="AA7" s="248">
        <v>-3.2731554160125591</v>
      </c>
      <c r="AB7" s="248" t="s">
        <v>116</v>
      </c>
      <c r="AC7" s="390" t="s">
        <v>116</v>
      </c>
      <c r="AD7" s="391"/>
      <c r="AE7" s="249">
        <v>12.74</v>
      </c>
      <c r="AF7" s="249" t="s">
        <v>116</v>
      </c>
      <c r="AG7" s="304" t="s">
        <v>116</v>
      </c>
    </row>
    <row r="8" spans="1:71" s="394" customFormat="1">
      <c r="A8" s="237"/>
      <c r="B8" s="389" t="s">
        <v>97</v>
      </c>
      <c r="C8" s="248">
        <v>41.131231210235612</v>
      </c>
      <c r="D8" s="248">
        <v>40.648814933929941</v>
      </c>
      <c r="E8" s="248">
        <v>32.300915891770956</v>
      </c>
      <c r="F8" s="248">
        <v>5.4394183038523387</v>
      </c>
      <c r="G8" s="248">
        <v>2.9084807383066487</v>
      </c>
      <c r="H8" s="248">
        <v>8.3478990421589856</v>
      </c>
      <c r="I8" s="248">
        <v>34.782912675662445</v>
      </c>
      <c r="J8" s="248"/>
      <c r="K8" s="248" t="s">
        <v>116</v>
      </c>
      <c r="L8" s="248">
        <v>3.411871635321261</v>
      </c>
      <c r="M8" s="248" t="s">
        <v>116</v>
      </c>
      <c r="N8" s="248" t="s">
        <v>116</v>
      </c>
      <c r="O8" s="248">
        <v>-0.48241627630567019</v>
      </c>
      <c r="P8" s="248"/>
      <c r="Q8" s="248">
        <v>-5.9218345801580083</v>
      </c>
      <c r="R8" s="248"/>
      <c r="S8" s="248"/>
      <c r="T8" s="248">
        <v>-2.6847514507445993</v>
      </c>
      <c r="U8" s="248">
        <v>-0.48241627630567019</v>
      </c>
      <c r="V8" s="248">
        <v>4.0481017968258408</v>
      </c>
      <c r="W8" s="248"/>
      <c r="X8" s="248" t="s">
        <v>116</v>
      </c>
      <c r="Y8" s="248"/>
      <c r="Z8" s="248"/>
      <c r="AA8" s="248">
        <v>-6.9915402363140595E-3</v>
      </c>
      <c r="AB8" s="248" t="s">
        <v>116</v>
      </c>
      <c r="AC8" s="390" t="s">
        <v>116</v>
      </c>
      <c r="AD8" s="391"/>
      <c r="AE8" s="249">
        <v>14.303000000000001</v>
      </c>
      <c r="AF8" s="249" t="s">
        <v>116</v>
      </c>
      <c r="AG8" s="304" t="s">
        <v>116</v>
      </c>
    </row>
    <row r="9" spans="1:71" s="394" customFormat="1">
      <c r="A9" s="237"/>
      <c r="B9" s="389" t="s">
        <v>98</v>
      </c>
      <c r="C9" s="248">
        <v>39.926622039134919</v>
      </c>
      <c r="D9" s="248">
        <v>41.271884654994849</v>
      </c>
      <c r="E9" s="248">
        <v>32.537332646755921</v>
      </c>
      <c r="F9" s="248">
        <v>5.7736869207003094</v>
      </c>
      <c r="G9" s="248">
        <v>2.96086508753862</v>
      </c>
      <c r="H9" s="248">
        <v>8.7345520082389285</v>
      </c>
      <c r="I9" s="248">
        <v>33.953398558187438</v>
      </c>
      <c r="J9" s="248"/>
      <c r="K9" s="248" t="s">
        <v>116</v>
      </c>
      <c r="L9" s="248">
        <v>1.9116889804325439</v>
      </c>
      <c r="M9" s="248" t="s">
        <v>116</v>
      </c>
      <c r="N9" s="248" t="s">
        <v>116</v>
      </c>
      <c r="O9" s="248">
        <v>1.3452626158599383</v>
      </c>
      <c r="P9" s="248"/>
      <c r="Q9" s="248">
        <v>-4.4284243048403704</v>
      </c>
      <c r="R9" s="248"/>
      <c r="S9" s="248"/>
      <c r="T9" s="248">
        <v>-1.9309989701338828</v>
      </c>
      <c r="U9" s="248">
        <v>1.3452626158599383</v>
      </c>
      <c r="V9" s="248">
        <v>4.0808444902162719</v>
      </c>
      <c r="W9" s="248"/>
      <c r="X9" s="248" t="s">
        <v>116</v>
      </c>
      <c r="Y9" s="248"/>
      <c r="Z9" s="248"/>
      <c r="AA9" s="248">
        <v>0.99124613800205974</v>
      </c>
      <c r="AB9" s="248" t="s">
        <v>116</v>
      </c>
      <c r="AC9" s="390" t="s">
        <v>116</v>
      </c>
      <c r="AD9" s="391"/>
      <c r="AE9" s="249">
        <v>15.536</v>
      </c>
      <c r="AF9" s="249" t="s">
        <v>116</v>
      </c>
      <c r="AG9" s="304" t="s">
        <v>116</v>
      </c>
    </row>
    <row r="10" spans="1:71" s="394" customFormat="1">
      <c r="A10" s="237"/>
      <c r="B10" s="389" t="s">
        <v>99</v>
      </c>
      <c r="C10" s="248">
        <v>37.998201977824394</v>
      </c>
      <c r="D10" s="248">
        <v>40.503446209169915</v>
      </c>
      <c r="E10" s="248">
        <v>31.603236439916095</v>
      </c>
      <c r="F10" s="248">
        <v>6.0593347317950252</v>
      </c>
      <c r="G10" s="248">
        <v>2.8408750374587957</v>
      </c>
      <c r="H10" s="248">
        <v>8.9002097692538218</v>
      </c>
      <c r="I10" s="248">
        <v>31.705124363200483</v>
      </c>
      <c r="J10" s="248"/>
      <c r="K10" s="248" t="s">
        <v>116</v>
      </c>
      <c r="L10" s="248">
        <v>0.4554989511537309</v>
      </c>
      <c r="M10" s="248" t="s">
        <v>116</v>
      </c>
      <c r="N10" s="248" t="s">
        <v>116</v>
      </c>
      <c r="O10" s="248">
        <v>2.5052442313455199</v>
      </c>
      <c r="P10" s="248"/>
      <c r="Q10" s="248">
        <v>-3.5540905004495054</v>
      </c>
      <c r="R10" s="248"/>
      <c r="S10" s="248"/>
      <c r="T10" s="248">
        <v>-0.94695834581959848</v>
      </c>
      <c r="U10" s="248">
        <v>2.5052442313455199</v>
      </c>
      <c r="V10" s="248">
        <v>3.937668564578964</v>
      </c>
      <c r="W10" s="248"/>
      <c r="X10" s="248" t="s">
        <v>116</v>
      </c>
      <c r="Y10" s="248"/>
      <c r="Z10" s="248"/>
      <c r="AA10" s="248">
        <v>1.7620617320946959</v>
      </c>
      <c r="AB10" s="248" t="s">
        <v>116</v>
      </c>
      <c r="AC10" s="390" t="s">
        <v>116</v>
      </c>
      <c r="AD10" s="391"/>
      <c r="AE10" s="249">
        <v>16.684999999999999</v>
      </c>
      <c r="AF10" s="249" t="s">
        <v>116</v>
      </c>
      <c r="AG10" s="304" t="s">
        <v>116</v>
      </c>
    </row>
    <row r="11" spans="1:71" s="394" customFormat="1">
      <c r="A11" s="237"/>
      <c r="B11" s="389" t="s">
        <v>100</v>
      </c>
      <c r="C11" s="248">
        <v>37.463780467018928</v>
      </c>
      <c r="D11" s="248">
        <v>38.923924777001304</v>
      </c>
      <c r="E11" s="248">
        <v>31.123231634566217</v>
      </c>
      <c r="F11" s="248">
        <v>4.9656269530140333</v>
      </c>
      <c r="G11" s="248">
        <v>2.835066189421056</v>
      </c>
      <c r="H11" s="248">
        <v>7.8006931424350885</v>
      </c>
      <c r="I11" s="248">
        <v>30.913016305891709</v>
      </c>
      <c r="J11" s="248"/>
      <c r="K11" s="248" t="s">
        <v>116</v>
      </c>
      <c r="L11" s="248">
        <v>1.0794841202204422</v>
      </c>
      <c r="M11" s="248" t="s">
        <v>116</v>
      </c>
      <c r="N11" s="248" t="s">
        <v>116</v>
      </c>
      <c r="O11" s="248">
        <v>1.4601443099823874</v>
      </c>
      <c r="P11" s="248"/>
      <c r="Q11" s="248">
        <v>-3.5054826430316459</v>
      </c>
      <c r="R11" s="248"/>
      <c r="S11" s="248"/>
      <c r="T11" s="248">
        <v>-1.7442190784614513</v>
      </c>
      <c r="U11" s="248">
        <v>1.4601443099823874</v>
      </c>
      <c r="V11" s="248">
        <v>3.7270609624453157</v>
      </c>
      <c r="W11" s="248"/>
      <c r="X11" s="248" t="s">
        <v>116</v>
      </c>
      <c r="Y11" s="248"/>
      <c r="Z11" s="248"/>
      <c r="AA11" s="248">
        <v>0.64200897676268398</v>
      </c>
      <c r="AB11" s="248" t="s">
        <v>116</v>
      </c>
      <c r="AC11" s="390" t="s">
        <v>116</v>
      </c>
      <c r="AD11" s="391"/>
      <c r="AE11" s="249">
        <v>17.600999999999999</v>
      </c>
      <c r="AF11" s="249" t="s">
        <v>116</v>
      </c>
      <c r="AG11" s="304" t="s">
        <v>116</v>
      </c>
    </row>
    <row r="12" spans="1:71" s="394" customFormat="1">
      <c r="A12" s="237"/>
      <c r="B12" s="258" t="s">
        <v>101</v>
      </c>
      <c r="C12" s="248">
        <v>35.982622029133651</v>
      </c>
      <c r="D12" s="248">
        <v>35.788397648862762</v>
      </c>
      <c r="E12" s="248">
        <v>28.678763097367742</v>
      </c>
      <c r="F12" s="248">
        <v>4.3138257091745462</v>
      </c>
      <c r="G12" s="248">
        <v>2.7958088423204703</v>
      </c>
      <c r="H12" s="248">
        <v>7.1096345514950157</v>
      </c>
      <c r="I12" s="248">
        <v>29.660107334525936</v>
      </c>
      <c r="J12" s="248"/>
      <c r="K12" s="248" t="s">
        <v>116</v>
      </c>
      <c r="L12" s="248">
        <v>2.7549194991055455</v>
      </c>
      <c r="M12" s="248" t="s">
        <v>116</v>
      </c>
      <c r="N12" s="248" t="s">
        <v>116</v>
      </c>
      <c r="O12" s="248">
        <v>-0.19422438027089189</v>
      </c>
      <c r="P12" s="248"/>
      <c r="Q12" s="248">
        <v>-4.5080500894454385</v>
      </c>
      <c r="R12" s="248"/>
      <c r="S12" s="248"/>
      <c r="T12" s="248">
        <v>-2.8418093534372604</v>
      </c>
      <c r="U12" s="248">
        <v>-0.19422438027089189</v>
      </c>
      <c r="V12" s="248">
        <v>3.7924865831842576</v>
      </c>
      <c r="W12" s="248"/>
      <c r="X12" s="248" t="s">
        <v>116</v>
      </c>
      <c r="Y12" s="248"/>
      <c r="Z12" s="248"/>
      <c r="AA12" s="248">
        <v>-0.55200613340148219</v>
      </c>
      <c r="AB12" s="248" t="s">
        <v>116</v>
      </c>
      <c r="AC12" s="390" t="s">
        <v>116</v>
      </c>
      <c r="AD12" s="391"/>
      <c r="AE12" s="249">
        <v>19.565000000000001</v>
      </c>
      <c r="AF12" s="249" t="s">
        <v>116</v>
      </c>
      <c r="AG12" s="304" t="s">
        <v>116</v>
      </c>
    </row>
    <row r="13" spans="1:71" s="394" customFormat="1">
      <c r="A13" s="237"/>
      <c r="B13" s="258" t="s">
        <v>102</v>
      </c>
      <c r="C13" s="248">
        <v>35.595063596387533</v>
      </c>
      <c r="D13" s="248">
        <v>35.982788784339689</v>
      </c>
      <c r="E13" s="248">
        <v>28.904439926237647</v>
      </c>
      <c r="F13" s="248">
        <v>4.2507919996217316</v>
      </c>
      <c r="G13" s="248">
        <v>2.8275568584803059</v>
      </c>
      <c r="H13" s="248">
        <v>7.0783488581020375</v>
      </c>
      <c r="I13" s="248">
        <v>29.268523334436619</v>
      </c>
      <c r="J13" s="248"/>
      <c r="K13" s="248" t="s">
        <v>116</v>
      </c>
      <c r="L13" s="248">
        <v>1.8487871766986619</v>
      </c>
      <c r="M13" s="248" t="s">
        <v>116</v>
      </c>
      <c r="N13" s="248" t="s">
        <v>116</v>
      </c>
      <c r="O13" s="248">
        <v>0.38772518795214905</v>
      </c>
      <c r="P13" s="248"/>
      <c r="Q13" s="248">
        <v>-3.8630668116695821</v>
      </c>
      <c r="R13" s="248"/>
      <c r="S13" s="248"/>
      <c r="T13" s="248">
        <v>-1.7967752612416663</v>
      </c>
      <c r="U13" s="248">
        <v>0.38772518795214905</v>
      </c>
      <c r="V13" s="248">
        <v>3.4564281999148889</v>
      </c>
      <c r="W13" s="248"/>
      <c r="X13" s="248" t="s">
        <v>116</v>
      </c>
      <c r="Y13" s="248"/>
      <c r="Z13" s="248"/>
      <c r="AA13" s="248">
        <v>0.15130739042035085</v>
      </c>
      <c r="AB13" s="248" t="s">
        <v>116</v>
      </c>
      <c r="AC13" s="390" t="s">
        <v>116</v>
      </c>
      <c r="AD13" s="391"/>
      <c r="AE13" s="249">
        <v>21.149000000000001</v>
      </c>
      <c r="AF13" s="249">
        <v>21.795999999999999</v>
      </c>
      <c r="AG13" s="304" t="s">
        <v>116</v>
      </c>
    </row>
    <row r="14" spans="1:71" s="394" customFormat="1">
      <c r="A14" s="237"/>
      <c r="B14" s="258" t="s">
        <v>103</v>
      </c>
      <c r="C14" s="248">
        <v>35.18378594604205</v>
      </c>
      <c r="D14" s="248">
        <v>35.210453797946577</v>
      </c>
      <c r="E14" s="248">
        <v>28.392372994355309</v>
      </c>
      <c r="F14" s="248">
        <v>3.9646206498066583</v>
      </c>
      <c r="G14" s="248">
        <v>2.8534601537846127</v>
      </c>
      <c r="H14" s="248">
        <v>6.818080803591271</v>
      </c>
      <c r="I14" s="248">
        <v>28.930174674429978</v>
      </c>
      <c r="J14" s="248"/>
      <c r="K14" s="248" t="s">
        <v>116</v>
      </c>
      <c r="L14" s="248">
        <v>2.2267656340281792</v>
      </c>
      <c r="M14" s="248" t="s">
        <v>116</v>
      </c>
      <c r="N14" s="248" t="s">
        <v>116</v>
      </c>
      <c r="O14" s="248">
        <v>2.666785190452909E-2</v>
      </c>
      <c r="P14" s="248"/>
      <c r="Q14" s="248">
        <v>-3.9379527979021294</v>
      </c>
      <c r="R14" s="248"/>
      <c r="S14" s="248"/>
      <c r="T14" s="248">
        <v>-2.0800924485532692</v>
      </c>
      <c r="U14" s="248">
        <v>2.666785190452909E-2</v>
      </c>
      <c r="V14" s="248">
        <v>3.417929685763812</v>
      </c>
      <c r="W14" s="248"/>
      <c r="X14" s="248" t="s">
        <v>116</v>
      </c>
      <c r="Y14" s="248"/>
      <c r="Z14" s="248"/>
      <c r="AA14" s="248">
        <v>-0.43557491444064184</v>
      </c>
      <c r="AB14" s="248" t="s">
        <v>116</v>
      </c>
      <c r="AC14" s="390" t="s">
        <v>116</v>
      </c>
      <c r="AD14" s="391"/>
      <c r="AE14" s="249">
        <v>22.498999999999999</v>
      </c>
      <c r="AF14" s="249">
        <v>22.995999999999999</v>
      </c>
      <c r="AG14" s="304" t="s">
        <v>116</v>
      </c>
    </row>
    <row r="15" spans="1:71" s="394" customFormat="1">
      <c r="A15" s="237"/>
      <c r="B15" s="258" t="s">
        <v>104</v>
      </c>
      <c r="C15" s="248">
        <v>35.665594855305471</v>
      </c>
      <c r="D15" s="248">
        <v>35.969989281886392</v>
      </c>
      <c r="E15" s="248">
        <v>29.0075026795284</v>
      </c>
      <c r="F15" s="248">
        <v>4.077170418006431</v>
      </c>
      <c r="G15" s="248">
        <v>2.8853161843515545</v>
      </c>
      <c r="H15" s="248">
        <v>6.962486602357985</v>
      </c>
      <c r="I15" s="248">
        <v>29.54769560557342</v>
      </c>
      <c r="J15" s="248"/>
      <c r="K15" s="248" t="s">
        <v>116</v>
      </c>
      <c r="L15" s="248">
        <v>2.3408360128617365</v>
      </c>
      <c r="M15" s="248" t="s">
        <v>116</v>
      </c>
      <c r="N15" s="248" t="s">
        <v>116</v>
      </c>
      <c r="O15" s="248">
        <v>0.30439442658092175</v>
      </c>
      <c r="P15" s="248"/>
      <c r="Q15" s="248">
        <v>-3.7727759914255095</v>
      </c>
      <c r="R15" s="248"/>
      <c r="S15" s="248"/>
      <c r="T15" s="248">
        <v>-2.229367631296892</v>
      </c>
      <c r="U15" s="248">
        <v>0.30439442658092175</v>
      </c>
      <c r="V15" s="248">
        <v>3.3997856377277604</v>
      </c>
      <c r="W15" s="248"/>
      <c r="X15" s="248" t="s">
        <v>116</v>
      </c>
      <c r="Y15" s="248"/>
      <c r="Z15" s="248"/>
      <c r="AA15" s="248">
        <v>-0.72883172561629161</v>
      </c>
      <c r="AB15" s="248" t="s">
        <v>116</v>
      </c>
      <c r="AC15" s="390" t="s">
        <v>116</v>
      </c>
      <c r="AD15" s="391"/>
      <c r="AE15" s="249">
        <v>23.324999999999999</v>
      </c>
      <c r="AF15" s="249">
        <v>23.946999999999999</v>
      </c>
      <c r="AG15" s="304" t="s">
        <v>116</v>
      </c>
    </row>
    <row r="16" spans="1:71" s="394" customFormat="1">
      <c r="A16" s="237"/>
      <c r="B16" s="258" t="s">
        <v>105</v>
      </c>
      <c r="C16" s="248">
        <v>33.673879816587565</v>
      </c>
      <c r="D16" s="248">
        <v>35.962513072158316</v>
      </c>
      <c r="E16" s="248">
        <v>29.088568900329825</v>
      </c>
      <c r="F16" s="248">
        <v>4.1187354195157271</v>
      </c>
      <c r="G16" s="248">
        <v>2.7552087523127669</v>
      </c>
      <c r="H16" s="248">
        <v>6.8739441718284944</v>
      </c>
      <c r="I16" s="248">
        <v>28.44501649103049</v>
      </c>
      <c r="J16" s="248"/>
      <c r="K16" s="248" t="s">
        <v>116</v>
      </c>
      <c r="L16" s="248">
        <v>1.4600595285978604</v>
      </c>
      <c r="M16" s="248" t="s">
        <v>116</v>
      </c>
      <c r="N16" s="248" t="s">
        <v>116</v>
      </c>
      <c r="O16" s="248">
        <v>2.2886332555707507</v>
      </c>
      <c r="P16" s="248"/>
      <c r="Q16" s="248">
        <v>-1.8301021639449764</v>
      </c>
      <c r="R16" s="248"/>
      <c r="S16" s="248"/>
      <c r="T16" s="248">
        <v>-1.1342611213900731</v>
      </c>
      <c r="U16" s="248">
        <v>2.2886332555707507</v>
      </c>
      <c r="V16" s="248">
        <v>3.2941838951009572</v>
      </c>
      <c r="W16" s="248"/>
      <c r="X16" s="248" t="s">
        <v>116</v>
      </c>
      <c r="Y16" s="248"/>
      <c r="Z16" s="248"/>
      <c r="AA16" s="248">
        <v>0.22926554581288713</v>
      </c>
      <c r="AB16" s="248" t="s">
        <v>116</v>
      </c>
      <c r="AC16" s="390" t="s">
        <v>116</v>
      </c>
      <c r="AD16" s="391"/>
      <c r="AE16" s="249">
        <v>24.861999999999998</v>
      </c>
      <c r="AF16" s="249">
        <v>25.777999999999999</v>
      </c>
      <c r="AG16" s="304" t="s">
        <v>116</v>
      </c>
    </row>
    <row r="17" spans="1:33" s="394" customFormat="1">
      <c r="A17" s="237"/>
      <c r="B17" s="258" t="s">
        <v>106</v>
      </c>
      <c r="C17" s="248">
        <v>33.47228481297882</v>
      </c>
      <c r="D17" s="248">
        <v>35.958389665014266</v>
      </c>
      <c r="E17" s="248">
        <v>29.16854438936458</v>
      </c>
      <c r="F17" s="248">
        <v>4.0033047919483256</v>
      </c>
      <c r="G17" s="248">
        <v>2.786540483701367</v>
      </c>
      <c r="H17" s="248">
        <v>6.7898452756496921</v>
      </c>
      <c r="I17" s="248">
        <v>27.899203845576086</v>
      </c>
      <c r="J17" s="248"/>
      <c r="K17" s="248" t="s">
        <v>116</v>
      </c>
      <c r="L17" s="248">
        <v>1.3782484602673877</v>
      </c>
      <c r="M17" s="248" t="s">
        <v>116</v>
      </c>
      <c r="N17" s="248" t="s">
        <v>116</v>
      </c>
      <c r="O17" s="248">
        <v>2.4861048520354516</v>
      </c>
      <c r="P17" s="248"/>
      <c r="Q17" s="248">
        <v>-1.5171999399128737</v>
      </c>
      <c r="R17" s="248"/>
      <c r="S17" s="248"/>
      <c r="T17" s="248">
        <v>-0.79239897851885233</v>
      </c>
      <c r="U17" s="248">
        <v>2.4861048520354516</v>
      </c>
      <c r="V17" s="248">
        <v>3.3310800660958386</v>
      </c>
      <c r="W17" s="248"/>
      <c r="X17" s="248" t="s">
        <v>116</v>
      </c>
      <c r="Y17" s="248"/>
      <c r="Z17" s="248"/>
      <c r="AA17" s="248">
        <v>0.63091482649842279</v>
      </c>
      <c r="AB17" s="248" t="s">
        <v>116</v>
      </c>
      <c r="AC17" s="390" t="s">
        <v>116</v>
      </c>
      <c r="AD17" s="391"/>
      <c r="AE17" s="249">
        <v>26.628</v>
      </c>
      <c r="AF17" s="249">
        <v>27.568999999999999</v>
      </c>
      <c r="AG17" s="304" t="s">
        <v>116</v>
      </c>
    </row>
    <row r="18" spans="1:33" s="394" customFormat="1">
      <c r="A18" s="237"/>
      <c r="B18" s="258" t="s">
        <v>107</v>
      </c>
      <c r="C18" s="248">
        <v>35.480659840728102</v>
      </c>
      <c r="D18" s="248">
        <v>37.649317406143346</v>
      </c>
      <c r="E18" s="248">
        <v>30.169226393629128</v>
      </c>
      <c r="F18" s="248">
        <v>4.4048634812286691</v>
      </c>
      <c r="G18" s="248">
        <v>3.0752275312855519</v>
      </c>
      <c r="H18" s="248">
        <v>7.4800910125142215</v>
      </c>
      <c r="I18" s="248">
        <v>29.863481228668942</v>
      </c>
      <c r="J18" s="248"/>
      <c r="K18" s="248" t="s">
        <v>116</v>
      </c>
      <c r="L18" s="248">
        <v>1.8060295790671217</v>
      </c>
      <c r="M18" s="248" t="s">
        <v>116</v>
      </c>
      <c r="N18" s="248" t="s">
        <v>116</v>
      </c>
      <c r="O18" s="248">
        <v>2.1686575654152449</v>
      </c>
      <c r="P18" s="248"/>
      <c r="Q18" s="248">
        <v>-2.2362059158134242</v>
      </c>
      <c r="R18" s="248"/>
      <c r="S18" s="248"/>
      <c r="T18" s="248">
        <v>-1.670932878270762</v>
      </c>
      <c r="U18" s="248">
        <v>2.1686575654152449</v>
      </c>
      <c r="V18" s="248">
        <v>3.3738623435722412</v>
      </c>
      <c r="W18" s="248"/>
      <c r="X18" s="248" t="s">
        <v>116</v>
      </c>
      <c r="Y18" s="248"/>
      <c r="Z18" s="248"/>
      <c r="AA18" s="248">
        <v>0.16709328782707622</v>
      </c>
      <c r="AB18" s="248" t="s">
        <v>116</v>
      </c>
      <c r="AC18" s="390" t="s">
        <v>116</v>
      </c>
      <c r="AD18" s="391"/>
      <c r="AE18" s="249">
        <v>28.128</v>
      </c>
      <c r="AF18" s="249">
        <v>28.832000000000001</v>
      </c>
      <c r="AG18" s="304" t="s">
        <v>116</v>
      </c>
    </row>
    <row r="19" spans="1:33" s="394" customFormat="1">
      <c r="A19" s="237"/>
      <c r="B19" s="258" t="s">
        <v>108</v>
      </c>
      <c r="C19" s="248">
        <v>35.492527173913039</v>
      </c>
      <c r="D19" s="248">
        <v>37.319972826086953</v>
      </c>
      <c r="E19" s="248">
        <v>29.918478260869563</v>
      </c>
      <c r="F19" s="248">
        <v>4.2730978260869561</v>
      </c>
      <c r="G19" s="248">
        <v>3.1283967391304346</v>
      </c>
      <c r="H19" s="248">
        <v>7.4014945652173907</v>
      </c>
      <c r="I19" s="248">
        <v>29.656929347826082</v>
      </c>
      <c r="J19" s="248"/>
      <c r="K19" s="248" t="s">
        <v>116</v>
      </c>
      <c r="L19" s="248">
        <v>1.8682065217391304</v>
      </c>
      <c r="M19" s="248" t="s">
        <v>116</v>
      </c>
      <c r="N19" s="248" t="s">
        <v>116</v>
      </c>
      <c r="O19" s="248">
        <v>1.8274456521739133</v>
      </c>
      <c r="P19" s="248"/>
      <c r="Q19" s="248">
        <v>-2.445652173913043</v>
      </c>
      <c r="R19" s="248"/>
      <c r="S19" s="248"/>
      <c r="T19" s="248">
        <v>-1.3043478260869565</v>
      </c>
      <c r="U19" s="248">
        <v>2.1942934782608692</v>
      </c>
      <c r="V19" s="248">
        <v>3.1759510869565215</v>
      </c>
      <c r="W19" s="248"/>
      <c r="X19" s="248" t="s">
        <v>116</v>
      </c>
      <c r="Y19" s="248"/>
      <c r="Z19" s="248"/>
      <c r="AA19" s="248">
        <v>0.22758152173913043</v>
      </c>
      <c r="AB19" s="248" t="s">
        <v>116</v>
      </c>
      <c r="AC19" s="390" t="s">
        <v>116</v>
      </c>
      <c r="AD19" s="391"/>
      <c r="AE19" s="249">
        <v>29.44</v>
      </c>
      <c r="AF19" s="249">
        <v>30.376000000000001</v>
      </c>
      <c r="AG19" s="304" t="s">
        <v>116</v>
      </c>
    </row>
    <row r="20" spans="1:33" s="394" customFormat="1">
      <c r="A20" s="237"/>
      <c r="B20" s="258" t="s">
        <v>109</v>
      </c>
      <c r="C20" s="248">
        <v>34.644188888540718</v>
      </c>
      <c r="D20" s="248">
        <v>37.348416006016357</v>
      </c>
      <c r="E20" s="248">
        <v>28.671701187603798</v>
      </c>
      <c r="F20" s="248">
        <v>5.5369285244257815</v>
      </c>
      <c r="G20" s="248">
        <v>3.1397862939867767</v>
      </c>
      <c r="H20" s="248">
        <v>8.6767148184125595</v>
      </c>
      <c r="I20" s="248">
        <v>28.703036380158558</v>
      </c>
      <c r="J20" s="248"/>
      <c r="K20" s="248" t="s">
        <v>116</v>
      </c>
      <c r="L20" s="248">
        <v>0.90558706483251339</v>
      </c>
      <c r="M20" s="248" t="s">
        <v>116</v>
      </c>
      <c r="N20" s="248" t="s">
        <v>116</v>
      </c>
      <c r="O20" s="248">
        <v>2.7042271174756367</v>
      </c>
      <c r="P20" s="248"/>
      <c r="Q20" s="248">
        <v>-2.8327014069501457</v>
      </c>
      <c r="R20" s="248"/>
      <c r="S20" s="248"/>
      <c r="T20" s="248">
        <v>0.94945633440917487</v>
      </c>
      <c r="U20" s="248">
        <v>3.0990505436655909</v>
      </c>
      <c r="V20" s="248">
        <v>3.0833829473882117</v>
      </c>
      <c r="W20" s="248"/>
      <c r="X20" s="248" t="s">
        <v>116</v>
      </c>
      <c r="Y20" s="248"/>
      <c r="Z20" s="248"/>
      <c r="AA20" s="248">
        <v>2.4222103844828125</v>
      </c>
      <c r="AB20" s="248" t="s">
        <v>116</v>
      </c>
      <c r="AC20" s="390" t="s">
        <v>116</v>
      </c>
      <c r="AD20" s="391"/>
      <c r="AE20" s="249">
        <v>31.913</v>
      </c>
      <c r="AF20" s="249">
        <v>33.329000000000001</v>
      </c>
      <c r="AG20" s="304" t="s">
        <v>116</v>
      </c>
    </row>
    <row r="21" spans="1:33" s="394" customFormat="1">
      <c r="A21" s="237"/>
      <c r="B21" s="258" t="s">
        <v>110</v>
      </c>
      <c r="C21" s="248">
        <v>35.176787969234297</v>
      </c>
      <c r="D21" s="248">
        <v>37.045115371369533</v>
      </c>
      <c r="E21" s="248">
        <v>27.9072437148433</v>
      </c>
      <c r="F21" s="248">
        <v>6.0153828492710364</v>
      </c>
      <c r="G21" s="248">
        <v>3.1224888072551948</v>
      </c>
      <c r="H21" s="248">
        <v>9.1378716565262312</v>
      </c>
      <c r="I21" s="248">
        <v>29.092526690391455</v>
      </c>
      <c r="J21" s="248"/>
      <c r="K21" s="248" t="s">
        <v>116</v>
      </c>
      <c r="L21" s="248">
        <v>1.5468947308001377</v>
      </c>
      <c r="M21" s="248" t="s">
        <v>116</v>
      </c>
      <c r="N21" s="248" t="s">
        <v>116</v>
      </c>
      <c r="O21" s="248">
        <v>1.8683274021352312</v>
      </c>
      <c r="P21" s="248"/>
      <c r="Q21" s="248">
        <v>-4.1470554471358057</v>
      </c>
      <c r="R21" s="248"/>
      <c r="S21" s="248"/>
      <c r="T21" s="248">
        <v>0.93559866835036165</v>
      </c>
      <c r="U21" s="248">
        <v>2.6231201928596031</v>
      </c>
      <c r="V21" s="248">
        <v>2.8297554815750199</v>
      </c>
      <c r="W21" s="248"/>
      <c r="X21" s="248" t="s">
        <v>116</v>
      </c>
      <c r="Y21" s="248"/>
      <c r="Z21" s="248"/>
      <c r="AA21" s="248">
        <v>8.8967971530249101E-2</v>
      </c>
      <c r="AB21" s="248" t="s">
        <v>116</v>
      </c>
      <c r="AC21" s="390" t="s">
        <v>116</v>
      </c>
      <c r="AD21" s="391"/>
      <c r="AE21" s="249">
        <v>34.844000000000001</v>
      </c>
      <c r="AF21" s="249">
        <v>36.152999999999999</v>
      </c>
      <c r="AG21" s="304" t="s">
        <v>116</v>
      </c>
    </row>
    <row r="22" spans="1:33" s="394" customFormat="1" ht="15.75" customHeight="1">
      <c r="A22" s="260"/>
      <c r="B22" s="261" t="s">
        <v>9</v>
      </c>
      <c r="C22" s="248">
        <v>36.970975407866277</v>
      </c>
      <c r="D22" s="248">
        <v>38.495634295479427</v>
      </c>
      <c r="E22" s="248">
        <v>29.280927078048645</v>
      </c>
      <c r="F22" s="248">
        <v>6.0105204133400969</v>
      </c>
      <c r="G22" s="248">
        <v>3.2041868040906785</v>
      </c>
      <c r="H22" s="248">
        <v>9.2147072174307763</v>
      </c>
      <c r="I22" s="248">
        <v>30.701449894528849</v>
      </c>
      <c r="J22" s="248"/>
      <c r="K22" s="248" t="s">
        <v>116</v>
      </c>
      <c r="L22" s="248">
        <v>1.7676430535900245</v>
      </c>
      <c r="M22" s="248" t="s">
        <v>116</v>
      </c>
      <c r="N22" s="248" t="s">
        <v>116</v>
      </c>
      <c r="O22" s="248">
        <v>1.5246588876131477</v>
      </c>
      <c r="P22" s="248"/>
      <c r="Q22" s="248">
        <v>-4.4858615257269498</v>
      </c>
      <c r="R22" s="248"/>
      <c r="S22" s="248"/>
      <c r="T22" s="248">
        <v>1.2523030092654401</v>
      </c>
      <c r="U22" s="248">
        <v>2.4618835278096713</v>
      </c>
      <c r="V22" s="248">
        <v>2.7075378494566231</v>
      </c>
      <c r="W22" s="248"/>
      <c r="X22" s="248" t="s">
        <v>116</v>
      </c>
      <c r="Y22" s="248"/>
      <c r="Z22" s="248"/>
      <c r="AA22" s="248">
        <v>1.2202611412245334</v>
      </c>
      <c r="AB22" s="248" t="s">
        <v>116</v>
      </c>
      <c r="AC22" s="390" t="s">
        <v>116</v>
      </c>
      <c r="AD22" s="395"/>
      <c r="AE22" s="249">
        <v>37.451000000000001</v>
      </c>
      <c r="AF22" s="249">
        <v>38.744</v>
      </c>
      <c r="AG22" s="304" t="s">
        <v>116</v>
      </c>
    </row>
    <row r="23" spans="1:33" s="394" customFormat="1" ht="15.75" customHeight="1">
      <c r="A23" s="260"/>
      <c r="B23" s="261" t="s">
        <v>10</v>
      </c>
      <c r="C23" s="248">
        <v>37.649916122086182</v>
      </c>
      <c r="D23" s="248">
        <v>40.046070257142141</v>
      </c>
      <c r="E23" s="248">
        <v>29.940659505746265</v>
      </c>
      <c r="F23" s="248">
        <v>6.7527980169758886</v>
      </c>
      <c r="G23" s="248">
        <v>3.3526127344199907</v>
      </c>
      <c r="H23" s="248">
        <v>10.105410751395878</v>
      </c>
      <c r="I23" s="248">
        <v>31.400385588021734</v>
      </c>
      <c r="J23" s="248"/>
      <c r="K23" s="248" t="s">
        <v>116</v>
      </c>
      <c r="L23" s="248">
        <v>0.95145096271814522</v>
      </c>
      <c r="M23" s="248" t="s">
        <v>116</v>
      </c>
      <c r="N23" s="248" t="s">
        <v>116</v>
      </c>
      <c r="O23" s="248">
        <v>2.3961541350559603</v>
      </c>
      <c r="P23" s="248"/>
      <c r="Q23" s="248">
        <v>-4.3566438819199274</v>
      </c>
      <c r="R23" s="248"/>
      <c r="S23" s="248"/>
      <c r="T23" s="248">
        <v>1.8603370139462683</v>
      </c>
      <c r="U23" s="248">
        <v>2.9194521645509401</v>
      </c>
      <c r="V23" s="248">
        <v>2.7917574300808732</v>
      </c>
      <c r="W23" s="248"/>
      <c r="X23" s="248" t="s">
        <v>116</v>
      </c>
      <c r="Y23" s="248"/>
      <c r="Z23" s="248"/>
      <c r="AA23" s="248">
        <v>8.0122186334159601E-2</v>
      </c>
      <c r="AB23" s="248" t="s">
        <v>116</v>
      </c>
      <c r="AC23" s="390" t="s">
        <v>116</v>
      </c>
      <c r="AD23" s="395"/>
      <c r="AE23" s="249">
        <v>39.939</v>
      </c>
      <c r="AF23" s="249">
        <v>41.139000000000003</v>
      </c>
      <c r="AG23" s="304" t="s">
        <v>116</v>
      </c>
    </row>
    <row r="24" spans="1:33" s="394" customFormat="1" ht="15.75" customHeight="1">
      <c r="A24" s="260"/>
      <c r="B24" s="261" t="s">
        <v>11</v>
      </c>
      <c r="C24" s="248">
        <v>39.095957456821495</v>
      </c>
      <c r="D24" s="248">
        <v>42.947903430749683</v>
      </c>
      <c r="E24" s="248">
        <v>31.575603557814485</v>
      </c>
      <c r="F24" s="248">
        <v>7.9674337615887811</v>
      </c>
      <c r="G24" s="248">
        <v>3.4048661113464171</v>
      </c>
      <c r="H24" s="248">
        <v>11.372299872935198</v>
      </c>
      <c r="I24" s="248">
        <v>32.615652501294186</v>
      </c>
      <c r="J24" s="248"/>
      <c r="K24" s="248" t="s">
        <v>116</v>
      </c>
      <c r="L24" s="248">
        <v>-0.18353804884935762</v>
      </c>
      <c r="M24" s="248" t="s">
        <v>116</v>
      </c>
      <c r="N24" s="248" t="s">
        <v>116</v>
      </c>
      <c r="O24" s="248">
        <v>3.8519459739281849</v>
      </c>
      <c r="P24" s="248"/>
      <c r="Q24" s="248">
        <v>-4.1154877876605962</v>
      </c>
      <c r="R24" s="248"/>
      <c r="S24" s="248"/>
      <c r="T24" s="248">
        <v>3.2330933220386848</v>
      </c>
      <c r="U24" s="248">
        <v>4.7555179067250224</v>
      </c>
      <c r="V24" s="248">
        <v>2.8801355357899197</v>
      </c>
      <c r="W24" s="248"/>
      <c r="X24" s="248" t="s">
        <v>116</v>
      </c>
      <c r="Y24" s="248"/>
      <c r="Z24" s="248"/>
      <c r="AA24" s="248">
        <v>1.4847757541531368</v>
      </c>
      <c r="AB24" s="248" t="s">
        <v>116</v>
      </c>
      <c r="AC24" s="390" t="s">
        <v>116</v>
      </c>
      <c r="AD24" s="395"/>
      <c r="AE24" s="249">
        <v>42.497999999999998</v>
      </c>
      <c r="AF24" s="249">
        <v>44.377000000000002</v>
      </c>
      <c r="AG24" s="304" t="s">
        <v>116</v>
      </c>
    </row>
    <row r="25" spans="1:33" s="394" customFormat="1" ht="15.75" customHeight="1">
      <c r="A25" s="260"/>
      <c r="B25" s="261" t="s">
        <v>12</v>
      </c>
      <c r="C25" s="248">
        <v>40.816632087780455</v>
      </c>
      <c r="D25" s="248">
        <v>41.394135135713213</v>
      </c>
      <c r="E25" s="248">
        <v>30.939191067952859</v>
      </c>
      <c r="F25" s="248">
        <v>6.912925373772806</v>
      </c>
      <c r="G25" s="248">
        <v>3.5420186939875515</v>
      </c>
      <c r="H25" s="248">
        <v>10.454944067760358</v>
      </c>
      <c r="I25" s="248">
        <v>33.824567407439091</v>
      </c>
      <c r="J25" s="248"/>
      <c r="K25" s="248" t="s">
        <v>116</v>
      </c>
      <c r="L25" s="248">
        <v>2.9687934464098555</v>
      </c>
      <c r="M25" s="248" t="s">
        <v>116</v>
      </c>
      <c r="N25" s="248" t="s">
        <v>116</v>
      </c>
      <c r="O25" s="248">
        <v>0.57750304793275309</v>
      </c>
      <c r="P25" s="248"/>
      <c r="Q25" s="248">
        <v>-6.3354223258400539</v>
      </c>
      <c r="R25" s="248"/>
      <c r="S25" s="248"/>
      <c r="T25" s="248">
        <v>-0.62455885183838467</v>
      </c>
      <c r="U25" s="248">
        <v>0.80422646675079679</v>
      </c>
      <c r="V25" s="248">
        <v>2.7848480311423867</v>
      </c>
      <c r="W25" s="248"/>
      <c r="X25" s="248" t="s">
        <v>116</v>
      </c>
      <c r="Y25" s="248"/>
      <c r="Z25" s="248"/>
      <c r="AA25" s="248">
        <v>-0.66947575556648764</v>
      </c>
      <c r="AB25" s="248" t="s">
        <v>116</v>
      </c>
      <c r="AC25" s="390" t="s">
        <v>116</v>
      </c>
      <c r="AD25" s="395"/>
      <c r="AE25" s="249">
        <v>46.753</v>
      </c>
      <c r="AF25" s="249">
        <v>48.686</v>
      </c>
      <c r="AG25" s="304" t="s">
        <v>116</v>
      </c>
    </row>
    <row r="26" spans="1:33" s="394" customFormat="1" ht="15.75" customHeight="1">
      <c r="A26" s="260"/>
      <c r="B26" s="261" t="s">
        <v>13</v>
      </c>
      <c r="C26" s="248">
        <v>41.859778888145726</v>
      </c>
      <c r="D26" s="248">
        <v>40.144391548963284</v>
      </c>
      <c r="E26" s="248">
        <v>30.304520596451191</v>
      </c>
      <c r="F26" s="248">
        <v>6.171066608962505</v>
      </c>
      <c r="G26" s="248">
        <v>3.668804343549593</v>
      </c>
      <c r="H26" s="248">
        <v>9.8398709525120971</v>
      </c>
      <c r="I26" s="248">
        <v>35.139867018137465</v>
      </c>
      <c r="J26" s="248"/>
      <c r="K26" s="248" t="s">
        <v>116</v>
      </c>
      <c r="L26" s="248">
        <v>5.1422276429161577</v>
      </c>
      <c r="M26" s="248" t="s">
        <v>116</v>
      </c>
      <c r="N26" s="248" t="s">
        <v>116</v>
      </c>
      <c r="O26" s="248">
        <v>-1.7153873391824368</v>
      </c>
      <c r="P26" s="248"/>
      <c r="Q26" s="248">
        <v>-7.8864539481449416</v>
      </c>
      <c r="R26" s="248"/>
      <c r="S26" s="248"/>
      <c r="T26" s="248">
        <v>-2.1265294881378605</v>
      </c>
      <c r="U26" s="248">
        <v>-1.5107998583625131</v>
      </c>
      <c r="V26" s="248">
        <v>2.5848841326671126</v>
      </c>
      <c r="W26" s="248"/>
      <c r="X26" s="248" t="s">
        <v>116</v>
      </c>
      <c r="Y26" s="248"/>
      <c r="Z26" s="248"/>
      <c r="AA26" s="248">
        <v>-0.37179840264389974</v>
      </c>
      <c r="AB26" s="248" t="s">
        <v>116</v>
      </c>
      <c r="AC26" s="390" t="s">
        <v>116</v>
      </c>
      <c r="AD26" s="395"/>
      <c r="AE26" s="249">
        <v>50.834000000000003</v>
      </c>
      <c r="AF26" s="249">
        <v>54.079000000000001</v>
      </c>
      <c r="AG26" s="304" t="s">
        <v>116</v>
      </c>
    </row>
    <row r="27" spans="1:33">
      <c r="A27" s="267"/>
      <c r="B27" s="268" t="s">
        <v>14</v>
      </c>
      <c r="C27" s="248">
        <v>40.065513535997781</v>
      </c>
      <c r="D27" s="248">
        <v>39.505702104059068</v>
      </c>
      <c r="E27" s="248">
        <v>29.550417692121044</v>
      </c>
      <c r="F27" s="248">
        <v>6.2809802766127074</v>
      </c>
      <c r="G27" s="248">
        <v>3.6743041353253147</v>
      </c>
      <c r="H27" s="248">
        <v>9.9552844119380222</v>
      </c>
      <c r="I27" s="248">
        <v>33.722139415577665</v>
      </c>
      <c r="J27" s="248"/>
      <c r="K27" s="248" t="s">
        <v>116</v>
      </c>
      <c r="L27" s="248">
        <v>3.6535061873895112</v>
      </c>
      <c r="M27" s="248" t="s">
        <v>116</v>
      </c>
      <c r="N27" s="248" t="s">
        <v>116</v>
      </c>
      <c r="O27" s="248">
        <v>-0.55981143193871541</v>
      </c>
      <c r="P27" s="248"/>
      <c r="Q27" s="248">
        <v>-6.8407917085514232</v>
      </c>
      <c r="R27" s="248"/>
      <c r="S27" s="248"/>
      <c r="T27" s="248">
        <v>-0.23051058962182397</v>
      </c>
      <c r="U27" s="248">
        <v>1.1352213248292835</v>
      </c>
      <c r="V27" s="248">
        <v>2.3293701688100108</v>
      </c>
      <c r="W27" s="248"/>
      <c r="X27" s="248" t="s">
        <v>116</v>
      </c>
      <c r="Y27" s="248"/>
      <c r="Z27" s="248"/>
      <c r="AA27" s="248">
        <v>-1.9203438594058722</v>
      </c>
      <c r="AB27" s="248" t="s">
        <v>116</v>
      </c>
      <c r="AC27" s="390" t="s">
        <v>116</v>
      </c>
      <c r="AD27" s="396"/>
      <c r="AE27" s="249">
        <v>57.698</v>
      </c>
      <c r="AF27" s="249">
        <v>61.131</v>
      </c>
      <c r="AG27" s="304" t="s">
        <v>116</v>
      </c>
    </row>
    <row r="28" spans="1:33">
      <c r="A28" s="267"/>
      <c r="B28" s="268" t="s">
        <v>15</v>
      </c>
      <c r="C28" s="248">
        <v>38.396578706788354</v>
      </c>
      <c r="D28" s="248">
        <v>39.378960906146858</v>
      </c>
      <c r="E28" s="248">
        <v>30.207477880905525</v>
      </c>
      <c r="F28" s="248">
        <v>5.3767606179400964</v>
      </c>
      <c r="G28" s="248">
        <v>3.7947224073012373</v>
      </c>
      <c r="H28" s="248">
        <v>9.1714830252413329</v>
      </c>
      <c r="I28" s="248">
        <v>32.087019849078821</v>
      </c>
      <c r="J28" s="248"/>
      <c r="K28" s="248" t="s">
        <v>116</v>
      </c>
      <c r="L28" s="248">
        <v>1.9771603886142832</v>
      </c>
      <c r="M28" s="248" t="s">
        <v>116</v>
      </c>
      <c r="N28" s="248" t="s">
        <v>116</v>
      </c>
      <c r="O28" s="248">
        <v>0.98238219935850757</v>
      </c>
      <c r="P28" s="248"/>
      <c r="Q28" s="248">
        <v>-4.3943784185815886</v>
      </c>
      <c r="R28" s="248"/>
      <c r="S28" s="248"/>
      <c r="T28" s="248">
        <v>0.75615538373336222</v>
      </c>
      <c r="U28" s="248">
        <v>1.3170739265847498</v>
      </c>
      <c r="V28" s="248">
        <v>2.392426050172769</v>
      </c>
      <c r="W28" s="248"/>
      <c r="X28" s="248" t="s">
        <v>116</v>
      </c>
      <c r="Y28" s="248"/>
      <c r="Z28" s="248"/>
      <c r="AA28" s="248">
        <v>-0.63064598602352129</v>
      </c>
      <c r="AB28" s="248" t="s">
        <v>116</v>
      </c>
      <c r="AC28" s="390" t="s">
        <v>116</v>
      </c>
      <c r="AD28" s="396"/>
      <c r="AE28" s="249">
        <v>64.537000000000006</v>
      </c>
      <c r="AF28" s="249">
        <v>68.070999999999998</v>
      </c>
      <c r="AG28" s="304" t="s">
        <v>116</v>
      </c>
    </row>
    <row r="29" spans="1:33">
      <c r="A29" s="267"/>
      <c r="B29" s="268" t="s">
        <v>16</v>
      </c>
      <c r="C29" s="248">
        <v>35.919450726541449</v>
      </c>
      <c r="D29" s="248">
        <v>38.510082201427352</v>
      </c>
      <c r="E29" s="248">
        <v>29.841691155559769</v>
      </c>
      <c r="F29" s="248">
        <v>4.9212518451308851</v>
      </c>
      <c r="G29" s="248">
        <v>3.7471392007366982</v>
      </c>
      <c r="H29" s="248">
        <v>8.6683910458675832</v>
      </c>
      <c r="I29" s="248">
        <v>29.864712972116518</v>
      </c>
      <c r="J29" s="248"/>
      <c r="K29" s="248" t="s">
        <v>116</v>
      </c>
      <c r="L29" s="248">
        <v>0.14896469536719797</v>
      </c>
      <c r="M29" s="248" t="s">
        <v>116</v>
      </c>
      <c r="N29" s="248" t="s">
        <v>116</v>
      </c>
      <c r="O29" s="248">
        <v>2.5906314748859063</v>
      </c>
      <c r="P29" s="248"/>
      <c r="Q29" s="248">
        <v>-2.3306203702449793</v>
      </c>
      <c r="R29" s="248"/>
      <c r="S29" s="248"/>
      <c r="T29" s="248">
        <v>2.5838603523692152</v>
      </c>
      <c r="U29" s="248">
        <v>3.3164958086751621</v>
      </c>
      <c r="V29" s="248">
        <v>2.3373914927616699</v>
      </c>
      <c r="W29" s="248"/>
      <c r="X29" s="248" t="s">
        <v>116</v>
      </c>
      <c r="Y29" s="248"/>
      <c r="Z29" s="248"/>
      <c r="AA29" s="248">
        <v>1.9676882033503516</v>
      </c>
      <c r="AB29" s="248" t="s">
        <v>116</v>
      </c>
      <c r="AC29" s="390" t="s">
        <v>116</v>
      </c>
      <c r="AD29" s="396"/>
      <c r="AE29" s="249">
        <v>73.843000000000004</v>
      </c>
      <c r="AF29" s="249">
        <v>79.12</v>
      </c>
      <c r="AG29" s="304">
        <v>2.5446863580414503</v>
      </c>
    </row>
    <row r="30" spans="1:33">
      <c r="A30" s="267"/>
      <c r="B30" s="268" t="s">
        <v>17</v>
      </c>
      <c r="C30" s="248">
        <v>36.228047910850044</v>
      </c>
      <c r="D30" s="248">
        <v>40.316907792160706</v>
      </c>
      <c r="E30" s="248">
        <v>31.042943302271052</v>
      </c>
      <c r="F30" s="248">
        <v>5.251580308688979</v>
      </c>
      <c r="G30" s="248">
        <v>4.022384181200672</v>
      </c>
      <c r="H30" s="248">
        <v>9.2739644898896501</v>
      </c>
      <c r="I30" s="248">
        <v>29.839128805733832</v>
      </c>
      <c r="J30" s="248"/>
      <c r="K30" s="248" t="s">
        <v>116</v>
      </c>
      <c r="L30" s="248">
        <v>-1.0527333599236135</v>
      </c>
      <c r="M30" s="248" t="s">
        <v>116</v>
      </c>
      <c r="N30" s="248" t="s">
        <v>116</v>
      </c>
      <c r="O30" s="248">
        <v>4.0888598813106594</v>
      </c>
      <c r="P30" s="248"/>
      <c r="Q30" s="248">
        <v>-1.1627204273783192</v>
      </c>
      <c r="R30" s="248"/>
      <c r="S30" s="248"/>
      <c r="T30" s="248">
        <v>2.5804658133604068</v>
      </c>
      <c r="U30" s="248">
        <v>5.28300518510461</v>
      </c>
      <c r="V30" s="248">
        <v>2.4378452203971621</v>
      </c>
      <c r="W30" s="248"/>
      <c r="X30" s="248" t="s">
        <v>116</v>
      </c>
      <c r="Y30" s="248"/>
      <c r="Z30" s="248"/>
      <c r="AA30" s="248">
        <v>3.6670413478854682</v>
      </c>
      <c r="AB30" s="248" t="s">
        <v>116</v>
      </c>
      <c r="AC30" s="390" t="s">
        <v>116</v>
      </c>
      <c r="AD30" s="396"/>
      <c r="AE30" s="249">
        <v>82.736999999999995</v>
      </c>
      <c r="AF30" s="249">
        <v>88.688999999999993</v>
      </c>
      <c r="AG30" s="304">
        <v>6.5394315949810444</v>
      </c>
    </row>
    <row r="31" spans="1:33">
      <c r="B31" s="268" t="s">
        <v>18</v>
      </c>
      <c r="C31" s="248">
        <v>39.06914595212109</v>
      </c>
      <c r="D31" s="248">
        <v>44.772998500596707</v>
      </c>
      <c r="E31" s="248">
        <v>34.821856608084538</v>
      </c>
      <c r="F31" s="248">
        <v>5.5345321759707868</v>
      </c>
      <c r="G31" s="248">
        <v>4.4166097165413767</v>
      </c>
      <c r="H31" s="248">
        <v>9.9511418925121635</v>
      </c>
      <c r="I31" s="248">
        <v>32.540111588245495</v>
      </c>
      <c r="J31" s="248"/>
      <c r="K31" s="248" t="s">
        <v>116</v>
      </c>
      <c r="L31" s="248">
        <v>-2.3001050602311324</v>
      </c>
      <c r="M31" s="248" t="s">
        <v>116</v>
      </c>
      <c r="N31" s="248" t="s">
        <v>116</v>
      </c>
      <c r="O31" s="248">
        <v>5.7038525484756057</v>
      </c>
      <c r="P31" s="248"/>
      <c r="Q31" s="248">
        <v>0.16932037250481952</v>
      </c>
      <c r="R31" s="248"/>
      <c r="S31" s="248"/>
      <c r="T31" s="248">
        <v>5.1958914309611481</v>
      </c>
      <c r="U31" s="248">
        <v>8.1467579228674296</v>
      </c>
      <c r="V31" s="248">
        <v>2.4194453227797097</v>
      </c>
      <c r="W31" s="248"/>
      <c r="X31" s="248">
        <v>47.815273354686546</v>
      </c>
      <c r="Y31" s="248"/>
      <c r="Z31" s="248"/>
      <c r="AA31" s="248">
        <v>3.4384275645406421</v>
      </c>
      <c r="AB31" s="248" t="s">
        <v>116</v>
      </c>
      <c r="AC31" s="390">
        <v>54.743520435744962</v>
      </c>
      <c r="AD31" s="396"/>
      <c r="AE31" s="249">
        <v>98.039000000000001</v>
      </c>
      <c r="AF31" s="249">
        <v>108.961</v>
      </c>
      <c r="AG31" s="304">
        <v>3.1047807042479647</v>
      </c>
    </row>
    <row r="32" spans="1:33">
      <c r="B32" s="268" t="s">
        <v>19</v>
      </c>
      <c r="C32" s="248">
        <v>40.174013921113691</v>
      </c>
      <c r="D32" s="248">
        <v>46.513921113689094</v>
      </c>
      <c r="E32" s="248">
        <v>36.39376864434869</v>
      </c>
      <c r="F32" s="248">
        <v>5.5684454756380504</v>
      </c>
      <c r="G32" s="248">
        <v>4.5517069937023535</v>
      </c>
      <c r="H32" s="248">
        <v>10.120152469340402</v>
      </c>
      <c r="I32" s="248">
        <v>33.39907192575405</v>
      </c>
      <c r="J32" s="248"/>
      <c r="K32" s="248">
        <v>0.523886031866164</v>
      </c>
      <c r="L32" s="248">
        <v>-3.0013258203513424</v>
      </c>
      <c r="M32" s="248">
        <v>-2.7537501352801517</v>
      </c>
      <c r="N32" s="248">
        <v>6.0923315075042144</v>
      </c>
      <c r="O32" s="248">
        <v>6.3399071925754056</v>
      </c>
      <c r="P32" s="248"/>
      <c r="Q32" s="248">
        <v>0.77146171693735499</v>
      </c>
      <c r="R32" s="248"/>
      <c r="S32" s="248"/>
      <c r="T32" s="248">
        <v>7.2530659595624787</v>
      </c>
      <c r="U32" s="248">
        <v>8.5192243950944651</v>
      </c>
      <c r="V32" s="248">
        <v>2.5762346702021874</v>
      </c>
      <c r="W32" s="248"/>
      <c r="X32" s="248">
        <v>49.398740217598778</v>
      </c>
      <c r="Y32" s="248"/>
      <c r="Z32" s="248"/>
      <c r="AA32" s="248">
        <v>4.2177659927079878</v>
      </c>
      <c r="AB32" s="248">
        <v>3.9701903076367966</v>
      </c>
      <c r="AC32" s="390">
        <v>54.3901226383825</v>
      </c>
      <c r="AD32" s="396"/>
      <c r="AE32" s="249">
        <v>120.68</v>
      </c>
      <c r="AF32" s="249">
        <v>130.97499999999999</v>
      </c>
      <c r="AG32" s="304">
        <v>-1.7370636518415679</v>
      </c>
    </row>
    <row r="33" spans="2:33">
      <c r="B33" s="268" t="s">
        <v>20</v>
      </c>
      <c r="C33" s="248">
        <v>40.269837801258959</v>
      </c>
      <c r="D33" s="248">
        <v>45.206995481556149</v>
      </c>
      <c r="E33" s="248">
        <v>36.13768212994227</v>
      </c>
      <c r="F33" s="248">
        <v>4.510689890951129</v>
      </c>
      <c r="G33" s="248">
        <v>4.5586234606627514</v>
      </c>
      <c r="H33" s="248">
        <v>9.0693133516138804</v>
      </c>
      <c r="I33" s="248">
        <v>32.808413751295262</v>
      </c>
      <c r="J33" s="248"/>
      <c r="K33" s="248">
        <v>-0.24076596475681797</v>
      </c>
      <c r="L33" s="248">
        <v>-1.3090093963894744</v>
      </c>
      <c r="M33" s="248">
        <v>-0.64177564228659723</v>
      </c>
      <c r="N33" s="248">
        <v>4.2699239261943109</v>
      </c>
      <c r="O33" s="248">
        <v>4.9371576802971875</v>
      </c>
      <c r="P33" s="248"/>
      <c r="Q33" s="248">
        <v>0.42646778934605928</v>
      </c>
      <c r="R33" s="248"/>
      <c r="S33" s="248"/>
      <c r="T33" s="248">
        <v>4.1159428462671732</v>
      </c>
      <c r="U33" s="248">
        <v>5.8126502329712473</v>
      </c>
      <c r="V33" s="248">
        <v>2.8753092772604556</v>
      </c>
      <c r="W33" s="248"/>
      <c r="X33" s="248">
        <v>47.867739354956193</v>
      </c>
      <c r="Y33" s="248"/>
      <c r="Z33" s="248"/>
      <c r="AA33" s="248">
        <v>3.6232139458491646</v>
      </c>
      <c r="AB33" s="248">
        <v>2.9559801917462871</v>
      </c>
      <c r="AC33" s="390">
        <v>53.566469058175848</v>
      </c>
      <c r="AD33" s="396"/>
      <c r="AE33" s="249">
        <v>141.863</v>
      </c>
      <c r="AF33" s="249">
        <v>153.75700000000001</v>
      </c>
      <c r="AG33" s="304">
        <v>-0.63964204746912723</v>
      </c>
    </row>
    <row r="34" spans="2:33">
      <c r="B34" s="268" t="s">
        <v>21</v>
      </c>
      <c r="C34" s="248">
        <v>38.450265947823567</v>
      </c>
      <c r="D34" s="248">
        <v>42.32429955012001</v>
      </c>
      <c r="E34" s="248">
        <v>34.708904729167422</v>
      </c>
      <c r="F34" s="248">
        <v>3.1557935617710551</v>
      </c>
      <c r="G34" s="248">
        <v>4.4596012591815315</v>
      </c>
      <c r="H34" s="248">
        <v>7.6153948209525879</v>
      </c>
      <c r="I34" s="248">
        <v>31.670104087515526</v>
      </c>
      <c r="J34" s="248"/>
      <c r="K34" s="248">
        <v>0.35577604755568326</v>
      </c>
      <c r="L34" s="248">
        <v>-0.32323817105088593</v>
      </c>
      <c r="M34" s="248">
        <v>3.9225821918813353E-2</v>
      </c>
      <c r="N34" s="248">
        <v>3.5115696093267381</v>
      </c>
      <c r="O34" s="248">
        <v>3.8740336022964388</v>
      </c>
      <c r="P34" s="248"/>
      <c r="Q34" s="248">
        <v>0.71824004052538259</v>
      </c>
      <c r="R34" s="248"/>
      <c r="S34" s="248"/>
      <c r="T34" s="248">
        <v>2.821097321223963</v>
      </c>
      <c r="U34" s="248">
        <v>3.3578174186778589</v>
      </c>
      <c r="V34" s="248">
        <v>2.9591972114677181</v>
      </c>
      <c r="W34" s="248"/>
      <c r="X34" s="248">
        <v>44.396542095740159</v>
      </c>
      <c r="Y34" s="248"/>
      <c r="Z34" s="248"/>
      <c r="AA34" s="248">
        <v>3.2257480913268446</v>
      </c>
      <c r="AB34" s="248">
        <v>2.8632840983571457</v>
      </c>
      <c r="AC34" s="390">
        <v>52.078131972838349</v>
      </c>
      <c r="AD34" s="396"/>
      <c r="AE34" s="249">
        <v>165.822</v>
      </c>
      <c r="AF34" s="249">
        <v>179.06800000000001</v>
      </c>
      <c r="AG34" s="304">
        <v>-0.46907116695174766</v>
      </c>
    </row>
    <row r="35" spans="2:33">
      <c r="B35" s="268" t="s">
        <v>22</v>
      </c>
      <c r="C35" s="248">
        <v>36.965827544186716</v>
      </c>
      <c r="D35" s="248">
        <v>41.488652578296687</v>
      </c>
      <c r="E35" s="248">
        <v>34.407319842104712</v>
      </c>
      <c r="F35" s="248">
        <v>2.7303594304937873</v>
      </c>
      <c r="G35" s="248">
        <v>4.3509733056981865</v>
      </c>
      <c r="H35" s="248">
        <v>7.0813327361919738</v>
      </c>
      <c r="I35" s="248">
        <v>30.429212710778746</v>
      </c>
      <c r="J35" s="248"/>
      <c r="K35" s="248">
        <v>2.4793150379801174</v>
      </c>
      <c r="L35" s="248">
        <v>-1.0555862226990096</v>
      </c>
      <c r="M35" s="248">
        <v>-1.74243565706295</v>
      </c>
      <c r="N35" s="248">
        <v>5.2096744684739047</v>
      </c>
      <c r="O35" s="248">
        <v>4.5228250341099647</v>
      </c>
      <c r="P35" s="248"/>
      <c r="Q35" s="248">
        <v>1.7924656036161768</v>
      </c>
      <c r="R35" s="248"/>
      <c r="S35" s="248"/>
      <c r="T35" s="248">
        <v>4.0385156176767723</v>
      </c>
      <c r="U35" s="248">
        <v>4.7019674419089084</v>
      </c>
      <c r="V35" s="248">
        <v>3.0495870350889982</v>
      </c>
      <c r="W35" s="248"/>
      <c r="X35" s="248">
        <v>42.254058488010529</v>
      </c>
      <c r="Y35" s="248"/>
      <c r="Z35" s="248"/>
      <c r="AA35" s="248">
        <v>3.7703227687917265</v>
      </c>
      <c r="AB35" s="248">
        <v>4.4571722031556664</v>
      </c>
      <c r="AC35" s="390">
        <v>50.373907699998952</v>
      </c>
      <c r="AD35" s="396"/>
      <c r="AE35" s="249">
        <v>192.02600000000001</v>
      </c>
      <c r="AF35" s="249">
        <v>209.684</v>
      </c>
      <c r="AG35" s="304">
        <v>1.561327335508581</v>
      </c>
    </row>
    <row r="36" spans="2:33">
      <c r="B36" s="268" t="s">
        <v>23</v>
      </c>
      <c r="C36" s="248">
        <v>37.333741084042593</v>
      </c>
      <c r="D36" s="248">
        <v>41.014696254436437</v>
      </c>
      <c r="E36" s="248">
        <v>34.238568622721473</v>
      </c>
      <c r="F36" s="248">
        <v>2.530925881258399</v>
      </c>
      <c r="G36" s="248">
        <v>4.2452017504565651</v>
      </c>
      <c r="H36" s="248">
        <v>6.7761276317149646</v>
      </c>
      <c r="I36" s="248">
        <v>31.245908135488097</v>
      </c>
      <c r="J36" s="248"/>
      <c r="K36" s="248">
        <v>1.4133124550043135</v>
      </c>
      <c r="L36" s="248">
        <v>-6.9777057992488206E-2</v>
      </c>
      <c r="M36" s="248">
        <v>-0.33306022386134776</v>
      </c>
      <c r="N36" s="248">
        <v>3.9442383362627127</v>
      </c>
      <c r="O36" s="248">
        <v>3.6809551703938523</v>
      </c>
      <c r="P36" s="248"/>
      <c r="Q36" s="248">
        <v>1.1500292891354535</v>
      </c>
      <c r="R36" s="248"/>
      <c r="S36" s="248"/>
      <c r="T36" s="248">
        <v>3.4733468867371902</v>
      </c>
      <c r="U36" s="248">
        <v>4.187915647289894</v>
      </c>
      <c r="V36" s="248">
        <v>3.2678922159815307</v>
      </c>
      <c r="W36" s="248"/>
      <c r="X36" s="248">
        <v>39.147368714794275</v>
      </c>
      <c r="Y36" s="248"/>
      <c r="Z36" s="248"/>
      <c r="AA36" s="248">
        <v>2.6153475069777059</v>
      </c>
      <c r="AB36" s="248">
        <v>2.8786306728465654</v>
      </c>
      <c r="AC36" s="390">
        <v>46.302246648978326</v>
      </c>
      <c r="AD36" s="396"/>
      <c r="AE36" s="249">
        <v>232.16800000000001</v>
      </c>
      <c r="AF36" s="249">
        <v>250.84700000000001</v>
      </c>
      <c r="AG36" s="304">
        <v>-9.7964602465713146E-2</v>
      </c>
    </row>
    <row r="37" spans="2:33">
      <c r="B37" s="268" t="s">
        <v>24</v>
      </c>
      <c r="C37" s="248">
        <v>38.563853689224409</v>
      </c>
      <c r="D37" s="248">
        <v>42.884050807345496</v>
      </c>
      <c r="E37" s="248">
        <v>36.18675294329109</v>
      </c>
      <c r="F37" s="248">
        <v>2.2535274557382943</v>
      </c>
      <c r="G37" s="248">
        <v>4.4437704083161087</v>
      </c>
      <c r="H37" s="248">
        <v>6.6972978640544021</v>
      </c>
      <c r="I37" s="248">
        <v>32.169497618405678</v>
      </c>
      <c r="J37" s="248"/>
      <c r="K37" s="248">
        <v>0.63877365406927045</v>
      </c>
      <c r="L37" s="248">
        <v>-0.55757766394056496</v>
      </c>
      <c r="M37" s="248">
        <v>0.87031834437295719</v>
      </c>
      <c r="N37" s="248">
        <v>2.8923011098075655</v>
      </c>
      <c r="O37" s="248">
        <v>4.3201971181210874</v>
      </c>
      <c r="P37" s="248"/>
      <c r="Q37" s="248">
        <v>2.0666696623827927</v>
      </c>
      <c r="R37" s="248"/>
      <c r="S37" s="248"/>
      <c r="T37" s="248">
        <v>4.6796830532338758</v>
      </c>
      <c r="U37" s="248">
        <v>4.5935562146131028</v>
      </c>
      <c r="V37" s="248">
        <v>3.4312183577484197</v>
      </c>
      <c r="W37" s="248"/>
      <c r="X37" s="248">
        <v>40.403466603232992</v>
      </c>
      <c r="Y37" s="248"/>
      <c r="Z37" s="248"/>
      <c r="AA37" s="248">
        <v>3.3525808094424971</v>
      </c>
      <c r="AB37" s="248">
        <v>1.924684801128975</v>
      </c>
      <c r="AC37" s="390">
        <v>47.265660106048344</v>
      </c>
      <c r="AD37" s="396"/>
      <c r="AE37" s="249">
        <v>267.048</v>
      </c>
      <c r="AF37" s="249">
        <v>281.65899999999999</v>
      </c>
      <c r="AG37" s="304">
        <v>-2.8166061756407594</v>
      </c>
    </row>
    <row r="38" spans="2:33">
      <c r="B38" s="268" t="s">
        <v>25</v>
      </c>
      <c r="C38" s="248">
        <v>40.952038667333959</v>
      </c>
      <c r="D38" s="248">
        <v>42.96702595400361</v>
      </c>
      <c r="E38" s="248">
        <v>37.144757304706786</v>
      </c>
      <c r="F38" s="248">
        <v>1.4671552705739306</v>
      </c>
      <c r="G38" s="248">
        <v>4.3551133787228897</v>
      </c>
      <c r="H38" s="248">
        <v>5.8222686492968201</v>
      </c>
      <c r="I38" s="248">
        <v>34.085832613974922</v>
      </c>
      <c r="J38" s="248"/>
      <c r="K38" s="248">
        <v>-1.5969943171007195</v>
      </c>
      <c r="L38" s="248">
        <v>1.9300078261716587</v>
      </c>
      <c r="M38" s="248">
        <v>4.0748341593680921</v>
      </c>
      <c r="N38" s="248">
        <v>-0.12983904652678868</v>
      </c>
      <c r="O38" s="248">
        <v>2.0149872866696446</v>
      </c>
      <c r="P38" s="248"/>
      <c r="Q38" s="248">
        <v>0.54783201609571441</v>
      </c>
      <c r="R38" s="248"/>
      <c r="S38" s="248"/>
      <c r="T38" s="248">
        <v>2.5644987387435805</v>
      </c>
      <c r="U38" s="248">
        <v>2.9128137606266313</v>
      </c>
      <c r="V38" s="248">
        <v>3.7726849814758214</v>
      </c>
      <c r="W38" s="248"/>
      <c r="X38" s="248">
        <v>40.091711390913403</v>
      </c>
      <c r="Y38" s="248"/>
      <c r="Z38" s="248"/>
      <c r="AA38" s="248">
        <v>2.7939096933685792</v>
      </c>
      <c r="AB38" s="248">
        <v>0.64908336017214552</v>
      </c>
      <c r="AC38" s="390">
        <v>44.890651923458023</v>
      </c>
      <c r="AD38" s="396"/>
      <c r="AE38" s="249">
        <v>297.71899999999999</v>
      </c>
      <c r="AF38" s="249">
        <v>312.28399999999999</v>
      </c>
      <c r="AG38" s="304">
        <v>-3.1630101961365638</v>
      </c>
    </row>
    <row r="39" spans="2:33">
      <c r="B39" s="268" t="s">
        <v>26</v>
      </c>
      <c r="C39" s="248">
        <v>40.648956542487774</v>
      </c>
      <c r="D39" s="248">
        <v>43.262036011673501</v>
      </c>
      <c r="E39" s="248">
        <v>37.148433437138642</v>
      </c>
      <c r="F39" s="248">
        <v>1.9385488874069268</v>
      </c>
      <c r="G39" s="248">
        <v>4.1750536871279369</v>
      </c>
      <c r="H39" s="248">
        <v>6.1136025745348643</v>
      </c>
      <c r="I39" s="248">
        <v>33.778839623853607</v>
      </c>
      <c r="J39" s="248"/>
      <c r="K39" s="248">
        <v>-1.3141869287760002</v>
      </c>
      <c r="L39" s="248">
        <v>1.0296915819807033</v>
      </c>
      <c r="M39" s="248">
        <v>3.0184090925355065</v>
      </c>
      <c r="N39" s="248">
        <v>0.62436195863092636</v>
      </c>
      <c r="O39" s="248">
        <v>2.6130794691857298</v>
      </c>
      <c r="P39" s="248"/>
      <c r="Q39" s="248">
        <v>0.67453058177880287</v>
      </c>
      <c r="R39" s="248"/>
      <c r="S39" s="248"/>
      <c r="T39" s="248">
        <v>3.9214546611439798</v>
      </c>
      <c r="U39" s="248">
        <v>2.7525742289549515</v>
      </c>
      <c r="V39" s="248">
        <v>3.6975288625670704</v>
      </c>
      <c r="W39" s="248"/>
      <c r="X39" s="248">
        <v>38.72264938905888</v>
      </c>
      <c r="Y39" s="248"/>
      <c r="Z39" s="248"/>
      <c r="AA39" s="248">
        <v>2.662942727612009</v>
      </c>
      <c r="AB39" s="248">
        <v>0.67422521705720551</v>
      </c>
      <c r="AC39" s="390">
        <v>43.711111247070917</v>
      </c>
      <c r="AD39" s="396"/>
      <c r="AE39" s="249">
        <v>326.89400000000001</v>
      </c>
      <c r="AF39" s="249">
        <v>342.17700000000002</v>
      </c>
      <c r="AG39" s="304">
        <v>-2.7122309426549811</v>
      </c>
    </row>
    <row r="40" spans="2:33">
      <c r="B40" s="268" t="s">
        <v>27</v>
      </c>
      <c r="C40" s="248">
        <v>39.537999395858272</v>
      </c>
      <c r="D40" s="248">
        <v>42.838962666278832</v>
      </c>
      <c r="E40" s="248">
        <v>36.647628743720837</v>
      </c>
      <c r="F40" s="248">
        <v>2.190013761006008</v>
      </c>
      <c r="G40" s="248">
        <v>4.0013201615519733</v>
      </c>
      <c r="H40" s="248">
        <v>6.1913339225579813</v>
      </c>
      <c r="I40" s="248">
        <v>33.090744324983504</v>
      </c>
      <c r="J40" s="248"/>
      <c r="K40" s="248">
        <v>-0.17561961295661313</v>
      </c>
      <c r="L40" s="248">
        <v>0.16250293680006267</v>
      </c>
      <c r="M40" s="248">
        <v>1.4490720591712178</v>
      </c>
      <c r="N40" s="248">
        <v>2.0143941480493952</v>
      </c>
      <c r="O40" s="248">
        <v>3.3009632704205498</v>
      </c>
      <c r="P40" s="248"/>
      <c r="Q40" s="248">
        <v>1.1109495094145418</v>
      </c>
      <c r="R40" s="248"/>
      <c r="S40" s="248"/>
      <c r="T40" s="248">
        <v>3.4368951590347163</v>
      </c>
      <c r="U40" s="248">
        <v>2.7396149155879757</v>
      </c>
      <c r="V40" s="248">
        <v>3.6989696027208749</v>
      </c>
      <c r="W40" s="248"/>
      <c r="X40" s="248">
        <v>38.878375122171768</v>
      </c>
      <c r="Y40" s="248"/>
      <c r="Z40" s="248"/>
      <c r="AA40" s="248">
        <v>3.2892160701699433</v>
      </c>
      <c r="AB40" s="248">
        <v>2.0026469477987883</v>
      </c>
      <c r="AC40" s="390">
        <v>43.394157725742033</v>
      </c>
      <c r="AD40" s="396"/>
      <c r="AE40" s="249">
        <v>357.53199999999998</v>
      </c>
      <c r="AF40" s="249">
        <v>369.35700000000003</v>
      </c>
      <c r="AG40" s="304">
        <v>-1.4882458676803174</v>
      </c>
    </row>
    <row r="41" spans="2:33">
      <c r="B41" s="268" t="s">
        <v>28</v>
      </c>
      <c r="C41" s="248">
        <v>39.270601726334256</v>
      </c>
      <c r="D41" s="248">
        <v>42.52272072768595</v>
      </c>
      <c r="E41" s="248">
        <v>36.793958089564939</v>
      </c>
      <c r="F41" s="248">
        <v>1.9375209175982837</v>
      </c>
      <c r="G41" s="248">
        <v>3.7912417205227262</v>
      </c>
      <c r="H41" s="248">
        <v>5.7287626381210099</v>
      </c>
      <c r="I41" s="248">
        <v>33.661961234015067</v>
      </c>
      <c r="J41" s="248"/>
      <c r="K41" s="248">
        <v>0.83067849055358989</v>
      </c>
      <c r="L41" s="248">
        <v>0.3684091728695183</v>
      </c>
      <c r="M41" s="248">
        <v>0.85232876606934349</v>
      </c>
      <c r="N41" s="248">
        <v>2.7681994081518733</v>
      </c>
      <c r="O41" s="248">
        <v>3.2521190013516983</v>
      </c>
      <c r="P41" s="248"/>
      <c r="Q41" s="248">
        <v>1.314598083753415</v>
      </c>
      <c r="R41" s="248"/>
      <c r="S41" s="248"/>
      <c r="T41" s="248">
        <v>2.6655181986348104</v>
      </c>
      <c r="U41" s="248">
        <v>2.6616265524425269</v>
      </c>
      <c r="V41" s="248">
        <v>3.8190021300276831</v>
      </c>
      <c r="W41" s="248"/>
      <c r="X41" s="248">
        <v>38.738458653480791</v>
      </c>
      <c r="Y41" s="248"/>
      <c r="Z41" s="248"/>
      <c r="AA41" s="248">
        <v>2.8686621298720167</v>
      </c>
      <c r="AB41" s="248">
        <v>2.3847425366721917</v>
      </c>
      <c r="AC41" s="390">
        <v>43.192602758917708</v>
      </c>
      <c r="AD41" s="396"/>
      <c r="AE41" s="249">
        <v>385.44099999999997</v>
      </c>
      <c r="AF41" s="249">
        <v>405.28199999999998</v>
      </c>
      <c r="AG41" s="304">
        <v>-0.37254083932752319</v>
      </c>
    </row>
    <row r="42" spans="2:33">
      <c r="B42" s="268" t="s">
        <v>29</v>
      </c>
      <c r="C42" s="248">
        <v>38.326888233223642</v>
      </c>
      <c r="D42" s="248">
        <v>40.460976237778127</v>
      </c>
      <c r="E42" s="248">
        <v>35.566794781240624</v>
      </c>
      <c r="F42" s="248">
        <v>1.4955624481773793</v>
      </c>
      <c r="G42" s="248">
        <v>3.3986190083601255</v>
      </c>
      <c r="H42" s="248">
        <v>4.8941814565375044</v>
      </c>
      <c r="I42" s="248">
        <v>32.735832788039275</v>
      </c>
      <c r="J42" s="248"/>
      <c r="K42" s="248">
        <v>0.62245327641371551</v>
      </c>
      <c r="L42" s="248">
        <v>1.3113042410097351</v>
      </c>
      <c r="M42" s="248">
        <v>1.3273765209731252</v>
      </c>
      <c r="N42" s="248">
        <v>2.1180157245910944</v>
      </c>
      <c r="O42" s="248">
        <v>2.134088004554485</v>
      </c>
      <c r="P42" s="248"/>
      <c r="Q42" s="248">
        <v>0.63852555637710562</v>
      </c>
      <c r="R42" s="248"/>
      <c r="S42" s="248"/>
      <c r="T42" s="248">
        <v>2.6254432236682028</v>
      </c>
      <c r="U42" s="248">
        <v>1.3557151935065519</v>
      </c>
      <c r="V42" s="248">
        <v>3.9216288425513621</v>
      </c>
      <c r="W42" s="248"/>
      <c r="X42" s="248">
        <v>37.105115939216113</v>
      </c>
      <c r="Y42" s="248"/>
      <c r="Z42" s="248"/>
      <c r="AA42" s="248">
        <v>2.2793685140520501</v>
      </c>
      <c r="AB42" s="248">
        <v>2.2632962340886604</v>
      </c>
      <c r="AC42" s="390">
        <v>42.351748917483029</v>
      </c>
      <c r="AD42" s="396"/>
      <c r="AE42" s="249">
        <v>423.31900000000002</v>
      </c>
      <c r="AF42" s="249">
        <v>437.94499999999999</v>
      </c>
      <c r="AG42" s="304">
        <v>0.1168717758042289</v>
      </c>
    </row>
    <row r="43" spans="2:33">
      <c r="B43" s="268" t="s">
        <v>30</v>
      </c>
      <c r="C43" s="248">
        <v>37.402022811549884</v>
      </c>
      <c r="D43" s="248">
        <v>39.322024217500569</v>
      </c>
      <c r="E43" s="248">
        <v>34.904922584840328</v>
      </c>
      <c r="F43" s="248">
        <v>0.93298008822340539</v>
      </c>
      <c r="G43" s="248">
        <v>3.4841215444368285</v>
      </c>
      <c r="H43" s="248">
        <v>4.4171016326602341</v>
      </c>
      <c r="I43" s="248">
        <v>32.507996344528216</v>
      </c>
      <c r="J43" s="248"/>
      <c r="K43" s="248">
        <v>1.140229661642054</v>
      </c>
      <c r="L43" s="248">
        <v>1.3574014516440835</v>
      </c>
      <c r="M43" s="248">
        <v>1.2041931077293102</v>
      </c>
      <c r="N43" s="248">
        <v>2.0732097498654598</v>
      </c>
      <c r="O43" s="248">
        <v>1.9200014059506862</v>
      </c>
      <c r="P43" s="248"/>
      <c r="Q43" s="248">
        <v>0.98702131772728063</v>
      </c>
      <c r="R43" s="248"/>
      <c r="S43" s="248"/>
      <c r="T43" s="248">
        <v>2.2919192984306074</v>
      </c>
      <c r="U43" s="248">
        <v>0.80995940317393367</v>
      </c>
      <c r="V43" s="248">
        <v>3.8136412365336283</v>
      </c>
      <c r="W43" s="248"/>
      <c r="X43" s="248">
        <v>34.84392909945678</v>
      </c>
      <c r="Y43" s="248"/>
      <c r="Z43" s="248"/>
      <c r="AA43" s="248">
        <v>2.1339695260188747</v>
      </c>
      <c r="AB43" s="248">
        <v>2.2871778699336476</v>
      </c>
      <c r="AC43" s="390">
        <v>41.889421978524098</v>
      </c>
      <c r="AD43" s="396"/>
      <c r="AE43" s="249">
        <v>455.20800000000003</v>
      </c>
      <c r="AF43" s="249">
        <v>481.57600000000002</v>
      </c>
      <c r="AG43" s="304">
        <v>0.25966797750785497</v>
      </c>
    </row>
    <row r="44" spans="2:33">
      <c r="B44" s="268" t="s">
        <v>31</v>
      </c>
      <c r="C44" s="248">
        <v>36.207476737907236</v>
      </c>
      <c r="D44" s="248">
        <v>37.200175297183506</v>
      </c>
      <c r="E44" s="248">
        <v>33.290617687798843</v>
      </c>
      <c r="F44" s="248">
        <v>0.29287933449676407</v>
      </c>
      <c r="G44" s="248">
        <v>3.6166782748878958</v>
      </c>
      <c r="H44" s="248">
        <v>3.9095576093846596</v>
      </c>
      <c r="I44" s="248">
        <v>31.693769906795115</v>
      </c>
      <c r="J44" s="248"/>
      <c r="K44" s="248">
        <v>1.8586622533095916</v>
      </c>
      <c r="L44" s="248">
        <v>1.9934185298513887</v>
      </c>
      <c r="M44" s="248">
        <v>0.83457550132130609</v>
      </c>
      <c r="N44" s="248">
        <v>2.1515415878063555</v>
      </c>
      <c r="O44" s="248">
        <v>0.99269855927627304</v>
      </c>
      <c r="P44" s="248"/>
      <c r="Q44" s="248">
        <v>0.69981922477950897</v>
      </c>
      <c r="R44" s="248"/>
      <c r="S44" s="248"/>
      <c r="T44" s="248">
        <v>0.23457736944663998</v>
      </c>
      <c r="U44" s="248">
        <v>-0.63212633918439853</v>
      </c>
      <c r="V44" s="248">
        <v>3.6399599320723417</v>
      </c>
      <c r="W44" s="248"/>
      <c r="X44" s="248">
        <v>30.971781265957688</v>
      </c>
      <c r="Y44" s="248"/>
      <c r="Z44" s="248"/>
      <c r="AA44" s="248">
        <v>1.2302105913932213</v>
      </c>
      <c r="AB44" s="248">
        <v>2.3890536199233035</v>
      </c>
      <c r="AC44" s="390">
        <v>39.307850026998899</v>
      </c>
      <c r="AD44" s="396"/>
      <c r="AE44" s="249">
        <v>511.13200000000001</v>
      </c>
      <c r="AF44" s="249">
        <v>540.49199999999996</v>
      </c>
      <c r="AG44" s="304">
        <v>2.2138188660570233</v>
      </c>
    </row>
    <row r="45" spans="2:33">
      <c r="B45" s="268" t="s">
        <v>32</v>
      </c>
      <c r="C45" s="248">
        <v>35.523373200039259</v>
      </c>
      <c r="D45" s="248">
        <v>34.554163570336925</v>
      </c>
      <c r="E45" s="248">
        <v>31.030657169697562</v>
      </c>
      <c r="F45" s="248">
        <v>5.5208143464056871E-2</v>
      </c>
      <c r="G45" s="248">
        <v>3.4682982571753063</v>
      </c>
      <c r="H45" s="248">
        <v>3.5235064006393624</v>
      </c>
      <c r="I45" s="248">
        <v>31.144578735575777</v>
      </c>
      <c r="J45" s="248"/>
      <c r="K45" s="248">
        <v>1.053840889352337</v>
      </c>
      <c r="L45" s="248">
        <v>3.6186747241345465</v>
      </c>
      <c r="M45" s="248">
        <v>1.5404160616158216</v>
      </c>
      <c r="N45" s="248">
        <v>1.1090490328163938</v>
      </c>
      <c r="O45" s="248">
        <v>-0.96920962970233182</v>
      </c>
      <c r="P45" s="248"/>
      <c r="Q45" s="248">
        <v>-1.0244177731663886</v>
      </c>
      <c r="R45" s="248"/>
      <c r="S45" s="248"/>
      <c r="T45" s="248">
        <v>-1.2196618106868944</v>
      </c>
      <c r="U45" s="248">
        <v>-2.542028294611685</v>
      </c>
      <c r="V45" s="248">
        <v>3.3598098736697475</v>
      </c>
      <c r="W45" s="248"/>
      <c r="X45" s="248">
        <v>25.613891828385256</v>
      </c>
      <c r="Y45" s="248"/>
      <c r="Z45" s="248"/>
      <c r="AA45" s="248">
        <v>-0.59116529493417092</v>
      </c>
      <c r="AB45" s="248">
        <v>1.4870933675845546</v>
      </c>
      <c r="AC45" s="390">
        <v>34.219234166654985</v>
      </c>
      <c r="AD45" s="396"/>
      <c r="AE45" s="249">
        <v>570.56799999999998</v>
      </c>
      <c r="AF45" s="249">
        <v>600.06500000000005</v>
      </c>
      <c r="AG45" s="304">
        <v>3.2709897786146414</v>
      </c>
    </row>
    <row r="46" spans="2:33" ht="15" customHeight="1">
      <c r="B46" s="268" t="s">
        <v>33</v>
      </c>
      <c r="C46" s="248">
        <v>34.75420259905416</v>
      </c>
      <c r="D46" s="248">
        <v>34.773914080197109</v>
      </c>
      <c r="E46" s="248">
        <v>30.556451933394268</v>
      </c>
      <c r="F46" s="248">
        <v>0.78035210428009372</v>
      </c>
      <c r="G46" s="248">
        <v>3.4371100425227517</v>
      </c>
      <c r="H46" s="248">
        <v>4.2174621468028448</v>
      </c>
      <c r="I46" s="248">
        <v>30.718594762150776</v>
      </c>
      <c r="J46" s="248"/>
      <c r="K46" s="248">
        <v>0.60514723298857565</v>
      </c>
      <c r="L46" s="248">
        <v>2.2809680880658108</v>
      </c>
      <c r="M46" s="248">
        <v>0.91518023194008913</v>
      </c>
      <c r="N46" s="248">
        <v>1.3854993372686693</v>
      </c>
      <c r="O46" s="248">
        <v>1.9711481142947979E-2</v>
      </c>
      <c r="P46" s="248"/>
      <c r="Q46" s="248">
        <v>-0.76064062313714575</v>
      </c>
      <c r="R46" s="248"/>
      <c r="S46" s="248"/>
      <c r="T46" s="248">
        <v>-0.72725827604021775</v>
      </c>
      <c r="U46" s="248">
        <v>-1.1111552676548901</v>
      </c>
      <c r="V46" s="248">
        <v>3.1826093867980765</v>
      </c>
      <c r="W46" s="248"/>
      <c r="X46" s="248">
        <v>23.068979133128813</v>
      </c>
      <c r="Y46" s="248"/>
      <c r="Z46" s="248"/>
      <c r="AA46" s="248">
        <v>0.47005523983626746</v>
      </c>
      <c r="AB46" s="248">
        <v>1.8358430959619889</v>
      </c>
      <c r="AC46" s="390">
        <v>29.671819735325673</v>
      </c>
      <c r="AD46" s="396"/>
      <c r="AE46" s="249">
        <v>629.07500000000005</v>
      </c>
      <c r="AF46" s="249">
        <v>658.46</v>
      </c>
      <c r="AG46" s="304">
        <v>1.4231798008055865</v>
      </c>
    </row>
    <row r="47" spans="2:33">
      <c r="B47" s="268" t="s">
        <v>34</v>
      </c>
      <c r="C47" s="248">
        <v>33.900307840817455</v>
      </c>
      <c r="D47" s="248">
        <v>34.976720641815731</v>
      </c>
      <c r="E47" s="248">
        <v>30.841323656654485</v>
      </c>
      <c r="F47" s="248">
        <v>0.9820887264336966</v>
      </c>
      <c r="G47" s="248">
        <v>3.1533082587275518</v>
      </c>
      <c r="H47" s="248">
        <v>4.1353969851612487</v>
      </c>
      <c r="I47" s="248">
        <v>30.395307634805434</v>
      </c>
      <c r="J47" s="248"/>
      <c r="K47" s="248">
        <v>-0.13056416981564334</v>
      </c>
      <c r="L47" s="248">
        <v>1.006810168753274</v>
      </c>
      <c r="M47" s="248">
        <v>1.2316984131334965</v>
      </c>
      <c r="N47" s="248">
        <v>0.85152455661805326</v>
      </c>
      <c r="O47" s="248">
        <v>1.0764128009982754</v>
      </c>
      <c r="P47" s="248"/>
      <c r="Q47" s="248">
        <v>9.4324074564578891E-2</v>
      </c>
      <c r="R47" s="248"/>
      <c r="S47" s="248"/>
      <c r="T47" s="248">
        <v>-0.38774405066718465</v>
      </c>
      <c r="U47" s="248">
        <v>-0.12522587746405092</v>
      </c>
      <c r="V47" s="248">
        <v>2.9121270446692917</v>
      </c>
      <c r="W47" s="248"/>
      <c r="X47" s="248">
        <v>21.670228175599121</v>
      </c>
      <c r="Y47" s="248"/>
      <c r="Z47" s="248"/>
      <c r="AA47" s="248">
        <v>1.3888153131676997</v>
      </c>
      <c r="AB47" s="248">
        <v>1.1639270687874774</v>
      </c>
      <c r="AC47" s="390">
        <v>27.711412477265103</v>
      </c>
      <c r="AD47" s="396"/>
      <c r="AE47" s="249">
        <v>679.572</v>
      </c>
      <c r="AF47" s="249">
        <v>697.27</v>
      </c>
      <c r="AG47" s="304">
        <v>-1.019048409082679</v>
      </c>
    </row>
    <row r="48" spans="2:33">
      <c r="B48" s="268" t="s">
        <v>35</v>
      </c>
      <c r="C48" s="248">
        <v>33.454839394210154</v>
      </c>
      <c r="D48" s="248">
        <v>36.772499329878485</v>
      </c>
      <c r="E48" s="248">
        <v>32.623051063259474</v>
      </c>
      <c r="F48" s="248">
        <v>1.2656920121515369</v>
      </c>
      <c r="G48" s="248">
        <v>2.8837562544674764</v>
      </c>
      <c r="H48" s="248">
        <v>4.1494482666190136</v>
      </c>
      <c r="I48" s="248">
        <v>30.260174678341674</v>
      </c>
      <c r="J48" s="248"/>
      <c r="K48" s="248">
        <v>0.66720933556107598</v>
      </c>
      <c r="L48" s="248">
        <v>-1.5355555307362403</v>
      </c>
      <c r="M48" s="248">
        <v>-0.15079694278051844</v>
      </c>
      <c r="N48" s="248">
        <v>1.9329013477126127</v>
      </c>
      <c r="O48" s="248">
        <v>3.3176599356683343</v>
      </c>
      <c r="P48" s="248"/>
      <c r="Q48" s="248">
        <v>2.0519679235167976</v>
      </c>
      <c r="R48" s="248"/>
      <c r="S48" s="248"/>
      <c r="T48" s="248">
        <v>1.8177046104360255</v>
      </c>
      <c r="U48" s="248">
        <v>1.9200377501786992</v>
      </c>
      <c r="V48" s="248">
        <v>2.5065336847748392</v>
      </c>
      <c r="W48" s="248"/>
      <c r="X48" s="248">
        <v>22.817884927947503</v>
      </c>
      <c r="Y48" s="248"/>
      <c r="Z48" s="248"/>
      <c r="AA48" s="248">
        <v>3.3006276804860617</v>
      </c>
      <c r="AB48" s="248">
        <v>1.9158690925303403</v>
      </c>
      <c r="AC48" s="390">
        <v>28.575517110436021</v>
      </c>
      <c r="AD48" s="396"/>
      <c r="AE48" s="249">
        <v>716.28800000000001</v>
      </c>
      <c r="AF48" s="249">
        <v>726.62300000000005</v>
      </c>
      <c r="AG48" s="304">
        <v>-2.3618978122783716</v>
      </c>
    </row>
    <row r="49" spans="2:33">
      <c r="B49" s="268" t="s">
        <v>36</v>
      </c>
      <c r="C49" s="248">
        <v>32.059462348857508</v>
      </c>
      <c r="D49" s="248">
        <v>38.331427488818669</v>
      </c>
      <c r="E49" s="248">
        <v>34.451894905643783</v>
      </c>
      <c r="F49" s="248">
        <v>1.0581158527921186</v>
      </c>
      <c r="G49" s="248">
        <v>2.82141673038277</v>
      </c>
      <c r="H49" s="248">
        <v>3.8795325831748881</v>
      </c>
      <c r="I49" s="248">
        <v>29.067534558937957</v>
      </c>
      <c r="J49" s="248"/>
      <c r="K49" s="248">
        <v>3.5690954226007632</v>
      </c>
      <c r="L49" s="248">
        <v>-4.3074341468695652</v>
      </c>
      <c r="M49" s="248">
        <v>-2.6626802823012863</v>
      </c>
      <c r="N49" s="248">
        <v>4.6272112753928809</v>
      </c>
      <c r="O49" s="248">
        <v>6.2719651399611607</v>
      </c>
      <c r="P49" s="248"/>
      <c r="Q49" s="248">
        <v>5.2138492871690421</v>
      </c>
      <c r="R49" s="248"/>
      <c r="S49" s="248"/>
      <c r="T49" s="248">
        <v>4.8989451319769133</v>
      </c>
      <c r="U49" s="248">
        <v>4.8924494725659882</v>
      </c>
      <c r="V49" s="248">
        <v>2.5548240420593951</v>
      </c>
      <c r="W49" s="248"/>
      <c r="X49" s="248">
        <v>26.60170177107516</v>
      </c>
      <c r="Y49" s="248"/>
      <c r="Z49" s="248"/>
      <c r="AA49" s="248">
        <v>6.1956411418827937</v>
      </c>
      <c r="AB49" s="248">
        <v>4.5508872773145148</v>
      </c>
      <c r="AC49" s="390">
        <v>33.648327706017277</v>
      </c>
      <c r="AD49" s="396"/>
      <c r="AE49" s="249">
        <v>738.95500000000004</v>
      </c>
      <c r="AF49" s="249">
        <v>758.97400000000005</v>
      </c>
      <c r="AG49" s="304">
        <v>-2.3447486042252104</v>
      </c>
    </row>
    <row r="50" spans="2:33">
      <c r="B50" s="268" t="s">
        <v>37</v>
      </c>
      <c r="C50" s="248">
        <v>31.244198562073311</v>
      </c>
      <c r="D50" s="248">
        <v>37.79952018038562</v>
      </c>
      <c r="E50" s="248">
        <v>34.302378286311097</v>
      </c>
      <c r="F50" s="248">
        <v>0.78561205090326869</v>
      </c>
      <c r="G50" s="248">
        <v>2.7115298431712525</v>
      </c>
      <c r="H50" s="248">
        <v>3.4971418940745216</v>
      </c>
      <c r="I50" s="248">
        <v>28.318294814551891</v>
      </c>
      <c r="J50" s="248"/>
      <c r="K50" s="248">
        <v>4.4693938143323013</v>
      </c>
      <c r="L50" s="248">
        <v>-4.3946011994213556</v>
      </c>
      <c r="M50" s="248">
        <v>-3.0942854463446188</v>
      </c>
      <c r="N50" s="248">
        <v>5.2550058652355691</v>
      </c>
      <c r="O50" s="248">
        <v>6.5553216183123073</v>
      </c>
      <c r="P50" s="248"/>
      <c r="Q50" s="248">
        <v>5.7697095674090377</v>
      </c>
      <c r="R50" s="248"/>
      <c r="S50" s="248"/>
      <c r="T50" s="248">
        <v>6.3354574948513234</v>
      </c>
      <c r="U50" s="248">
        <v>5.8870470409634184</v>
      </c>
      <c r="V50" s="248">
        <v>2.6253461710828883</v>
      </c>
      <c r="W50" s="248"/>
      <c r="X50" s="248">
        <v>31.09223615163253</v>
      </c>
      <c r="Y50" s="248"/>
      <c r="Z50" s="248"/>
      <c r="AA50" s="248">
        <v>6.5457456547469333</v>
      </c>
      <c r="AB50" s="248">
        <v>5.245429901670196</v>
      </c>
      <c r="AC50" s="390">
        <v>38.139786085741896</v>
      </c>
      <c r="AD50" s="396"/>
      <c r="AE50" s="249">
        <v>783.21100000000001</v>
      </c>
      <c r="AF50" s="249">
        <v>803.41600000000005</v>
      </c>
      <c r="AG50" s="304">
        <v>-1.6627320644633916</v>
      </c>
    </row>
    <row r="51" spans="2:33">
      <c r="B51" s="268" t="s">
        <v>38</v>
      </c>
      <c r="C51" s="248">
        <v>32.18895817490494</v>
      </c>
      <c r="D51" s="248">
        <v>37.533323193916345</v>
      </c>
      <c r="E51" s="248">
        <v>34.111756653992394</v>
      </c>
      <c r="F51" s="248">
        <v>0.81764258555133074</v>
      </c>
      <c r="G51" s="248">
        <v>2.6039239543726236</v>
      </c>
      <c r="H51" s="248">
        <v>3.4215665399239543</v>
      </c>
      <c r="I51" s="248">
        <v>29.320760456273764</v>
      </c>
      <c r="J51" s="248"/>
      <c r="K51" s="248">
        <v>3.967485765585625</v>
      </c>
      <c r="L51" s="248">
        <v>-2.9373079847908743</v>
      </c>
      <c r="M51" s="248">
        <v>-2.378071316916424</v>
      </c>
      <c r="N51" s="248">
        <v>4.7851283511369562</v>
      </c>
      <c r="O51" s="248">
        <v>5.3443650190114065</v>
      </c>
      <c r="P51" s="248"/>
      <c r="Q51" s="248">
        <v>4.5267224334600762</v>
      </c>
      <c r="R51" s="248"/>
      <c r="S51" s="248"/>
      <c r="T51" s="248">
        <v>4.7484106463878328</v>
      </c>
      <c r="U51" s="248">
        <v>4.470631178707225</v>
      </c>
      <c r="V51" s="248">
        <v>2.8200152091254753</v>
      </c>
      <c r="W51" s="248"/>
      <c r="X51" s="248">
        <v>34.451993523025223</v>
      </c>
      <c r="Y51" s="248"/>
      <c r="Z51" s="248"/>
      <c r="AA51" s="248">
        <v>5.5755437262357415</v>
      </c>
      <c r="AB51" s="248">
        <v>5.0163070583612903</v>
      </c>
      <c r="AC51" s="390">
        <v>41.360425855513306</v>
      </c>
      <c r="AD51" s="396"/>
      <c r="AE51" s="249">
        <v>821.875</v>
      </c>
      <c r="AF51" s="249">
        <v>841.75099999999998</v>
      </c>
      <c r="AG51" s="304">
        <v>-0.45338050996354412</v>
      </c>
    </row>
    <row r="52" spans="2:33">
      <c r="B52" s="268" t="s">
        <v>39</v>
      </c>
      <c r="C52" s="248">
        <v>33.16625146321698</v>
      </c>
      <c r="D52" s="248">
        <v>37.268453850078849</v>
      </c>
      <c r="E52" s="248">
        <v>33.973069881164847</v>
      </c>
      <c r="F52" s="248">
        <v>0.76306621013527398</v>
      </c>
      <c r="G52" s="248">
        <v>2.5323177587787247</v>
      </c>
      <c r="H52" s="248">
        <v>3.2953839689139985</v>
      </c>
      <c r="I52" s="248">
        <v>30.07912338584368</v>
      </c>
      <c r="J52" s="248"/>
      <c r="K52" s="248">
        <v>2.8875383149986584</v>
      </c>
      <c r="L52" s="248">
        <v>-1.4732603591144278</v>
      </c>
      <c r="M52" s="248">
        <v>-1.0216624973864905</v>
      </c>
      <c r="N52" s="248">
        <v>3.6506045251339341</v>
      </c>
      <c r="O52" s="248">
        <v>4.1022023868618698</v>
      </c>
      <c r="P52" s="248"/>
      <c r="Q52" s="248">
        <v>3.3391361767265959</v>
      </c>
      <c r="R52" s="248"/>
      <c r="S52" s="248"/>
      <c r="T52" s="248">
        <v>4.0794604740938452</v>
      </c>
      <c r="U52" s="248">
        <v>3.6407839841522351</v>
      </c>
      <c r="V52" s="248">
        <v>3.0627699880633816</v>
      </c>
      <c r="W52" s="248"/>
      <c r="X52" s="248">
        <v>35.956726899672809</v>
      </c>
      <c r="Y52" s="248"/>
      <c r="Z52" s="248"/>
      <c r="AA52" s="248">
        <v>4.3132288667600971</v>
      </c>
      <c r="AB52" s="248">
        <v>3.8616310050321601</v>
      </c>
      <c r="AC52" s="390">
        <v>43.562307068925314</v>
      </c>
      <c r="AD52" s="396"/>
      <c r="AE52" s="249">
        <v>866.24199999999996</v>
      </c>
      <c r="AF52" s="249">
        <v>895.79899999999998</v>
      </c>
      <c r="AG52" s="304">
        <v>-0.72184351947045644</v>
      </c>
    </row>
    <row r="53" spans="2:33">
      <c r="B53" s="268" t="s">
        <v>40</v>
      </c>
      <c r="C53" s="248">
        <v>32.499622931412588</v>
      </c>
      <c r="D53" s="248">
        <v>35.638135686096639</v>
      </c>
      <c r="E53" s="248">
        <v>32.928884321867919</v>
      </c>
      <c r="F53" s="248">
        <v>0.3579710129201602</v>
      </c>
      <c r="G53" s="248">
        <v>2.3512803513085641</v>
      </c>
      <c r="H53" s="248">
        <v>2.7092513642287241</v>
      </c>
      <c r="I53" s="248">
        <v>29.719840752270819</v>
      </c>
      <c r="J53" s="248"/>
      <c r="K53" s="248">
        <v>2.5423570077767188</v>
      </c>
      <c r="L53" s="248">
        <v>-0.51194520732261772</v>
      </c>
      <c r="M53" s="248">
        <v>-0.27376047333543668</v>
      </c>
      <c r="N53" s="248">
        <v>2.9003280206968793</v>
      </c>
      <c r="O53" s="248">
        <v>3.1385127546840601</v>
      </c>
      <c r="P53" s="248"/>
      <c r="Q53" s="248">
        <v>2.7805417417639</v>
      </c>
      <c r="R53" s="248"/>
      <c r="S53" s="248"/>
      <c r="T53" s="248">
        <v>2.7241170898334715</v>
      </c>
      <c r="U53" s="248">
        <v>2.4545808679196557</v>
      </c>
      <c r="V53" s="248">
        <v>3.0372739080473492</v>
      </c>
      <c r="W53" s="248"/>
      <c r="X53" s="248">
        <v>36.690146950911327</v>
      </c>
      <c r="Y53" s="248"/>
      <c r="Z53" s="248"/>
      <c r="AA53" s="248">
        <v>3.3458733505283846</v>
      </c>
      <c r="AB53" s="248">
        <v>3.1076886165412034</v>
      </c>
      <c r="AC53" s="390">
        <v>44.311364250425626</v>
      </c>
      <c r="AD53" s="396"/>
      <c r="AE53" s="249">
        <v>921.58299999999997</v>
      </c>
      <c r="AF53" s="249">
        <v>945.75800000000004</v>
      </c>
      <c r="AG53" s="304">
        <v>-0.18763206018617951</v>
      </c>
    </row>
    <row r="54" spans="2:33">
      <c r="B54" s="268" t="s">
        <v>41</v>
      </c>
      <c r="C54" s="248">
        <v>34.629717741475694</v>
      </c>
      <c r="D54" s="248">
        <v>35.697322332828499</v>
      </c>
      <c r="E54" s="248">
        <v>32.882718986444253</v>
      </c>
      <c r="F54" s="248">
        <v>0.49809108277019493</v>
      </c>
      <c r="G54" s="248">
        <v>2.3165122636140576</v>
      </c>
      <c r="H54" s="248">
        <v>2.8146033463842528</v>
      </c>
      <c r="I54" s="248">
        <v>31.206002386276111</v>
      </c>
      <c r="J54" s="248"/>
      <c r="K54" s="248">
        <v>1.1374030140214713</v>
      </c>
      <c r="L54" s="248">
        <v>1.5748178417158798</v>
      </c>
      <c r="M54" s="248">
        <v>1.0069283362770203</v>
      </c>
      <c r="N54" s="248">
        <v>1.6354940967916665</v>
      </c>
      <c r="O54" s="248">
        <v>1.0676045913528072</v>
      </c>
      <c r="P54" s="248"/>
      <c r="Q54" s="248">
        <v>0.56951350858261207</v>
      </c>
      <c r="R54" s="248"/>
      <c r="S54" s="248"/>
      <c r="T54" s="248">
        <v>0.36727090660869943</v>
      </c>
      <c r="U54" s="248">
        <v>9.3398556831622404E-2</v>
      </c>
      <c r="V54" s="248">
        <v>3.0911708820410437</v>
      </c>
      <c r="W54" s="248"/>
      <c r="X54" s="248">
        <v>36.647170317825733</v>
      </c>
      <c r="Y54" s="248"/>
      <c r="Z54" s="248"/>
      <c r="AA54" s="248">
        <v>0.99473091160515947</v>
      </c>
      <c r="AB54" s="248">
        <v>1.5626204170440183</v>
      </c>
      <c r="AC54" s="390">
        <v>42.737147850641094</v>
      </c>
      <c r="AD54" s="396"/>
      <c r="AE54" s="249">
        <v>964.68299999999999</v>
      </c>
      <c r="AF54" s="249">
        <v>983.43200000000002</v>
      </c>
      <c r="AG54" s="304">
        <v>1.2108318349521903</v>
      </c>
    </row>
    <row r="55" spans="2:33">
      <c r="B55" s="268" t="s">
        <v>42</v>
      </c>
      <c r="C55" s="248">
        <v>35.157740496710545</v>
      </c>
      <c r="D55" s="248">
        <v>35.153582266136659</v>
      </c>
      <c r="E55" s="248">
        <v>32.363211540079895</v>
      </c>
      <c r="F55" s="248">
        <v>0.51215539901687557</v>
      </c>
      <c r="G55" s="248">
        <v>2.2782153270398844</v>
      </c>
      <c r="H55" s="248">
        <v>2.7903707260567603</v>
      </c>
      <c r="I55" s="248">
        <v>31.797197154582225</v>
      </c>
      <c r="J55" s="248"/>
      <c r="K55" s="248">
        <v>0.18703154011442408</v>
      </c>
      <c r="L55" s="248">
        <v>2.4822656416298283</v>
      </c>
      <c r="M55" s="248">
        <v>1.7789204719246436</v>
      </c>
      <c r="N55" s="248">
        <v>0.69918693913129959</v>
      </c>
      <c r="O55" s="248">
        <v>-4.1582305738853227E-3</v>
      </c>
      <c r="P55" s="248"/>
      <c r="Q55" s="248">
        <v>-0.51631362959076077</v>
      </c>
      <c r="R55" s="248"/>
      <c r="S55" s="248"/>
      <c r="T55" s="248">
        <v>-0.44997995138830449</v>
      </c>
      <c r="U55" s="248">
        <v>-0.7611542060007227</v>
      </c>
      <c r="V55" s="248">
        <v>2.9149196322936106</v>
      </c>
      <c r="W55" s="248"/>
      <c r="X55" s="248">
        <v>35.135864805785083</v>
      </c>
      <c r="Y55" s="248"/>
      <c r="Z55" s="248"/>
      <c r="AA55" s="248">
        <v>-0.12138073056150962</v>
      </c>
      <c r="AB55" s="248">
        <v>0.58196443914367524</v>
      </c>
      <c r="AC55" s="390">
        <v>41.099257953853538</v>
      </c>
      <c r="AD55" s="396"/>
      <c r="AE55" s="249">
        <v>1010.045</v>
      </c>
      <c r="AF55" s="249">
        <v>1033.4169999999999</v>
      </c>
      <c r="AG55" s="304">
        <v>0.92235760542949352</v>
      </c>
    </row>
    <row r="56" spans="2:33">
      <c r="B56" s="268" t="s">
        <v>43</v>
      </c>
      <c r="C56" s="248">
        <v>35.824532285840121</v>
      </c>
      <c r="D56" s="248">
        <v>34.75375655234599</v>
      </c>
      <c r="E56" s="248">
        <v>32.003047207136362</v>
      </c>
      <c r="F56" s="248">
        <v>0.46426431308352029</v>
      </c>
      <c r="G56" s="248">
        <v>2.2864450321261076</v>
      </c>
      <c r="H56" s="248">
        <v>2.7507093452096281</v>
      </c>
      <c r="I56" s="248">
        <v>32.544153313081623</v>
      </c>
      <c r="J56" s="248"/>
      <c r="K56" s="248">
        <v>-0.91332007276080374</v>
      </c>
      <c r="L56" s="248">
        <v>3.1604377241218957</v>
      </c>
      <c r="M56" s="248">
        <v>2.5387177503050422</v>
      </c>
      <c r="N56" s="248">
        <v>-0.44905575967728362</v>
      </c>
      <c r="O56" s="248">
        <v>-1.0707757334941372</v>
      </c>
      <c r="P56" s="248"/>
      <c r="Q56" s="248">
        <v>-1.5350400465776575</v>
      </c>
      <c r="R56" s="248">
        <v>27.558601078583568</v>
      </c>
      <c r="S56" s="248"/>
      <c r="T56" s="248">
        <v>-0.86359589345360843</v>
      </c>
      <c r="U56" s="248">
        <v>-0.82796322935904687</v>
      </c>
      <c r="V56" s="248">
        <v>2.447878958581045</v>
      </c>
      <c r="W56" s="248"/>
      <c r="X56" s="248">
        <v>32.491778191422831</v>
      </c>
      <c r="Y56" s="248">
        <v>32.592941384206767</v>
      </c>
      <c r="Z56" s="248">
        <v>32.862035477012043</v>
      </c>
      <c r="AA56" s="248">
        <v>-1.0620802292588594</v>
      </c>
      <c r="AB56" s="248">
        <v>-0.4403602554420058</v>
      </c>
      <c r="AC56" s="390">
        <v>38.593577803024139</v>
      </c>
      <c r="AD56" s="396"/>
      <c r="AE56" s="249">
        <v>1058.018</v>
      </c>
      <c r="AF56" s="249">
        <v>1087.3520000000001</v>
      </c>
      <c r="AG56" s="304">
        <v>0.87449690546190983</v>
      </c>
    </row>
    <row r="57" spans="2:33">
      <c r="B57" s="268" t="s">
        <v>44</v>
      </c>
      <c r="C57" s="248">
        <v>36.510664867658029</v>
      </c>
      <c r="D57" s="248">
        <v>35.055818309697415</v>
      </c>
      <c r="E57" s="248">
        <v>32.391664752827694</v>
      </c>
      <c r="F57" s="248">
        <v>0.40468723086639485</v>
      </c>
      <c r="G57" s="248">
        <v>2.2594663260033299</v>
      </c>
      <c r="H57" s="248">
        <v>2.6641535568697248</v>
      </c>
      <c r="I57" s="248">
        <v>33.057142447034508</v>
      </c>
      <c r="J57" s="248"/>
      <c r="K57" s="248">
        <v>-1.0494401939268894</v>
      </c>
      <c r="L57" s="248">
        <v>3.3630038181087443</v>
      </c>
      <c r="M57" s="248">
        <v>2.5529102232086256</v>
      </c>
      <c r="N57" s="248">
        <v>-0.64475296306049423</v>
      </c>
      <c r="O57" s="248">
        <v>-1.4548465579606129</v>
      </c>
      <c r="P57" s="248"/>
      <c r="Q57" s="248">
        <v>-1.8595337888270078</v>
      </c>
      <c r="R57" s="248">
        <v>26.931945907973308</v>
      </c>
      <c r="S57" s="248"/>
      <c r="T57" s="248">
        <v>-3.1909377332491244</v>
      </c>
      <c r="U57" s="248">
        <v>-3.4115375782281672</v>
      </c>
      <c r="V57" s="248">
        <v>2.4124239249009585</v>
      </c>
      <c r="W57" s="248"/>
      <c r="X57" s="248">
        <v>28.275377590446084</v>
      </c>
      <c r="Y57" s="248">
        <v>28.380751668422899</v>
      </c>
      <c r="Z57" s="248">
        <v>32.950649806814191</v>
      </c>
      <c r="AA57" s="248">
        <v>-1.3860380662571048</v>
      </c>
      <c r="AB57" s="248">
        <v>-0.57594447135698656</v>
      </c>
      <c r="AC57" s="390">
        <v>35.737802865016938</v>
      </c>
      <c r="AD57" s="396"/>
      <c r="AE57" s="249">
        <v>1114.6880000000001</v>
      </c>
      <c r="AF57" s="249">
        <v>1138.8</v>
      </c>
      <c r="AG57" s="304">
        <v>1.2703884276154733</v>
      </c>
    </row>
    <row r="58" spans="2:33">
      <c r="B58" s="268" t="s">
        <v>45</v>
      </c>
      <c r="C58" s="248">
        <v>35.83028958756919</v>
      </c>
      <c r="D58" s="248">
        <v>36.332822209668301</v>
      </c>
      <c r="E58" s="248">
        <v>32.950988533994931</v>
      </c>
      <c r="F58" s="248">
        <v>1.0969633700491945</v>
      </c>
      <c r="G58" s="248">
        <v>2.2848703056241826</v>
      </c>
      <c r="H58" s="248">
        <v>3.3818336756733771</v>
      </c>
      <c r="I58" s="248">
        <v>32.500783173357704</v>
      </c>
      <c r="J58" s="248"/>
      <c r="K58" s="248">
        <v>9.1812905102456877E-3</v>
      </c>
      <c r="L58" s="248">
        <v>1.1975393170381208</v>
      </c>
      <c r="M58" s="248">
        <v>0.59392727857779348</v>
      </c>
      <c r="N58" s="248">
        <v>1.1061446605594401</v>
      </c>
      <c r="O58" s="248">
        <v>0.50253262209911287</v>
      </c>
      <c r="P58" s="248"/>
      <c r="Q58" s="248">
        <v>-0.59443074795008155</v>
      </c>
      <c r="R58" s="248">
        <v>28.379166666666666</v>
      </c>
      <c r="S58" s="248"/>
      <c r="T58" s="248">
        <v>0.24046242373279947</v>
      </c>
      <c r="U58" s="248">
        <v>0.34667895446139796</v>
      </c>
      <c r="V58" s="248">
        <v>1.9972005349008948</v>
      </c>
      <c r="W58" s="248"/>
      <c r="X58" s="248">
        <v>28.112244897959187</v>
      </c>
      <c r="Y58" s="248">
        <v>28.214285714285715</v>
      </c>
      <c r="Z58" s="248">
        <v>34.662499999999994</v>
      </c>
      <c r="AA58" s="248">
        <v>0.43389105689786978</v>
      </c>
      <c r="AB58" s="248">
        <v>1.0375030953581972</v>
      </c>
      <c r="AC58" s="390">
        <v>34.507702867933105</v>
      </c>
      <c r="AD58" s="396"/>
      <c r="AE58" s="249">
        <v>1152.3630000000001</v>
      </c>
      <c r="AF58" s="249">
        <v>1176</v>
      </c>
      <c r="AG58" s="304">
        <v>0.69906870587446535</v>
      </c>
    </row>
    <row r="59" spans="2:33">
      <c r="B59" s="268" t="s">
        <v>46</v>
      </c>
      <c r="C59" s="248">
        <v>34.638250984602884</v>
      </c>
      <c r="D59" s="248">
        <v>37.556861282047677</v>
      </c>
      <c r="E59" s="248">
        <v>33.779923779617704</v>
      </c>
      <c r="F59" s="248">
        <v>1.4448287357624479</v>
      </c>
      <c r="G59" s="248">
        <v>2.3321087666675213</v>
      </c>
      <c r="H59" s="248">
        <v>3.7769375024299694</v>
      </c>
      <c r="I59" s="248">
        <v>31.448063180029497</v>
      </c>
      <c r="J59" s="248"/>
      <c r="K59" s="248">
        <v>1.6503753292451906</v>
      </c>
      <c r="L59" s="248">
        <v>-1.267802885852243</v>
      </c>
      <c r="M59" s="248">
        <v>-1.444396653415092</v>
      </c>
      <c r="N59" s="248">
        <v>3.0952040650076382</v>
      </c>
      <c r="O59" s="248">
        <v>2.9186102974447885</v>
      </c>
      <c r="P59" s="248"/>
      <c r="Q59" s="248">
        <v>1.4737815616823409</v>
      </c>
      <c r="R59" s="248">
        <v>31.346362438986596</v>
      </c>
      <c r="S59" s="248"/>
      <c r="T59" s="248">
        <v>1.7992940473817134</v>
      </c>
      <c r="U59" s="248">
        <v>1.9342142161684162</v>
      </c>
      <c r="V59" s="248">
        <v>1.7990458803023999</v>
      </c>
      <c r="W59" s="248"/>
      <c r="X59" s="248">
        <v>29.796492859172023</v>
      </c>
      <c r="Y59" s="248">
        <v>29.885268975491343</v>
      </c>
      <c r="Z59" s="248">
        <v>37.090257870406241</v>
      </c>
      <c r="AA59" s="248">
        <v>2.5228665282997329</v>
      </c>
      <c r="AB59" s="248">
        <v>2.6994602958625826</v>
      </c>
      <c r="AC59" s="390">
        <v>34.909249435213084</v>
      </c>
      <c r="AD59" s="396"/>
      <c r="AE59" s="249">
        <v>1208.8630000000001</v>
      </c>
      <c r="AF59" s="249">
        <v>1239.0719999999999</v>
      </c>
      <c r="AG59" s="304">
        <v>7.3560052775912529E-2</v>
      </c>
    </row>
    <row r="60" spans="2:33">
      <c r="B60" s="268" t="s">
        <v>47</v>
      </c>
      <c r="C60" s="248">
        <v>35.466155168701604</v>
      </c>
      <c r="D60" s="248">
        <v>38.91915932868249</v>
      </c>
      <c r="E60" s="248">
        <v>34.997273303043677</v>
      </c>
      <c r="F60" s="248">
        <v>1.6922022753382437</v>
      </c>
      <c r="G60" s="248">
        <v>2.2296837503005653</v>
      </c>
      <c r="H60" s="248">
        <v>3.9218860256388086</v>
      </c>
      <c r="I60" s="248">
        <v>32.351198567973334</v>
      </c>
      <c r="J60" s="248"/>
      <c r="K60" s="248">
        <v>1.9674332155392333</v>
      </c>
      <c r="L60" s="248">
        <v>-1.693066646131312</v>
      </c>
      <c r="M60" s="248">
        <v>-1.8996979770278994</v>
      </c>
      <c r="N60" s="248">
        <v>3.6596354908774766</v>
      </c>
      <c r="O60" s="248">
        <v>3.4530041599808894</v>
      </c>
      <c r="P60" s="248"/>
      <c r="Q60" s="248">
        <v>1.7608018846426456</v>
      </c>
      <c r="R60" s="248">
        <v>31.279773080279199</v>
      </c>
      <c r="S60" s="248"/>
      <c r="T60" s="248">
        <v>3.0953118099767245</v>
      </c>
      <c r="U60" s="248">
        <v>3.1419878328023993</v>
      </c>
      <c r="V60" s="248">
        <v>1.8246867441666759</v>
      </c>
      <c r="W60" s="248"/>
      <c r="X60" s="248">
        <v>30.93456021303167</v>
      </c>
      <c r="Y60" s="248">
        <v>31.041626676068123</v>
      </c>
      <c r="Z60" s="248">
        <v>37.801191343829423</v>
      </c>
      <c r="AA60" s="248">
        <v>2.9586626455089653</v>
      </c>
      <c r="AB60" s="248">
        <v>3.1652939764055525</v>
      </c>
      <c r="AC60" s="390">
        <v>36.749510058918652</v>
      </c>
      <c r="AD60" s="396"/>
      <c r="AE60" s="249">
        <v>1272.6020000000001</v>
      </c>
      <c r="AF60" s="249">
        <v>1307.5989999999999</v>
      </c>
      <c r="AG60" s="304">
        <v>0.38383864068281015</v>
      </c>
    </row>
    <row r="61" spans="2:33">
      <c r="B61" s="268" t="s">
        <v>48</v>
      </c>
      <c r="C61" s="248">
        <v>36.044027767326078</v>
      </c>
      <c r="D61" s="248">
        <v>39.930693445531176</v>
      </c>
      <c r="E61" s="248">
        <v>35.661135503925415</v>
      </c>
      <c r="F61" s="248">
        <v>2.0459664434680698</v>
      </c>
      <c r="G61" s="248">
        <v>2.2235914981376936</v>
      </c>
      <c r="H61" s="248">
        <v>4.2695579416057639</v>
      </c>
      <c r="I61" s="248">
        <v>32.944455661910375</v>
      </c>
      <c r="J61" s="248"/>
      <c r="K61" s="248">
        <v>2.1588876064032712</v>
      </c>
      <c r="L61" s="248">
        <v>-2.0838905847544953</v>
      </c>
      <c r="M61" s="248">
        <v>-2.402078956420743</v>
      </c>
      <c r="N61" s="248">
        <v>4.2048540498713409</v>
      </c>
      <c r="O61" s="248">
        <v>3.8866656782050932</v>
      </c>
      <c r="P61" s="248"/>
      <c r="Q61" s="248">
        <v>1.840699234737023</v>
      </c>
      <c r="R61" s="248">
        <v>33.375709885910027</v>
      </c>
      <c r="S61" s="248"/>
      <c r="T61" s="248">
        <v>3.0630636000515588</v>
      </c>
      <c r="U61" s="248">
        <v>3.1564210637684371</v>
      </c>
      <c r="V61" s="248">
        <v>1.9286176762261829</v>
      </c>
      <c r="W61" s="248"/>
      <c r="X61" s="248">
        <v>33.463197742885889</v>
      </c>
      <c r="Y61" s="248">
        <v>33.572103788913942</v>
      </c>
      <c r="Z61" s="248">
        <v>37.601337075829093</v>
      </c>
      <c r="AA61" s="248">
        <v>3.3292031534407776</v>
      </c>
      <c r="AB61" s="248">
        <v>3.6473915251070257</v>
      </c>
      <c r="AC61" s="390">
        <v>39.16230116834668</v>
      </c>
      <c r="AD61" s="396"/>
      <c r="AE61" s="249">
        <v>1342.153</v>
      </c>
      <c r="AF61" s="249">
        <v>1377.3340000000001</v>
      </c>
      <c r="AG61" s="304">
        <v>0.48284128705937113</v>
      </c>
    </row>
    <row r="62" spans="2:33">
      <c r="B62" s="268" t="s">
        <v>49</v>
      </c>
      <c r="C62" s="248">
        <v>36.698234722229081</v>
      </c>
      <c r="D62" s="248">
        <v>39.937620600993924</v>
      </c>
      <c r="E62" s="248">
        <v>35.815137579428338</v>
      </c>
      <c r="F62" s="248">
        <v>1.8521351619446187</v>
      </c>
      <c r="G62" s="248">
        <v>2.2703478596209723</v>
      </c>
      <c r="H62" s="248">
        <v>4.122483021565591</v>
      </c>
      <c r="I62" s="248">
        <v>33.359019244693208</v>
      </c>
      <c r="J62" s="248"/>
      <c r="K62" s="248">
        <v>1.6427902867692166</v>
      </c>
      <c r="L62" s="248">
        <v>-1.449362211535818</v>
      </c>
      <c r="M62" s="248">
        <v>-1.7049017814848046</v>
      </c>
      <c r="N62" s="248">
        <v>3.4949254487138357</v>
      </c>
      <c r="O62" s="248">
        <v>3.2393858787648484</v>
      </c>
      <c r="P62" s="248"/>
      <c r="Q62" s="248">
        <v>1.3872507168202299</v>
      </c>
      <c r="R62" s="248">
        <v>32.388938509103397</v>
      </c>
      <c r="S62" s="248"/>
      <c r="T62" s="248">
        <v>3.0343685954130559</v>
      </c>
      <c r="U62" s="248">
        <v>3.0343685954130559</v>
      </c>
      <c r="V62" s="248">
        <v>1.959719884913957</v>
      </c>
      <c r="W62" s="248"/>
      <c r="X62" s="248">
        <v>34.311233253177605</v>
      </c>
      <c r="Y62" s="248">
        <v>34.46238406046033</v>
      </c>
      <c r="Z62" s="248">
        <v>35.330264513912738</v>
      </c>
      <c r="AA62" s="248">
        <v>2.9675335250494035</v>
      </c>
      <c r="AB62" s="248">
        <v>3.2230730949983908</v>
      </c>
      <c r="AC62" s="390">
        <v>40.520100929416394</v>
      </c>
      <c r="AD62" s="396"/>
      <c r="AE62" s="249">
        <v>1418.4169999999999</v>
      </c>
      <c r="AF62" s="249">
        <v>1455.5</v>
      </c>
      <c r="AG62" s="304">
        <v>0.31794262507422538</v>
      </c>
    </row>
    <row r="63" spans="2:33">
      <c r="B63" s="268" t="s">
        <v>50</v>
      </c>
      <c r="C63" s="248">
        <v>37.168949587351825</v>
      </c>
      <c r="D63" s="248">
        <v>39.968067369372939</v>
      </c>
      <c r="E63" s="248">
        <v>35.849996030288231</v>
      </c>
      <c r="F63" s="248">
        <v>1.8163786270718196</v>
      </c>
      <c r="G63" s="248">
        <v>2.3016927120128865</v>
      </c>
      <c r="H63" s="248">
        <v>4.1180713390847057</v>
      </c>
      <c r="I63" s="248">
        <v>33.798058743660235</v>
      </c>
      <c r="J63" s="248"/>
      <c r="K63" s="248">
        <v>1.0502534731791839</v>
      </c>
      <c r="L63" s="248">
        <v>-0.91848365084299199</v>
      </c>
      <c r="M63" s="248">
        <v>-0.98599796907288695</v>
      </c>
      <c r="N63" s="248">
        <v>2.8666321002510031</v>
      </c>
      <c r="O63" s="248">
        <v>2.7991177820211082</v>
      </c>
      <c r="P63" s="248"/>
      <c r="Q63" s="248">
        <v>0.98273915494928865</v>
      </c>
      <c r="R63" s="248">
        <v>32.461314328463992</v>
      </c>
      <c r="S63" s="248"/>
      <c r="T63" s="248">
        <v>2.5192194604690723</v>
      </c>
      <c r="U63" s="248">
        <v>2.4057126170896765</v>
      </c>
      <c r="V63" s="248">
        <v>2.0698346312272333</v>
      </c>
      <c r="W63" s="248"/>
      <c r="X63" s="248">
        <v>35.122258534472579</v>
      </c>
      <c r="Y63" s="248">
        <v>35.253507632135033</v>
      </c>
      <c r="Z63" s="248">
        <v>35.386791090811251</v>
      </c>
      <c r="AA63" s="248">
        <v>2.6035253731865482</v>
      </c>
      <c r="AB63" s="248">
        <v>2.6710396914164427</v>
      </c>
      <c r="AC63" s="390">
        <v>41.58246167882475</v>
      </c>
      <c r="AD63" s="396"/>
      <c r="AE63" s="249">
        <v>1486.2539999999999</v>
      </c>
      <c r="AF63" s="249">
        <v>1523.82</v>
      </c>
      <c r="AG63" s="304">
        <v>7.8515864301000604E-3</v>
      </c>
    </row>
    <row r="64" spans="2:33">
      <c r="B64" s="268" t="s">
        <v>51</v>
      </c>
      <c r="C64" s="248">
        <v>37.398096719744181</v>
      </c>
      <c r="D64" s="248">
        <v>40.31611491209415</v>
      </c>
      <c r="E64" s="248">
        <v>36.192021703602514</v>
      </c>
      <c r="F64" s="248">
        <v>1.792475905641953</v>
      </c>
      <c r="G64" s="248">
        <v>2.3316173028496832</v>
      </c>
      <c r="H64" s="248">
        <v>4.1240932084916357</v>
      </c>
      <c r="I64" s="248">
        <v>33.774187759408314</v>
      </c>
      <c r="J64" s="248"/>
      <c r="K64" s="248">
        <v>1.469070401750824</v>
      </c>
      <c r="L64" s="248">
        <v>-1.1382512582839823</v>
      </c>
      <c r="M64" s="248">
        <v>-1.4817793733267939</v>
      </c>
      <c r="N64" s="248">
        <v>3.2615463073927771</v>
      </c>
      <c r="O64" s="248">
        <v>2.9180181923499653</v>
      </c>
      <c r="P64" s="248"/>
      <c r="Q64" s="248">
        <v>1.1255422867080123</v>
      </c>
      <c r="R64" s="248">
        <v>34.215532047840185</v>
      </c>
      <c r="S64" s="248"/>
      <c r="T64" s="248">
        <v>2.1243141785501933</v>
      </c>
      <c r="U64" s="248">
        <v>1.8599164784269997</v>
      </c>
      <c r="V64" s="248">
        <v>2.1521589604955347</v>
      </c>
      <c r="W64" s="248"/>
      <c r="X64" s="248">
        <v>35.619526684815547</v>
      </c>
      <c r="Y64" s="248">
        <v>35.751404340030831</v>
      </c>
      <c r="Z64" s="248">
        <v>37.930902388555531</v>
      </c>
      <c r="AA64" s="248">
        <v>2.8987312103603027</v>
      </c>
      <c r="AB64" s="248">
        <v>3.2422593254031145</v>
      </c>
      <c r="AC64" s="390">
        <v>42.273360398972301</v>
      </c>
      <c r="AD64" s="396"/>
      <c r="AE64" s="249">
        <v>1565.8230000000001</v>
      </c>
      <c r="AF64" s="249">
        <v>1592.385</v>
      </c>
      <c r="AG64" s="304">
        <v>0.68391559551358327</v>
      </c>
    </row>
    <row r="65" spans="1:71">
      <c r="B65" s="268" t="s">
        <v>52</v>
      </c>
      <c r="C65" s="248">
        <v>36.095993692904329</v>
      </c>
      <c r="D65" s="248">
        <v>43.485352616806665</v>
      </c>
      <c r="E65" s="248">
        <v>37.957483959041781</v>
      </c>
      <c r="F65" s="248">
        <v>3.0053462490658434</v>
      </c>
      <c r="G65" s="248">
        <v>2.5225224086990412</v>
      </c>
      <c r="H65" s="248">
        <v>5.527868657764885</v>
      </c>
      <c r="I65" s="248">
        <v>32.230181196339309</v>
      </c>
      <c r="J65" s="248"/>
      <c r="K65" s="248">
        <v>4.0385670485885932</v>
      </c>
      <c r="L65" s="248">
        <v>-5.4552208209963622</v>
      </c>
      <c r="M65" s="248">
        <v>-5.1097751947484626</v>
      </c>
      <c r="N65" s="248">
        <v>7.0439132976544379</v>
      </c>
      <c r="O65" s="248">
        <v>7.3893589239023383</v>
      </c>
      <c r="P65" s="248"/>
      <c r="Q65" s="248">
        <v>4.3840126748364945</v>
      </c>
      <c r="R65" s="248">
        <v>47.545706641845825</v>
      </c>
      <c r="S65" s="248"/>
      <c r="T65" s="248">
        <v>10.349410826043808</v>
      </c>
      <c r="U65" s="248">
        <v>10.986248080359879</v>
      </c>
      <c r="V65" s="248">
        <v>2.1174001676585732</v>
      </c>
      <c r="W65" s="248"/>
      <c r="X65" s="248">
        <v>50.601601098425</v>
      </c>
      <c r="Y65" s="248">
        <v>50.633741343025122</v>
      </c>
      <c r="Z65" s="248">
        <v>48.852336145819002</v>
      </c>
      <c r="AA65" s="248">
        <v>6.7666090327161648</v>
      </c>
      <c r="AB65" s="248">
        <v>6.4211634064682634</v>
      </c>
      <c r="AC65" s="390">
        <v>53.532422097829468</v>
      </c>
      <c r="AD65" s="396"/>
      <c r="AE65" s="249">
        <v>1582.979</v>
      </c>
      <c r="AF65" s="249">
        <v>1555.682</v>
      </c>
      <c r="AG65" s="304">
        <v>-0.96445749070123332</v>
      </c>
    </row>
    <row r="66" spans="1:71">
      <c r="B66" s="268" t="s">
        <v>53</v>
      </c>
      <c r="C66" s="248">
        <v>36.138183681871048</v>
      </c>
      <c r="D66" s="248">
        <v>46.440881961736096</v>
      </c>
      <c r="E66" s="248">
        <v>40.756209421918285</v>
      </c>
      <c r="F66" s="248">
        <v>3.0028984688146467</v>
      </c>
      <c r="G66" s="248">
        <v>2.6817740710031734</v>
      </c>
      <c r="H66" s="248">
        <v>5.6846725398178197</v>
      </c>
      <c r="I66" s="248">
        <v>32.360219366498633</v>
      </c>
      <c r="J66" s="248"/>
      <c r="K66" s="248">
        <v>5.5507065890878291</v>
      </c>
      <c r="L66" s="248">
        <v>-8.2908539275761726</v>
      </c>
      <c r="M66" s="248">
        <v>-6.541760705613596</v>
      </c>
      <c r="N66" s="248">
        <v>8.5536050579024749</v>
      </c>
      <c r="O66" s="248">
        <v>10.302698279865051</v>
      </c>
      <c r="P66" s="248"/>
      <c r="Q66" s="248">
        <v>7.2997998110504048</v>
      </c>
      <c r="R66" s="248">
        <v>54.614599513546835</v>
      </c>
      <c r="S66" s="248"/>
      <c r="T66" s="248">
        <v>12.754547282035212</v>
      </c>
      <c r="U66" s="248">
        <v>12.894878643878821</v>
      </c>
      <c r="V66" s="248">
        <v>1.8020858956384243</v>
      </c>
      <c r="W66" s="248"/>
      <c r="X66" s="248">
        <v>64.719804612805063</v>
      </c>
      <c r="Y66" s="248">
        <v>63.932765447847316</v>
      </c>
      <c r="Z66" s="248">
        <v>55.636365239061568</v>
      </c>
      <c r="AA66" s="248">
        <v>10.049010005593988</v>
      </c>
      <c r="AB66" s="248">
        <v>8.2999167836314136</v>
      </c>
      <c r="AC66" s="390">
        <v>70.796369239108586</v>
      </c>
      <c r="AD66" s="396"/>
      <c r="AE66" s="249">
        <v>1557.029</v>
      </c>
      <c r="AF66" s="249">
        <v>1588.231</v>
      </c>
      <c r="AG66" s="304">
        <v>-3.1124034476446587</v>
      </c>
    </row>
    <row r="67" spans="1:71">
      <c r="B67" s="268" t="s">
        <v>54</v>
      </c>
      <c r="C67" s="248">
        <v>37.025585705571181</v>
      </c>
      <c r="D67" s="248">
        <v>45.717501227099014</v>
      </c>
      <c r="E67" s="248">
        <v>40.682555781556104</v>
      </c>
      <c r="F67" s="248">
        <v>2.444614678622921</v>
      </c>
      <c r="G67" s="248">
        <v>2.5903307669199904</v>
      </c>
      <c r="H67" s="248">
        <v>5.0349454455429115</v>
      </c>
      <c r="I67" s="248">
        <v>33.220319408191187</v>
      </c>
      <c r="J67" s="248"/>
      <c r="K67" s="248">
        <v>4.4318157629383226</v>
      </c>
      <c r="L67" s="248">
        <v>-6.1156526231660324</v>
      </c>
      <c r="M67" s="248">
        <v>-4.3001675431994419</v>
      </c>
      <c r="N67" s="248">
        <v>6.8764304415612463</v>
      </c>
      <c r="O67" s="248">
        <v>8.6919155215278323</v>
      </c>
      <c r="P67" s="248"/>
      <c r="Q67" s="248">
        <v>6.2473008429049095</v>
      </c>
      <c r="R67" s="248">
        <v>58.923649665224801</v>
      </c>
      <c r="S67" s="248"/>
      <c r="T67" s="248">
        <v>8.2326518300822631</v>
      </c>
      <c r="U67" s="248">
        <v>7.7430408588648758</v>
      </c>
      <c r="V67" s="248">
        <v>2.5189470845417468</v>
      </c>
      <c r="W67" s="248"/>
      <c r="X67" s="248">
        <v>70.87252587450584</v>
      </c>
      <c r="Y67" s="248">
        <v>70.593571806718785</v>
      </c>
      <c r="Z67" s="248">
        <v>50.074135075623836</v>
      </c>
      <c r="AA67" s="248">
        <v>8.7347334446066913</v>
      </c>
      <c r="AB67" s="248">
        <v>6.9192483646401026</v>
      </c>
      <c r="AC67" s="390">
        <v>76.214551582082308</v>
      </c>
      <c r="AD67" s="396"/>
      <c r="AE67" s="249">
        <v>1627.8230000000001</v>
      </c>
      <c r="AF67" s="249">
        <v>1649.0170000000001</v>
      </c>
      <c r="AG67" s="304">
        <v>-2.3860087808753123</v>
      </c>
    </row>
    <row r="68" spans="1:71">
      <c r="B68" s="268" t="s">
        <v>55</v>
      </c>
      <c r="C68" s="248">
        <v>37.342095559341949</v>
      </c>
      <c r="D68" s="248">
        <v>44.553421110980295</v>
      </c>
      <c r="E68" s="248">
        <v>40.1113884833225</v>
      </c>
      <c r="F68" s="248">
        <v>1.8421113968503082</v>
      </c>
      <c r="G68" s="248">
        <v>2.5999212308074799</v>
      </c>
      <c r="H68" s="248">
        <v>4.4420326276577873</v>
      </c>
      <c r="I68" s="248">
        <v>33.459336151413751</v>
      </c>
      <c r="J68" s="248"/>
      <c r="K68" s="248">
        <v>3.6419298369801942</v>
      </c>
      <c r="L68" s="248">
        <v>-4.6160659270649873</v>
      </c>
      <c r="M68" s="248">
        <v>-2.8887816092571441</v>
      </c>
      <c r="N68" s="248">
        <v>5.4840412338305011</v>
      </c>
      <c r="O68" s="248">
        <v>7.2113255516383452</v>
      </c>
      <c r="P68" s="248"/>
      <c r="Q68" s="248">
        <v>5.3692141547880379</v>
      </c>
      <c r="R68" s="248">
        <v>64.98678035366234</v>
      </c>
      <c r="S68" s="248"/>
      <c r="T68" s="248">
        <v>7.0325708818145358</v>
      </c>
      <c r="U68" s="248">
        <v>6.4429374573806681</v>
      </c>
      <c r="V68" s="248">
        <v>2.5977697202378853</v>
      </c>
      <c r="W68" s="248"/>
      <c r="X68" s="248">
        <v>74.265558846563778</v>
      </c>
      <c r="Y68" s="248">
        <v>74.583536976734592</v>
      </c>
      <c r="Z68" s="248">
        <v>55.103136795369302</v>
      </c>
      <c r="AA68" s="248">
        <v>7.3423286396536556</v>
      </c>
      <c r="AB68" s="248">
        <v>5.6150443218458115</v>
      </c>
      <c r="AC68" s="390">
        <v>82.123277969786827</v>
      </c>
      <c r="AD68" s="396"/>
      <c r="AE68" s="249">
        <v>1673.2429999999999</v>
      </c>
      <c r="AF68" s="249">
        <v>1698.23</v>
      </c>
      <c r="AG68" s="304">
        <v>-2.5001651232655617</v>
      </c>
    </row>
    <row r="69" spans="1:71">
      <c r="A69" s="281"/>
      <c r="B69" s="274" t="s">
        <v>56</v>
      </c>
      <c r="C69" s="248">
        <v>36.870493276973392</v>
      </c>
      <c r="D69" s="248">
        <v>44.046416385417601</v>
      </c>
      <c r="E69" s="248">
        <v>39.575468936829225</v>
      </c>
      <c r="F69" s="248">
        <v>1.8798624502199279</v>
      </c>
      <c r="G69" s="248">
        <v>2.5910849983684368</v>
      </c>
      <c r="H69" s="248">
        <v>4.4709474485883645</v>
      </c>
      <c r="I69" s="248">
        <v>32.807813421014657</v>
      </c>
      <c r="J69" s="248"/>
      <c r="K69" s="248">
        <v>3.7179608266251121</v>
      </c>
      <c r="L69" s="248">
        <v>-4.9146863312079541</v>
      </c>
      <c r="M69" s="248">
        <v>-3.3365864996087979</v>
      </c>
      <c r="N69" s="248">
        <v>5.5978232768450393</v>
      </c>
      <c r="O69" s="248">
        <v>7.1759231084441959</v>
      </c>
      <c r="P69" s="248"/>
      <c r="Q69" s="248">
        <v>5.2960606582242677</v>
      </c>
      <c r="R69" s="248">
        <v>69.698767101071397</v>
      </c>
      <c r="S69" s="248"/>
      <c r="T69" s="248">
        <v>5.5561254918598602</v>
      </c>
      <c r="U69" s="248">
        <v>5.0357639860920091</v>
      </c>
      <c r="V69" s="248">
        <v>2.239385998925429</v>
      </c>
      <c r="W69" s="248"/>
      <c r="X69" s="248">
        <v>77.471553502551188</v>
      </c>
      <c r="Y69" s="248">
        <v>76.201342114425628</v>
      </c>
      <c r="Z69" s="248">
        <v>59.224683382799746</v>
      </c>
      <c r="AA69" s="248">
        <v>7.2014253430775055</v>
      </c>
      <c r="AB69" s="248">
        <v>5.6233255114783489</v>
      </c>
      <c r="AC69" s="390">
        <v>83.928259895591538</v>
      </c>
      <c r="AD69" s="396"/>
      <c r="AE69" s="249">
        <v>1725.3389999999999</v>
      </c>
      <c r="AF69" s="249">
        <v>1763.4860000000001</v>
      </c>
      <c r="AG69" s="304">
        <v>-2.156133613892087</v>
      </c>
    </row>
    <row r="70" spans="1:71">
      <c r="A70" s="281"/>
      <c r="B70" s="274" t="s">
        <v>57</v>
      </c>
      <c r="C70" s="248">
        <v>36.758795334877433</v>
      </c>
      <c r="D70" s="248">
        <v>42.495235201962025</v>
      </c>
      <c r="E70" s="248">
        <v>38.496297372182006</v>
      </c>
      <c r="F70" s="248">
        <v>1.452667455348382</v>
      </c>
      <c r="G70" s="248">
        <v>2.5462703744316335</v>
      </c>
      <c r="H70" s="248">
        <v>3.998937829780016</v>
      </c>
      <c r="I70" s="248">
        <v>32.704586956594042</v>
      </c>
      <c r="J70" s="248"/>
      <c r="K70" s="248">
        <v>3.0677906693570378</v>
      </c>
      <c r="L70" s="248">
        <v>-3.6398178566558048</v>
      </c>
      <c r="M70" s="248">
        <v>-2.423836114276638</v>
      </c>
      <c r="N70" s="248">
        <v>4.5204581247054207</v>
      </c>
      <c r="O70" s="248">
        <v>5.7364398670845871</v>
      </c>
      <c r="P70" s="248"/>
      <c r="Q70" s="248">
        <v>4.2837724117362042</v>
      </c>
      <c r="R70" s="248">
        <v>70.734218530587015</v>
      </c>
      <c r="S70" s="248"/>
      <c r="T70" s="248">
        <v>4.3480791682697157</v>
      </c>
      <c r="U70" s="248">
        <v>3.5814428440439192</v>
      </c>
      <c r="V70" s="248">
        <v>2.0962893892742982</v>
      </c>
      <c r="W70" s="248"/>
      <c r="X70" s="248">
        <v>79.217744427757381</v>
      </c>
      <c r="Y70" s="248">
        <v>76.956858832905922</v>
      </c>
      <c r="Z70" s="248">
        <v>56.762704604724533</v>
      </c>
      <c r="AA70" s="248">
        <v>5.562811624444107</v>
      </c>
      <c r="AB70" s="248">
        <v>4.3468298820649398</v>
      </c>
      <c r="AC70" s="390">
        <v>85.360954933159789</v>
      </c>
      <c r="AD70" s="396"/>
      <c r="AE70" s="249">
        <v>1803.854</v>
      </c>
      <c r="AF70" s="249">
        <v>1844.41</v>
      </c>
      <c r="AG70" s="304">
        <v>-1.5695100392014991</v>
      </c>
    </row>
    <row r="71" spans="1:71">
      <c r="A71" s="281"/>
      <c r="B71" s="274" t="s">
        <v>58</v>
      </c>
      <c r="C71" s="248">
        <v>36.783420301354056</v>
      </c>
      <c r="D71" s="248">
        <v>42.028909001909994</v>
      </c>
      <c r="E71" s="248">
        <v>37.590180665265365</v>
      </c>
      <c r="F71" s="248">
        <v>1.9291330605384873</v>
      </c>
      <c r="G71" s="248">
        <v>2.5095952761061362</v>
      </c>
      <c r="H71" s="248">
        <v>4.4387283366446235</v>
      </c>
      <c r="I71" s="248">
        <v>32.633536703064195</v>
      </c>
      <c r="J71" s="248"/>
      <c r="K71" s="248">
        <v>2.6797937267064413</v>
      </c>
      <c r="L71" s="248">
        <v>-3.4272651943423336</v>
      </c>
      <c r="M71" s="248">
        <v>-2.7907032810313281</v>
      </c>
      <c r="N71" s="248">
        <v>4.6089267872449291</v>
      </c>
      <c r="O71" s="248">
        <v>5.2454887005559332</v>
      </c>
      <c r="P71" s="248"/>
      <c r="Q71" s="248">
        <v>3.3163556400174468</v>
      </c>
      <c r="R71" s="248">
        <v>72.868642036566698</v>
      </c>
      <c r="S71" s="248"/>
      <c r="T71" s="248">
        <v>4.5078335204932065</v>
      </c>
      <c r="U71" s="248">
        <v>4.365357400706622</v>
      </c>
      <c r="V71" s="248">
        <v>1.8217427516873714</v>
      </c>
      <c r="W71" s="248"/>
      <c r="X71" s="248">
        <v>81.56653154592702</v>
      </c>
      <c r="Y71" s="248">
        <v>79.185449010142463</v>
      </c>
      <c r="Z71" s="248">
        <v>53.69377911964073</v>
      </c>
      <c r="AA71" s="248">
        <v>5.0166311009586204</v>
      </c>
      <c r="AB71" s="248">
        <v>4.3800691876476154</v>
      </c>
      <c r="AC71" s="390">
        <v>86.456610369403478</v>
      </c>
      <c r="AD71" s="396"/>
      <c r="AE71" s="397">
        <v>1875.402</v>
      </c>
      <c r="AF71" s="251">
        <v>1902.4960000000001</v>
      </c>
      <c r="AG71" s="304">
        <v>-0.64531981094141067</v>
      </c>
    </row>
    <row r="72" spans="1:71">
      <c r="A72" s="281"/>
      <c r="B72" s="274" t="s">
        <v>59</v>
      </c>
      <c r="C72" s="248">
        <v>36.971067750116454</v>
      </c>
      <c r="D72" s="248">
        <v>41.195486776046792</v>
      </c>
      <c r="E72" s="248">
        <v>37.037937994927802</v>
      </c>
      <c r="F72" s="248">
        <v>1.6692200196677189</v>
      </c>
      <c r="G72" s="248">
        <v>2.4883287614512706</v>
      </c>
      <c r="H72" s="248">
        <v>4.1575487811189902</v>
      </c>
      <c r="I72" s="248">
        <v>32.817763055742461</v>
      </c>
      <c r="J72" s="248"/>
      <c r="K72" s="248">
        <v>2.3781932479590546</v>
      </c>
      <c r="L72" s="248">
        <v>-2.4657626416852132</v>
      </c>
      <c r="M72" s="248">
        <v>-2.2887568833816525</v>
      </c>
      <c r="N72" s="248">
        <v>4.0474132676267747</v>
      </c>
      <c r="O72" s="248">
        <v>4.2244190259303354</v>
      </c>
      <c r="P72" s="248"/>
      <c r="Q72" s="248">
        <v>2.5551990062626158</v>
      </c>
      <c r="R72" s="248">
        <v>73.754890756165807</v>
      </c>
      <c r="S72" s="248"/>
      <c r="T72" s="248">
        <v>3.1441436778634646</v>
      </c>
      <c r="U72" s="248">
        <v>2.5959836447388853</v>
      </c>
      <c r="V72" s="248">
        <v>1.7841209047150766</v>
      </c>
      <c r="W72" s="248"/>
      <c r="X72" s="248">
        <v>81.088940586972086</v>
      </c>
      <c r="Y72" s="248">
        <v>78.897759809982432</v>
      </c>
      <c r="Z72" s="248">
        <v>51.870180419079844</v>
      </c>
      <c r="AA72" s="248">
        <v>4.3485844417990789</v>
      </c>
      <c r="AB72" s="248">
        <v>4.1715786834955182</v>
      </c>
      <c r="AC72" s="390">
        <v>86.446664251332763</v>
      </c>
      <c r="AD72" s="396"/>
      <c r="AE72" s="256">
        <v>1932.1</v>
      </c>
      <c r="AF72" s="249">
        <v>1966.9760000000001</v>
      </c>
      <c r="AG72" s="304">
        <v>-9.5883592230557452E-2</v>
      </c>
    </row>
    <row r="73" spans="1:71">
      <c r="A73" s="281"/>
      <c r="B73" s="398" t="s">
        <v>60</v>
      </c>
      <c r="C73" s="248">
        <v>37.522981159174137</v>
      </c>
      <c r="D73" s="248">
        <v>40.386550298320529</v>
      </c>
      <c r="E73" s="248">
        <v>36.113172090269899</v>
      </c>
      <c r="F73" s="248">
        <v>1.8101356471921519</v>
      </c>
      <c r="G73" s="248">
        <v>2.4632425608584798</v>
      </c>
      <c r="H73" s="248">
        <v>4.273378208050632</v>
      </c>
      <c r="I73" s="248">
        <v>33.611491026546403</v>
      </c>
      <c r="J73" s="248"/>
      <c r="K73" s="248">
        <v>0.94459636895012222</v>
      </c>
      <c r="L73" s="248">
        <v>-0.91949467770755555</v>
      </c>
      <c r="M73" s="248">
        <v>-0.81065755470344225</v>
      </c>
      <c r="N73" s="248">
        <v>2.7547320161422744</v>
      </c>
      <c r="O73" s="248">
        <v>2.8635691391463873</v>
      </c>
      <c r="P73" s="248"/>
      <c r="Q73" s="248">
        <v>1.0534334919542354</v>
      </c>
      <c r="R73" s="248">
        <v>73.98520631254361</v>
      </c>
      <c r="S73" s="248"/>
      <c r="T73" s="248">
        <v>3.3254271193073519</v>
      </c>
      <c r="U73" s="248">
        <v>5.0302293497337613</v>
      </c>
      <c r="V73" s="248">
        <v>1.8250342917134732</v>
      </c>
      <c r="W73" s="248"/>
      <c r="X73" s="248">
        <v>83.334791509912691</v>
      </c>
      <c r="Y73" s="248">
        <v>77.424315774943082</v>
      </c>
      <c r="Z73" s="248">
        <v>61.22611263733593</v>
      </c>
      <c r="AA73" s="248">
        <v>2.6987404685921672</v>
      </c>
      <c r="AB73" s="248">
        <v>2.5899033455880542</v>
      </c>
      <c r="AC73" s="390">
        <v>86.295928796398101</v>
      </c>
      <c r="AD73" s="396"/>
      <c r="AE73" s="256">
        <v>2013.606</v>
      </c>
      <c r="AF73" s="249">
        <v>2057.364</v>
      </c>
      <c r="AG73" s="304">
        <v>-0.17932080911600343</v>
      </c>
    </row>
    <row r="74" spans="1:71">
      <c r="A74" s="281"/>
      <c r="B74" s="274" t="s">
        <v>61</v>
      </c>
      <c r="C74" s="248">
        <v>37.188472128716803</v>
      </c>
      <c r="D74" s="248">
        <v>40.035563026459286</v>
      </c>
      <c r="E74" s="248">
        <v>35.426472823396502</v>
      </c>
      <c r="F74" s="248">
        <v>2.2089194395488105</v>
      </c>
      <c r="G74" s="248">
        <v>2.4001707635139735</v>
      </c>
      <c r="H74" s="248">
        <v>4.6090902030627845</v>
      </c>
      <c r="I74" s="248">
        <v>33.390270386681202</v>
      </c>
      <c r="J74" s="248"/>
      <c r="K74" s="248">
        <v>0.64060683480462766</v>
      </c>
      <c r="L74" s="248">
        <v>-0.89045739750496578</v>
      </c>
      <c r="M74" s="248">
        <v>-0.89289277411592272</v>
      </c>
      <c r="N74" s="248">
        <v>2.8495262743534382</v>
      </c>
      <c r="O74" s="248">
        <v>2.8470908977424814</v>
      </c>
      <c r="P74" s="248"/>
      <c r="Q74" s="248">
        <v>0.63817145819367072</v>
      </c>
      <c r="R74" s="248">
        <v>70.126650551506472</v>
      </c>
      <c r="S74" s="248"/>
      <c r="T74" s="248">
        <v>1.8398529832871879</v>
      </c>
      <c r="U74" s="248">
        <v>3.8602845709161713</v>
      </c>
      <c r="V74" s="248">
        <v>2.0417293808059709</v>
      </c>
      <c r="W74" s="248"/>
      <c r="X74" s="248">
        <v>82.294064686309184</v>
      </c>
      <c r="Y74" s="248">
        <v>73.735519414273398</v>
      </c>
      <c r="Z74" s="248">
        <v>62.701410240383694</v>
      </c>
      <c r="AA74" s="248">
        <v>2.8164544748950475</v>
      </c>
      <c r="AB74" s="248">
        <v>2.8188898515060044</v>
      </c>
      <c r="AC74" s="390">
        <v>85.005257743796591</v>
      </c>
      <c r="AD74" s="396"/>
      <c r="AE74" s="249">
        <v>2098.8090000000002</v>
      </c>
      <c r="AF74" s="249">
        <v>2135.877</v>
      </c>
      <c r="AG74" s="304">
        <v>7.6599076868315269E-2</v>
      </c>
    </row>
    <row r="75" spans="1:71">
      <c r="A75" s="281"/>
      <c r="B75" s="274" t="s">
        <v>171</v>
      </c>
      <c r="C75" s="248">
        <v>37.390013001077442</v>
      </c>
      <c r="D75" s="248">
        <v>39.455095677072741</v>
      </c>
      <c r="E75" s="248">
        <v>35.008690387575641</v>
      </c>
      <c r="F75" s="248">
        <v>2.1001386597572944</v>
      </c>
      <c r="G75" s="248">
        <v>2.3462666297398034</v>
      </c>
      <c r="H75" s="248">
        <v>4.4464052894970987</v>
      </c>
      <c r="I75" s="248">
        <v>33.81140432798783</v>
      </c>
      <c r="J75" s="248"/>
      <c r="K75" s="248">
        <v>0.16976426147065998</v>
      </c>
      <c r="L75" s="248">
        <v>-0.46060434307754733</v>
      </c>
      <c r="M75" s="248">
        <v>-0.6654245883102019</v>
      </c>
      <c r="N75" s="248">
        <v>2.2699029212279549</v>
      </c>
      <c r="O75" s="248">
        <v>2.0650826759952996</v>
      </c>
      <c r="P75" s="248"/>
      <c r="Q75" s="248">
        <v>-3.5055983761994709E-2</v>
      </c>
      <c r="R75" s="248">
        <v>66.928097073717581</v>
      </c>
      <c r="S75" s="248"/>
      <c r="T75" s="248">
        <v>1.6016260087796375</v>
      </c>
      <c r="U75" s="248">
        <v>0.7813067877033546</v>
      </c>
      <c r="V75" s="248">
        <v>1.7970102122405189</v>
      </c>
      <c r="W75" s="248"/>
      <c r="X75" s="248">
        <v>80.245594264285856</v>
      </c>
      <c r="Y75" s="248">
        <v>72.319991902691314</v>
      </c>
      <c r="Z75" s="248">
        <v>58.522575540615094</v>
      </c>
      <c r="AA75" s="248">
        <v>1.8620155994527214</v>
      </c>
      <c r="AB75" s="248">
        <v>2.0668358446853765</v>
      </c>
      <c r="AC75" s="390">
        <v>84.751475157636904</v>
      </c>
      <c r="AD75" s="396"/>
      <c r="AE75" s="249">
        <v>2173.6660000000002</v>
      </c>
      <c r="AF75" s="249">
        <v>2213.0810000000001</v>
      </c>
      <c r="AG75" s="304">
        <v>0.37900085971798331</v>
      </c>
    </row>
    <row r="76" spans="1:71">
      <c r="A76" s="281"/>
      <c r="B76" s="274" t="s">
        <v>182</v>
      </c>
      <c r="C76" s="248">
        <v>36.9312393054879</v>
      </c>
      <c r="D76" s="248">
        <v>39.643965306512072</v>
      </c>
      <c r="E76" s="248">
        <v>35.400775446916853</v>
      </c>
      <c r="F76" s="248">
        <v>1.8982480181139831</v>
      </c>
      <c r="G76" s="248">
        <v>2.3449418414812357</v>
      </c>
      <c r="H76" s="248">
        <v>4.2431898595952182</v>
      </c>
      <c r="I76" s="248">
        <v>33.178235028575202</v>
      </c>
      <c r="J76" s="248"/>
      <c r="K76" s="248">
        <v>1.1664606107428028</v>
      </c>
      <c r="L76" s="248">
        <v>-1.3298664825292488</v>
      </c>
      <c r="M76" s="248">
        <v>-1.6818491103618598</v>
      </c>
      <c r="N76" s="248">
        <v>3.0647086288567857</v>
      </c>
      <c r="O76" s="248">
        <v>2.7127260010241754</v>
      </c>
      <c r="P76" s="248"/>
      <c r="Q76" s="248">
        <v>0.81447798291019202</v>
      </c>
      <c r="R76" s="248">
        <v>74.760213561634174</v>
      </c>
      <c r="S76" s="248"/>
      <c r="T76" s="248">
        <v>2.501378354218299</v>
      </c>
      <c r="U76" s="248">
        <v>1.205234712758118</v>
      </c>
      <c r="V76" s="248">
        <v>1.7479226551473726</v>
      </c>
      <c r="W76" s="248"/>
      <c r="X76" s="248">
        <v>85.410541665686665</v>
      </c>
      <c r="Y76" s="248">
        <v>77.300844368135103</v>
      </c>
      <c r="Z76" s="248">
        <v>66.874614859938376</v>
      </c>
      <c r="AA76" s="248">
        <v>2.9600268355306709</v>
      </c>
      <c r="AB76" s="248">
        <v>3.3120094633632817</v>
      </c>
      <c r="AC76" s="390">
        <v>84.703167627499994</v>
      </c>
      <c r="AD76" s="396"/>
      <c r="AE76" s="256">
        <v>2241.8040000000001</v>
      </c>
      <c r="AF76" s="249">
        <v>2125.85</v>
      </c>
      <c r="AG76" s="304">
        <v>0.55236491177802816</v>
      </c>
    </row>
    <row r="77" spans="1:71">
      <c r="A77" s="281"/>
      <c r="B77" s="274" t="s">
        <v>186</v>
      </c>
      <c r="C77" s="248">
        <v>37.973507712944333</v>
      </c>
      <c r="D77" s="248">
        <v>53.042061895180602</v>
      </c>
      <c r="E77" s="248">
        <v>47.024623934080672</v>
      </c>
      <c r="F77" s="248">
        <v>3.4475903037271243</v>
      </c>
      <c r="G77" s="248">
        <v>2.569847657372808</v>
      </c>
      <c r="H77" s="248">
        <v>6.0174379610999331</v>
      </c>
      <c r="I77" s="248">
        <v>34.060122640605542</v>
      </c>
      <c r="J77" s="248"/>
      <c r="K77" s="248">
        <v>11.587700626434062</v>
      </c>
      <c r="L77" s="248">
        <v>-14.055858963303629</v>
      </c>
      <c r="M77" s="248">
        <v>-14.022595711228538</v>
      </c>
      <c r="N77" s="248">
        <v>15.035290930161185</v>
      </c>
      <c r="O77" s="248">
        <v>15.068554182236275</v>
      </c>
      <c r="P77" s="248"/>
      <c r="Q77" s="248">
        <v>11.62096387850915</v>
      </c>
      <c r="R77" s="248">
        <v>83.110264312362958</v>
      </c>
      <c r="S77" s="248"/>
      <c r="T77" s="248">
        <v>16.19157803966657</v>
      </c>
      <c r="U77" s="248">
        <v>15.890629491233113</v>
      </c>
      <c r="V77" s="248">
        <v>1.207339273737664</v>
      </c>
      <c r="W77" s="248"/>
      <c r="X77" s="248">
        <v>96.582566463542534</v>
      </c>
      <c r="Y77" s="248">
        <v>86.50703583984567</v>
      </c>
      <c r="Z77" s="248">
        <v>73.268335404016213</v>
      </c>
      <c r="AA77" s="248">
        <v>15.300948548433457</v>
      </c>
      <c r="AB77" s="248">
        <v>15.267685296358366</v>
      </c>
      <c r="AC77" s="390">
        <v>107.51863562326338</v>
      </c>
      <c r="AD77" s="396"/>
      <c r="AE77" s="399">
        <v>2087.4</v>
      </c>
      <c r="AF77" s="249">
        <v>2231.1480000000001</v>
      </c>
      <c r="AG77" s="304">
        <v>-0.28747246886138811</v>
      </c>
      <c r="AH77" s="309"/>
      <c r="BS77" s="281">
        <v>60</v>
      </c>
    </row>
    <row r="78" spans="1:71">
      <c r="A78" s="281"/>
      <c r="B78" s="274" t="s">
        <v>246</v>
      </c>
      <c r="C78" s="248">
        <v>39.102153140397725</v>
      </c>
      <c r="D78" s="248">
        <v>44.283997126713551</v>
      </c>
      <c r="E78" s="248">
        <v>39.676768002484643</v>
      </c>
      <c r="F78" s="248">
        <v>2.2605279939649106</v>
      </c>
      <c r="G78" s="248">
        <v>2.3467011302639973</v>
      </c>
      <c r="H78" s="248">
        <v>4.6072291242289083</v>
      </c>
      <c r="I78" s="248">
        <v>35.313632454389975</v>
      </c>
      <c r="J78" s="248"/>
      <c r="K78" s="248">
        <v>3.7545287936891207</v>
      </c>
      <c r="L78" s="248">
        <v>-3.1139008597372042</v>
      </c>
      <c r="M78" s="248">
        <v>-3.9471136610754103</v>
      </c>
      <c r="N78" s="248">
        <v>6.0150567876540313</v>
      </c>
      <c r="O78" s="248">
        <v>5.1818439863158243</v>
      </c>
      <c r="P78" s="248"/>
      <c r="Q78" s="248">
        <v>2.9213159923509147</v>
      </c>
      <c r="R78" s="248">
        <v>80.423351939526697</v>
      </c>
      <c r="S78" s="248"/>
      <c r="T78" s="248">
        <v>5.4652691711892372</v>
      </c>
      <c r="U78" s="248">
        <v>3.6634402301684048</v>
      </c>
      <c r="V78" s="248">
        <v>2.3486952894988851</v>
      </c>
      <c r="W78" s="248"/>
      <c r="X78" s="248">
        <v>96.352104234612042</v>
      </c>
      <c r="Y78" s="248">
        <v>82.977174397349131</v>
      </c>
      <c r="Z78" s="248">
        <v>66.816455089170915</v>
      </c>
      <c r="AA78" s="248">
        <v>5.785692374207799</v>
      </c>
      <c r="AB78" s="248">
        <v>6.6189051755460051</v>
      </c>
      <c r="AC78" s="390">
        <v>101.20663605278668</v>
      </c>
      <c r="AD78" s="396"/>
      <c r="AE78" s="399">
        <v>2356.8829999999998</v>
      </c>
      <c r="AF78" s="400">
        <v>2471.0410000000002</v>
      </c>
      <c r="AG78" s="304">
        <v>1.7814145902209666</v>
      </c>
      <c r="BS78" s="281">
        <v>60</v>
      </c>
    </row>
    <row r="79" spans="1:71">
      <c r="A79" s="281"/>
      <c r="B79" s="274" t="s">
        <v>280</v>
      </c>
      <c r="C79" s="401">
        <v>40.026711521375994</v>
      </c>
      <c r="D79" s="275">
        <v>44.94414775729679</v>
      </c>
      <c r="E79" s="275">
        <v>40.768053020434316</v>
      </c>
      <c r="F79" s="275">
        <v>1.8415851933004408</v>
      </c>
      <c r="G79" s="275">
        <v>2.3345095435620395</v>
      </c>
      <c r="H79" s="275">
        <v>4.1760947368624795</v>
      </c>
      <c r="I79" s="275">
        <v>35.894632726259168</v>
      </c>
      <c r="J79" s="275"/>
      <c r="K79" s="275">
        <v>3.9463235862081802</v>
      </c>
      <c r="L79" s="275">
        <v>-1.1864173849420572</v>
      </c>
      <c r="M79" s="275">
        <v>-2.0568899285298756</v>
      </c>
      <c r="N79" s="275">
        <v>5.7879087795086201</v>
      </c>
      <c r="O79" s="248">
        <v>4.9174362359208024</v>
      </c>
      <c r="P79" s="275"/>
      <c r="Q79" s="248">
        <v>3.0758510426203611</v>
      </c>
      <c r="R79" s="248">
        <v>80.426844886021811</v>
      </c>
      <c r="S79" s="275"/>
      <c r="T79" s="275">
        <v>4.3110847006857886</v>
      </c>
      <c r="U79" s="275">
        <v>1.9392177395471815</v>
      </c>
      <c r="V79" s="275">
        <v>4.3334217265320891</v>
      </c>
      <c r="W79" s="275"/>
      <c r="X79" s="248">
        <v>94.760934698569827</v>
      </c>
      <c r="Y79" s="248">
        <v>83.864209002698303</v>
      </c>
      <c r="Z79" s="248">
        <v>69.053038425570193</v>
      </c>
      <c r="AA79" s="275">
        <v>5.3248062930795861</v>
      </c>
      <c r="AB79" s="275">
        <v>6.1952788366674048</v>
      </c>
      <c r="AC79" s="402">
        <v>98.267699770242203</v>
      </c>
      <c r="AD79" s="396"/>
      <c r="AE79" s="256">
        <v>2583.1550000000002</v>
      </c>
      <c r="AF79" s="249">
        <v>2686.1280000000002</v>
      </c>
      <c r="AG79" s="304">
        <v>1.02837925108725</v>
      </c>
      <c r="BS79" s="281">
        <v>60</v>
      </c>
    </row>
    <row r="80" spans="1:71">
      <c r="A80" s="281"/>
      <c r="B80" s="287" t="s">
        <v>282</v>
      </c>
      <c r="C80" s="275">
        <v>39.974710311828474</v>
      </c>
      <c r="D80" s="275">
        <v>44.74658246965128</v>
      </c>
      <c r="E80" s="275">
        <v>39.850410001696659</v>
      </c>
      <c r="F80" s="275">
        <v>2.5181189365369367</v>
      </c>
      <c r="G80" s="275">
        <v>2.3780535314176858</v>
      </c>
      <c r="H80" s="275">
        <v>4.8961724679546226</v>
      </c>
      <c r="I80" s="275">
        <v>35.52203581625691</v>
      </c>
      <c r="J80" s="275"/>
      <c r="K80" s="275">
        <v>2.4672967632429827</v>
      </c>
      <c r="L80" s="275">
        <v>-1.7625230559963063</v>
      </c>
      <c r="M80" s="275">
        <v>-1.9760665979534255</v>
      </c>
      <c r="N80" s="275">
        <v>4.9854156997799191</v>
      </c>
      <c r="O80" s="248">
        <v>4.7718721578228003</v>
      </c>
      <c r="P80" s="275"/>
      <c r="Q80" s="248">
        <v>2.253753221285864</v>
      </c>
      <c r="R80" s="248">
        <v>80.84751452531647</v>
      </c>
      <c r="S80" s="275"/>
      <c r="T80" s="275">
        <v>5.7356546737863239</v>
      </c>
      <c r="U80" s="275">
        <v>2.2790210640601707</v>
      </c>
      <c r="V80" s="275">
        <v>3.8921944211224599</v>
      </c>
      <c r="W80" s="275"/>
      <c r="X80" s="248">
        <v>95.615581149715155</v>
      </c>
      <c r="Y80" s="248">
        <v>87.089600403836016</v>
      </c>
      <c r="Z80" s="248">
        <v>70.591382672003206</v>
      </c>
      <c r="AA80" s="275">
        <v>5.6966606397643025</v>
      </c>
      <c r="AB80" s="275">
        <v>5.9102041817214213</v>
      </c>
      <c r="AC80" s="402">
        <v>99.633871142740006</v>
      </c>
      <c r="AD80" s="396"/>
      <c r="AE80" s="256">
        <v>2746.5740000000001</v>
      </c>
      <c r="AF80" s="403">
        <v>2809.0610000000001</v>
      </c>
      <c r="AG80" s="304">
        <v>1.5735383479338338E-2</v>
      </c>
      <c r="BS80" s="281">
        <v>60</v>
      </c>
    </row>
    <row r="81" spans="1:71">
      <c r="B81" s="404" t="s">
        <v>284</v>
      </c>
      <c r="C81" s="251">
        <v>39.28035603751016</v>
      </c>
      <c r="D81" s="251">
        <v>44.418838302165305</v>
      </c>
      <c r="E81" s="251">
        <v>39.342773889430546</v>
      </c>
      <c r="F81" s="251">
        <v>2.6897739443831363</v>
      </c>
      <c r="G81" s="251">
        <v>2.3862904683516262</v>
      </c>
      <c r="H81" s="251">
        <v>5.0760644127347634</v>
      </c>
      <c r="I81" s="251">
        <v>34.998270202940965</v>
      </c>
      <c r="J81" s="276"/>
      <c r="K81" s="276">
        <v>2.2567314656343465</v>
      </c>
      <c r="L81" s="294">
        <v>-2.2934931635862688</v>
      </c>
      <c r="M81" s="276">
        <v>-2.1015163089486029</v>
      </c>
      <c r="N81" s="251">
        <v>4.9465054100174841</v>
      </c>
      <c r="O81" s="250">
        <v>5.1384822646551482</v>
      </c>
      <c r="P81" s="308"/>
      <c r="Q81" s="251">
        <v>2.4487083202720124</v>
      </c>
      <c r="R81" s="248">
        <v>82.5</v>
      </c>
      <c r="S81" s="276"/>
      <c r="T81" s="251">
        <v>6.1907380340726821</v>
      </c>
      <c r="U81" s="312">
        <v>2.5239830054783243</v>
      </c>
      <c r="V81" s="294">
        <v>3.629428738409409</v>
      </c>
      <c r="W81" s="275"/>
      <c r="X81" s="271">
        <v>95.2</v>
      </c>
      <c r="Y81" s="271">
        <v>89.6</v>
      </c>
      <c r="Z81" s="248">
        <v>72.253581237502942</v>
      </c>
      <c r="AA81" s="405">
        <v>5.7566471037736537</v>
      </c>
      <c r="AB81" s="406">
        <v>5.5646702491359878</v>
      </c>
      <c r="AC81" s="407">
        <v>101.09818784317291</v>
      </c>
      <c r="AD81" s="396"/>
      <c r="AE81" s="408">
        <v>2893.4029999999998</v>
      </c>
      <c r="AF81" s="409">
        <v>2934.070483</v>
      </c>
      <c r="AG81" s="410">
        <v>-0.39250352742968175</v>
      </c>
      <c r="BS81" s="281">
        <v>60</v>
      </c>
    </row>
    <row r="82" spans="1:71">
      <c r="B82" s="329" t="s">
        <v>310</v>
      </c>
      <c r="C82" s="330">
        <v>41.067447936937896</v>
      </c>
      <c r="D82" s="331">
        <v>44.998420923426444</v>
      </c>
      <c r="E82" s="331">
        <v>39.799125199348687</v>
      </c>
      <c r="F82" s="331">
        <v>2.723804364609816</v>
      </c>
      <c r="G82" s="331">
        <v>2.475491359467938</v>
      </c>
      <c r="H82" s="331">
        <v>5.1992957240777544</v>
      </c>
      <c r="I82" s="331">
        <v>36.793961568058727</v>
      </c>
      <c r="J82" s="332"/>
      <c r="K82" s="331">
        <v>0.87689985823932382</v>
      </c>
      <c r="L82" s="331">
        <v>-0.90450281394744125</v>
      </c>
      <c r="M82" s="331">
        <v>-0.57423405030803165</v>
      </c>
      <c r="N82" s="331">
        <v>3.6007042228491408</v>
      </c>
      <c r="O82" s="331">
        <v>3.930972986488551</v>
      </c>
      <c r="P82" s="332"/>
      <c r="Q82" s="332">
        <v>1.2071686218787336</v>
      </c>
      <c r="R82" s="332">
        <v>82.9164585176988</v>
      </c>
      <c r="S82" s="331"/>
      <c r="T82" s="333">
        <v>4.7763547930505412</v>
      </c>
      <c r="U82" s="333">
        <v>2.3904097771391357</v>
      </c>
      <c r="V82" s="333">
        <v>3.7147453649698834</v>
      </c>
      <c r="W82" s="334"/>
      <c r="X82" s="333">
        <v>95.118116788774984</v>
      </c>
      <c r="Y82" s="333">
        <v>91.961246680928426</v>
      </c>
      <c r="Z82" s="411">
        <v>69.696046000112787</v>
      </c>
      <c r="AA82" s="333">
        <v>4.3048148660047687</v>
      </c>
      <c r="AB82" s="335">
        <v>3.974546102365359</v>
      </c>
      <c r="AC82" s="336">
        <v>103.67514306714408</v>
      </c>
      <c r="AD82" s="412"/>
      <c r="AE82" s="413">
        <v>2993.8517429999997</v>
      </c>
      <c r="AF82" s="409">
        <v>3045.8936869999998</v>
      </c>
      <c r="AG82" s="414">
        <v>-0.50353611630694672</v>
      </c>
      <c r="BS82" s="281">
        <v>60</v>
      </c>
    </row>
    <row r="83" spans="1:71">
      <c r="B83" s="415" t="s">
        <v>318</v>
      </c>
      <c r="C83" s="416">
        <v>41.669876704561418</v>
      </c>
      <c r="D83" s="417">
        <v>44.802800066288391</v>
      </c>
      <c r="E83" s="417">
        <v>39.639199090406372</v>
      </c>
      <c r="F83" s="417">
        <v>2.700232173276627</v>
      </c>
      <c r="G83" s="417">
        <v>2.4633688026053795</v>
      </c>
      <c r="H83" s="417">
        <v>5.1636009758820069</v>
      </c>
      <c r="I83" s="417">
        <v>37.437998212868777</v>
      </c>
      <c r="J83" s="417"/>
      <c r="K83" s="417">
        <v>0.27138729491250946</v>
      </c>
      <c r="L83" s="417">
        <v>-0.20675090848983352</v>
      </c>
      <c r="M83" s="417">
        <v>-4.544701495200501E-2</v>
      </c>
      <c r="N83" s="417">
        <v>2.9716194681891368</v>
      </c>
      <c r="O83" s="417">
        <v>3.1329233617269652</v>
      </c>
      <c r="P83" s="417"/>
      <c r="Q83" s="417">
        <v>0.43269118845033794</v>
      </c>
      <c r="R83" s="417">
        <v>83.493895894241859</v>
      </c>
      <c r="S83" s="417"/>
      <c r="T83" s="417">
        <v>4.1872493177439374</v>
      </c>
      <c r="U83" s="417">
        <v>3.7773446917076727</v>
      </c>
      <c r="V83" s="417">
        <v>3.5912068653749185</v>
      </c>
      <c r="W83" s="417"/>
      <c r="X83" s="417">
        <v>95.765322710508741</v>
      </c>
      <c r="Y83" s="417">
        <v>93.405878075719315</v>
      </c>
      <c r="Z83" s="417">
        <v>70.027664645486723</v>
      </c>
      <c r="AA83" s="417">
        <v>3.7422648301482662</v>
      </c>
      <c r="AB83" s="417">
        <v>3.5809609366104382</v>
      </c>
      <c r="AC83" s="418">
        <v>105.016010723992</v>
      </c>
      <c r="AD83" s="412"/>
      <c r="AE83" s="413">
        <v>3101.2963059999997</v>
      </c>
      <c r="AF83" s="409">
        <v>3160.1124519999998</v>
      </c>
      <c r="AG83" s="414">
        <v>-0.12119334055287823</v>
      </c>
    </row>
    <row r="84" spans="1:71">
      <c r="B84" s="415" t="s">
        <v>326</v>
      </c>
      <c r="C84" s="416">
        <v>41.949114720405319</v>
      </c>
      <c r="D84" s="417">
        <v>44.438891902709287</v>
      </c>
      <c r="E84" s="417">
        <v>39.305362659186649</v>
      </c>
      <c r="F84" s="417">
        <v>2.6761998958976916</v>
      </c>
      <c r="G84" s="417">
        <v>2.4573293476249449</v>
      </c>
      <c r="H84" s="417">
        <v>5.133529243522637</v>
      </c>
      <c r="I84" s="417">
        <v>37.73208735834038</v>
      </c>
      <c r="J84" s="417"/>
      <c r="K84" s="417">
        <v>-0.21066555944901375</v>
      </c>
      <c r="L84" s="417">
        <v>0.52016359743481422</v>
      </c>
      <c r="M84" s="417">
        <v>0.54440644329009646</v>
      </c>
      <c r="N84" s="417">
        <v>2.4655343364486773</v>
      </c>
      <c r="O84" s="417">
        <v>2.4897771823039596</v>
      </c>
      <c r="P84" s="417"/>
      <c r="Q84" s="417">
        <v>-0.1864227135937315</v>
      </c>
      <c r="R84" s="417">
        <v>83.383325440394955</v>
      </c>
      <c r="S84" s="417"/>
      <c r="T84" s="417">
        <v>4.0906416655939539</v>
      </c>
      <c r="U84" s="417">
        <v>4.0705622965749235</v>
      </c>
      <c r="V84" s="417">
        <v>3.6605944075092358</v>
      </c>
      <c r="W84" s="417"/>
      <c r="X84" s="417">
        <v>96.138698229473533</v>
      </c>
      <c r="Y84" s="417">
        <v>94.183081479454955</v>
      </c>
      <c r="Z84" s="417">
        <v>69.744932982417936</v>
      </c>
      <c r="AA84" s="417">
        <v>3.1201123668705257</v>
      </c>
      <c r="AB84" s="417">
        <v>3.0958695210152429</v>
      </c>
      <c r="AC84" s="418">
        <v>105.48750945081756</v>
      </c>
      <c r="AD84" s="412"/>
      <c r="AE84" s="413">
        <v>3219.746666</v>
      </c>
      <c r="AF84" s="409">
        <v>3278.739086</v>
      </c>
      <c r="AG84" s="414">
        <v>-8.3554894132475965E-6</v>
      </c>
    </row>
    <row r="85" spans="1:71">
      <c r="B85" s="415" t="s">
        <v>330</v>
      </c>
      <c r="C85" s="416">
        <v>41.743448031412804</v>
      </c>
      <c r="D85" s="417">
        <v>44.061903438702132</v>
      </c>
      <c r="E85" s="417">
        <v>39.085630077938553</v>
      </c>
      <c r="F85" s="417">
        <v>2.5316441893549344</v>
      </c>
      <c r="G85" s="417">
        <v>2.4446291714086419</v>
      </c>
      <c r="H85" s="417">
        <v>4.9762733607635763</v>
      </c>
      <c r="I85" s="417">
        <v>37.54702445051263</v>
      </c>
      <c r="J85" s="417"/>
      <c r="K85" s="417">
        <v>-0.21319463090820637</v>
      </c>
      <c r="L85" s="417">
        <v>0.76503160673313542</v>
      </c>
      <c r="M85" s="417">
        <v>0.76503745557573177</v>
      </c>
      <c r="N85" s="417">
        <v>2.3184495584467282</v>
      </c>
      <c r="O85" s="417">
        <v>2.3184554072893246</v>
      </c>
      <c r="P85" s="417"/>
      <c r="Q85" s="417">
        <v>-0.21318878206560998</v>
      </c>
      <c r="R85" s="417">
        <v>83.151761036210843</v>
      </c>
      <c r="S85" s="417"/>
      <c r="T85" s="417">
        <v>4.1437784673844975</v>
      </c>
      <c r="U85" s="417">
        <v>4.0975469555739128</v>
      </c>
      <c r="V85" s="417">
        <v>3.7203485860925678</v>
      </c>
      <c r="W85" s="417"/>
      <c r="X85" s="417">
        <v>96.261882575581083</v>
      </c>
      <c r="Y85" s="417">
        <v>94.771691320066594</v>
      </c>
      <c r="Z85" s="417">
        <v>69.61629757792582</v>
      </c>
      <c r="AA85" s="417">
        <v>3.0321028969956623</v>
      </c>
      <c r="AB85" s="417">
        <v>3.0320970481530662</v>
      </c>
      <c r="AC85" s="418">
        <v>105.8618708276835</v>
      </c>
      <c r="AD85" s="412"/>
      <c r="AE85" s="413">
        <v>3339.494087</v>
      </c>
      <c r="AF85" s="409">
        <v>3400.785758</v>
      </c>
      <c r="AG85" s="414">
        <v>-8.3554894274584512E-6</v>
      </c>
    </row>
    <row r="86" spans="1:71">
      <c r="B86" s="419" t="s">
        <v>333</v>
      </c>
      <c r="C86" s="420">
        <v>41.714841219438206</v>
      </c>
      <c r="D86" s="421">
        <v>43.852317084645854</v>
      </c>
      <c r="E86" s="421">
        <v>39.005789864169664</v>
      </c>
      <c r="F86" s="421">
        <v>2.4241846481942124</v>
      </c>
      <c r="G86" s="421">
        <v>2.4223425722819729</v>
      </c>
      <c r="H86" s="421">
        <v>4.8465272204761849</v>
      </c>
      <c r="I86" s="421">
        <v>37.539168415443456</v>
      </c>
      <c r="J86" s="421"/>
      <c r="K86" s="421">
        <v>-0.28671463182917373</v>
      </c>
      <c r="L86" s="421">
        <v>1.0251720020246855</v>
      </c>
      <c r="M86" s="421">
        <v>1.0251778508672917</v>
      </c>
      <c r="N86" s="421">
        <v>2.1374700163650386</v>
      </c>
      <c r="O86" s="421">
        <v>2.1374758652076453</v>
      </c>
      <c r="P86" s="421"/>
      <c r="Q86" s="421">
        <v>-0.28670878298656738</v>
      </c>
      <c r="R86" s="421">
        <v>82.723703187554023</v>
      </c>
      <c r="S86" s="421"/>
      <c r="T86" s="421">
        <v>3.1791533879164287</v>
      </c>
      <c r="U86" s="421">
        <v>3.1015140522941711</v>
      </c>
      <c r="V86" s="421">
        <v>3.7984016879017828</v>
      </c>
      <c r="W86" s="421"/>
      <c r="X86" s="421">
        <v>96.114047049736158</v>
      </c>
      <c r="Y86" s="421">
        <v>94.978331956318868</v>
      </c>
      <c r="Z86" s="421">
        <v>69.148716601115041</v>
      </c>
      <c r="AA86" s="421">
        <v>2.7671164906928118</v>
      </c>
      <c r="AB86" s="421">
        <v>2.7671106418502056</v>
      </c>
      <c r="AC86" s="422">
        <v>105.89124263799812</v>
      </c>
      <c r="AD86" s="412"/>
      <c r="AE86" s="423">
        <v>3464.0105589999998</v>
      </c>
      <c r="AF86" s="424">
        <v>3528.4196103777158</v>
      </c>
      <c r="AG86" s="425">
        <v>-8.355489441669306E-6</v>
      </c>
    </row>
    <row r="87" spans="1:71" s="378" customFormat="1">
      <c r="A87" s="202"/>
      <c r="B87" s="426" t="s">
        <v>117</v>
      </c>
      <c r="C87" s="427" t="s">
        <v>351</v>
      </c>
      <c r="D87" s="427"/>
      <c r="E87" s="427"/>
      <c r="F87" s="427"/>
      <c r="G87" s="427"/>
      <c r="H87" s="427"/>
      <c r="I87" s="427"/>
      <c r="J87" s="427"/>
      <c r="K87" s="427"/>
      <c r="L87" s="427"/>
      <c r="M87" s="427"/>
      <c r="N87" s="427"/>
      <c r="O87" s="427"/>
      <c r="P87" s="427"/>
      <c r="Q87" s="427"/>
      <c r="R87" s="427"/>
      <c r="S87" s="427"/>
      <c r="T87" s="427"/>
      <c r="U87" s="427"/>
      <c r="V87" s="427"/>
      <c r="W87" s="427"/>
      <c r="X87" s="427"/>
      <c r="Y87" s="427"/>
      <c r="Z87" s="427"/>
      <c r="AA87" s="427"/>
      <c r="AB87" s="427"/>
      <c r="AC87" s="428"/>
      <c r="AD87" s="402"/>
      <c r="AE87" s="429"/>
      <c r="AF87" s="429"/>
      <c r="AG87" s="430"/>
    </row>
    <row r="88" spans="1:71" s="378" customFormat="1">
      <c r="A88" s="202"/>
      <c r="B88" s="426"/>
      <c r="C88" s="431" t="s">
        <v>352</v>
      </c>
      <c r="D88" s="429"/>
      <c r="E88" s="429"/>
      <c r="F88" s="429"/>
      <c r="G88" s="429"/>
      <c r="H88" s="429"/>
      <c r="I88" s="429"/>
      <c r="J88" s="429"/>
      <c r="K88" s="429"/>
      <c r="L88" s="429"/>
      <c r="M88" s="429"/>
      <c r="N88" s="429"/>
      <c r="O88" s="429"/>
      <c r="P88" s="429"/>
      <c r="Q88" s="429"/>
      <c r="R88" s="429"/>
      <c r="S88" s="429"/>
      <c r="T88" s="429"/>
      <c r="U88" s="429"/>
      <c r="V88" s="429"/>
      <c r="W88" s="429"/>
      <c r="X88" s="429"/>
      <c r="Y88" s="429"/>
      <c r="Z88" s="429"/>
      <c r="AA88" s="429"/>
      <c r="AB88" s="429"/>
      <c r="AC88" s="432"/>
      <c r="AD88" s="433"/>
      <c r="AE88" s="429"/>
      <c r="AF88" s="429"/>
      <c r="AG88" s="432"/>
    </row>
    <row r="89" spans="1:71" s="378" customFormat="1">
      <c r="A89" s="202"/>
      <c r="B89" s="426"/>
      <c r="C89" s="434" t="s">
        <v>346</v>
      </c>
      <c r="D89" s="434"/>
      <c r="E89" s="434"/>
      <c r="F89" s="434"/>
      <c r="G89" s="434"/>
      <c r="H89" s="434"/>
      <c r="I89" s="434"/>
      <c r="J89" s="434"/>
      <c r="K89" s="434"/>
      <c r="L89" s="434"/>
      <c r="M89" s="434"/>
      <c r="N89" s="434"/>
      <c r="O89" s="434"/>
      <c r="P89" s="434"/>
      <c r="Q89" s="434"/>
      <c r="R89" s="434"/>
      <c r="S89" s="434"/>
      <c r="T89" s="434"/>
      <c r="U89" s="434"/>
      <c r="V89" s="434"/>
      <c r="W89" s="434"/>
      <c r="X89" s="434"/>
      <c r="Y89" s="434"/>
      <c r="Z89" s="434"/>
      <c r="AA89" s="434"/>
      <c r="AB89" s="434"/>
      <c r="AC89" s="435"/>
      <c r="AD89" s="402"/>
      <c r="AE89" s="429"/>
      <c r="AF89" s="429"/>
      <c r="AG89" s="432"/>
    </row>
    <row r="90" spans="1:71" s="378" customFormat="1">
      <c r="A90" s="202"/>
      <c r="B90" s="426"/>
      <c r="C90" s="358" t="s">
        <v>347</v>
      </c>
      <c r="D90" s="358"/>
      <c r="E90" s="358"/>
      <c r="F90" s="358"/>
      <c r="G90" s="358"/>
      <c r="H90" s="358"/>
      <c r="I90" s="358"/>
      <c r="J90" s="358"/>
      <c r="K90" s="358"/>
      <c r="L90" s="358"/>
      <c r="M90" s="358"/>
      <c r="N90" s="358"/>
      <c r="O90" s="358"/>
      <c r="P90" s="358"/>
      <c r="Q90" s="358"/>
      <c r="R90" s="358"/>
      <c r="S90" s="358"/>
      <c r="T90" s="358"/>
      <c r="U90" s="358"/>
      <c r="V90" s="358"/>
      <c r="W90" s="358"/>
      <c r="X90" s="358"/>
      <c r="Y90" s="358"/>
      <c r="Z90" s="358"/>
      <c r="AA90" s="358"/>
      <c r="AB90" s="358"/>
      <c r="AC90" s="436"/>
      <c r="AD90" s="402"/>
      <c r="AE90" s="429"/>
      <c r="AF90" s="429"/>
      <c r="AG90" s="432"/>
    </row>
    <row r="91" spans="1:71" s="378" customFormat="1">
      <c r="A91" s="202"/>
      <c r="B91" s="426"/>
      <c r="C91" s="361" t="s">
        <v>172</v>
      </c>
      <c r="D91" s="429"/>
      <c r="E91" s="429"/>
      <c r="F91" s="429"/>
      <c r="G91" s="429"/>
      <c r="H91" s="429"/>
      <c r="I91" s="429"/>
      <c r="J91" s="429"/>
      <c r="K91" s="429"/>
      <c r="L91" s="429"/>
      <c r="M91" s="429"/>
      <c r="N91" s="429"/>
      <c r="O91" s="429"/>
      <c r="P91" s="429"/>
      <c r="Q91" s="429"/>
      <c r="R91" s="429"/>
      <c r="S91" s="429"/>
      <c r="T91" s="429"/>
      <c r="U91" s="429"/>
      <c r="V91" s="429"/>
      <c r="W91" s="429"/>
      <c r="X91" s="429"/>
      <c r="Y91" s="429"/>
      <c r="Z91" s="429"/>
      <c r="AA91" s="429"/>
      <c r="AB91" s="429"/>
      <c r="AC91" s="432"/>
      <c r="AD91" s="396"/>
      <c r="AE91" s="429"/>
      <c r="AF91" s="429"/>
      <c r="AG91" s="432"/>
    </row>
    <row r="92" spans="1:71" s="378" customFormat="1" ht="16.5" thickBot="1">
      <c r="A92" s="202"/>
      <c r="B92" s="437"/>
      <c r="C92" s="364" t="s">
        <v>316</v>
      </c>
      <c r="D92" s="438"/>
      <c r="E92" s="438"/>
      <c r="F92" s="438"/>
      <c r="G92" s="438"/>
      <c r="H92" s="438"/>
      <c r="I92" s="438"/>
      <c r="J92" s="438"/>
      <c r="K92" s="438"/>
      <c r="L92" s="438"/>
      <c r="M92" s="438"/>
      <c r="N92" s="438"/>
      <c r="O92" s="438"/>
      <c r="P92" s="438"/>
      <c r="Q92" s="438"/>
      <c r="R92" s="438"/>
      <c r="S92" s="438"/>
      <c r="T92" s="438"/>
      <c r="U92" s="438"/>
      <c r="V92" s="438"/>
      <c r="W92" s="438"/>
      <c r="X92" s="438"/>
      <c r="Y92" s="438"/>
      <c r="Z92" s="438"/>
      <c r="AA92" s="438"/>
      <c r="AB92" s="438"/>
      <c r="AC92" s="439"/>
      <c r="AD92" s="396"/>
      <c r="AE92" s="438"/>
      <c r="AF92" s="438"/>
      <c r="AG92" s="439"/>
    </row>
    <row r="93" spans="1:71">
      <c r="AD93" s="269"/>
    </row>
    <row r="94" spans="1:71">
      <c r="AG94" s="193"/>
      <c r="AH94" s="193"/>
      <c r="AI94" s="193"/>
    </row>
    <row r="95" spans="1:71">
      <c r="AG95" s="193"/>
      <c r="AH95" s="367"/>
      <c r="AI95" s="367"/>
    </row>
    <row r="96" spans="1:71">
      <c r="AG96" s="193"/>
      <c r="AH96" s="193"/>
      <c r="AI96" s="193"/>
      <c r="AJ96" s="193"/>
      <c r="AK96" s="193"/>
      <c r="AL96" s="193"/>
      <c r="AM96" s="193"/>
      <c r="AN96" s="193"/>
      <c r="AO96" s="193"/>
      <c r="AP96" s="193"/>
      <c r="AQ96" s="193"/>
      <c r="AR96" s="193"/>
      <c r="AS96" s="193"/>
    </row>
    <row r="97" spans="2:2">
      <c r="B97" s="367"/>
    </row>
    <row r="98" spans="2:2">
      <c r="B98" s="367"/>
    </row>
    <row r="99" spans="2:2">
      <c r="B99" s="367"/>
    </row>
    <row r="100" spans="2:2">
      <c r="B100" s="367"/>
    </row>
    <row r="101" spans="2:2">
      <c r="B101" s="367"/>
    </row>
    <row r="102" spans="2:2">
      <c r="B102" s="367"/>
    </row>
  </sheetData>
  <mergeCells count="10">
    <mergeCell ref="C1:AC1"/>
    <mergeCell ref="C90:AB90"/>
    <mergeCell ref="AE3:AG3"/>
    <mergeCell ref="C89:AB89"/>
    <mergeCell ref="K3:N3"/>
    <mergeCell ref="T3:V3"/>
    <mergeCell ref="C3:I3"/>
    <mergeCell ref="C87:AB87"/>
    <mergeCell ref="X3:AC3"/>
    <mergeCell ref="Q3:R3"/>
  </mergeCells>
  <phoneticPr fontId="145"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U94"/>
  <sheetViews>
    <sheetView zoomScaleNormal="100" workbookViewId="0">
      <pane xSplit="2" ySplit="4" topLeftCell="C5" activePane="bottomRight" state="frozen"/>
      <selection activeCell="C6" sqref="C6"/>
      <selection pane="topRight" activeCell="C6" sqref="C6"/>
      <selection pane="bottomLeft" activeCell="C6" sqref="C6"/>
      <selection pane="bottomRight"/>
    </sheetView>
  </sheetViews>
  <sheetFormatPr defaultColWidth="9.140625" defaultRowHeight="15.75"/>
  <cols>
    <col min="1" max="1" width="9.140625" style="193"/>
    <col min="2" max="2" width="8.5703125" style="193" bestFit="1" customWidth="1"/>
    <col min="3" max="3" width="12.85546875" style="193" customWidth="1"/>
    <col min="4" max="4" width="13.42578125" style="193" customWidth="1"/>
    <col min="5" max="5" width="13.5703125" style="193" customWidth="1"/>
    <col min="6" max="6" width="12.85546875" style="193" customWidth="1"/>
    <col min="7" max="7" width="13.5703125" style="193" bestFit="1" customWidth="1"/>
    <col min="8" max="9" width="12.85546875" style="193" customWidth="1"/>
    <col min="10" max="10" width="2.42578125" style="193" customWidth="1"/>
    <col min="11" max="15" width="12.85546875" style="193" customWidth="1"/>
    <col min="16" max="16" width="2.140625" style="193" customWidth="1"/>
    <col min="17" max="18" width="12.85546875" style="193" customWidth="1"/>
    <col min="19" max="19" width="2.140625" style="193" customWidth="1"/>
    <col min="20" max="20" width="15.85546875" style="193" customWidth="1"/>
    <col min="21" max="21" width="15.85546875" style="193" bestFit="1" customWidth="1"/>
    <col min="22" max="22" width="15.85546875" style="193" customWidth="1"/>
    <col min="23" max="23" width="2.5703125" style="193" customWidth="1"/>
    <col min="24" max="24" width="15.85546875" style="193" bestFit="1" customWidth="1"/>
    <col min="25" max="26" width="15.85546875" style="193" customWidth="1"/>
    <col min="27" max="27" width="15.85546875" style="193" bestFit="1" customWidth="1"/>
    <col min="28" max="29" width="15.85546875" style="193" customWidth="1"/>
    <col min="30" max="30" width="2.42578125" style="281" customWidth="1"/>
    <col min="31" max="31" width="26.5703125" style="193" customWidth="1"/>
    <col min="32" max="32" width="9.140625" style="281"/>
    <col min="33" max="33" width="9.42578125" style="281" customWidth="1"/>
    <col min="34" max="34" width="13.42578125" style="281" customWidth="1"/>
    <col min="35" max="36" width="12.85546875" style="281" customWidth="1"/>
    <col min="37" max="37" width="13.42578125" style="281" customWidth="1"/>
    <col min="38" max="40" width="9.140625" style="281"/>
    <col min="41" max="41" width="2.85546875" style="281" customWidth="1"/>
    <col min="42" max="42" width="2.42578125" style="281" customWidth="1"/>
    <col min="43" max="46" width="12.85546875" style="281" customWidth="1"/>
    <col min="47" max="16384" width="9.140625" style="281"/>
  </cols>
  <sheetData>
    <row r="1" spans="1:47" ht="29.25" customHeight="1" thickBot="1">
      <c r="B1" s="187"/>
      <c r="C1" s="440" t="s">
        <v>344</v>
      </c>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1"/>
      <c r="AD1" s="442"/>
      <c r="AE1" s="192"/>
      <c r="AG1" s="443"/>
      <c r="AH1" s="443"/>
      <c r="AI1" s="443"/>
      <c r="AJ1" s="443"/>
      <c r="AK1" s="443"/>
    </row>
    <row r="2" spans="1:47" s="378" customFormat="1" ht="15.75" customHeight="1">
      <c r="A2" s="202"/>
      <c r="B2" s="195"/>
      <c r="C2" s="196"/>
      <c r="D2" s="196"/>
      <c r="E2" s="196"/>
      <c r="F2" s="196"/>
      <c r="G2" s="196"/>
      <c r="H2" s="196"/>
      <c r="I2" s="196"/>
      <c r="J2" s="197"/>
      <c r="K2" s="196"/>
      <c r="L2" s="444"/>
      <c r="M2" s="196"/>
      <c r="N2" s="196"/>
      <c r="O2" s="196"/>
      <c r="P2" s="197"/>
      <c r="Q2" s="196"/>
      <c r="R2" s="196"/>
      <c r="S2" s="197"/>
      <c r="T2" s="199"/>
      <c r="U2" s="199"/>
      <c r="V2" s="375"/>
      <c r="W2" s="197"/>
      <c r="X2" s="196"/>
      <c r="Y2" s="196"/>
      <c r="Z2" s="196"/>
      <c r="AA2" s="196"/>
      <c r="AB2" s="196"/>
      <c r="AC2" s="196"/>
      <c r="AD2" s="442"/>
      <c r="AE2" s="201"/>
      <c r="AG2" s="445"/>
      <c r="AH2" s="446"/>
      <c r="AI2" s="446"/>
      <c r="AJ2" s="446"/>
      <c r="AK2" s="446"/>
      <c r="AQ2" s="204"/>
      <c r="AR2" s="204"/>
      <c r="AS2" s="204"/>
      <c r="AT2" s="204"/>
    </row>
    <row r="3" spans="1:47" s="378" customFormat="1" ht="15.6" customHeight="1">
      <c r="A3" s="202"/>
      <c r="B3" s="195"/>
      <c r="C3" s="447" t="s">
        <v>71</v>
      </c>
      <c r="D3" s="447"/>
      <c r="E3" s="447"/>
      <c r="F3" s="447"/>
      <c r="G3" s="447"/>
      <c r="H3" s="447"/>
      <c r="I3" s="447"/>
      <c r="J3" s="197"/>
      <c r="K3" s="447" t="s">
        <v>68</v>
      </c>
      <c r="L3" s="447"/>
      <c r="M3" s="447"/>
      <c r="N3" s="447"/>
      <c r="O3" s="447"/>
      <c r="P3" s="197"/>
      <c r="Q3" s="205" t="s">
        <v>112</v>
      </c>
      <c r="R3" s="205"/>
      <c r="S3" s="197"/>
      <c r="T3" s="448" t="s">
        <v>74</v>
      </c>
      <c r="U3" s="448"/>
      <c r="V3" s="448"/>
      <c r="W3" s="197"/>
      <c r="X3" s="208" t="s">
        <v>313</v>
      </c>
      <c r="Y3" s="208"/>
      <c r="Z3" s="208"/>
      <c r="AA3" s="208"/>
      <c r="AB3" s="208"/>
      <c r="AC3" s="209"/>
      <c r="AD3" s="449"/>
      <c r="AE3" s="450" t="s">
        <v>85</v>
      </c>
      <c r="AG3" s="445"/>
      <c r="AH3" s="445"/>
      <c r="AI3" s="445"/>
      <c r="AJ3" s="445"/>
      <c r="AK3" s="445"/>
      <c r="AQ3" s="451"/>
      <c r="AR3" s="451"/>
      <c r="AS3" s="451"/>
      <c r="AT3" s="451"/>
    </row>
    <row r="4" spans="1:47" s="388" customFormat="1" ht="56.25" customHeight="1">
      <c r="A4" s="452"/>
      <c r="B4" s="381"/>
      <c r="C4" s="216" t="s">
        <v>3</v>
      </c>
      <c r="D4" s="216" t="s">
        <v>8</v>
      </c>
      <c r="E4" s="216" t="s">
        <v>5</v>
      </c>
      <c r="F4" s="216" t="s">
        <v>6</v>
      </c>
      <c r="G4" s="216" t="s">
        <v>62</v>
      </c>
      <c r="H4" s="216" t="s">
        <v>7</v>
      </c>
      <c r="I4" s="217" t="s">
        <v>185</v>
      </c>
      <c r="J4" s="217"/>
      <c r="K4" s="217" t="s">
        <v>174</v>
      </c>
      <c r="L4" s="217" t="s">
        <v>70</v>
      </c>
      <c r="M4" s="217" t="s">
        <v>76</v>
      </c>
      <c r="N4" s="217" t="s">
        <v>1</v>
      </c>
      <c r="O4" s="217" t="s">
        <v>0</v>
      </c>
      <c r="P4" s="217"/>
      <c r="Q4" s="217" t="s">
        <v>173</v>
      </c>
      <c r="R4" s="382" t="s">
        <v>331</v>
      </c>
      <c r="S4" s="217"/>
      <c r="T4" s="453" t="s">
        <v>72</v>
      </c>
      <c r="U4" s="453" t="s">
        <v>2</v>
      </c>
      <c r="V4" s="453" t="s">
        <v>183</v>
      </c>
      <c r="W4" s="219"/>
      <c r="X4" s="217" t="s">
        <v>4</v>
      </c>
      <c r="Y4" s="217" t="s">
        <v>350</v>
      </c>
      <c r="Z4" s="217" t="s">
        <v>332</v>
      </c>
      <c r="AA4" s="218" t="s">
        <v>320</v>
      </c>
      <c r="AB4" s="220" t="s">
        <v>321</v>
      </c>
      <c r="AC4" s="220" t="s">
        <v>322</v>
      </c>
      <c r="AD4" s="442"/>
      <c r="AE4" s="454" t="s">
        <v>343</v>
      </c>
      <c r="AF4" s="455"/>
      <c r="AH4" s="456"/>
      <c r="AI4" s="457"/>
      <c r="AJ4" s="456"/>
      <c r="AK4" s="457"/>
      <c r="AM4" s="458"/>
      <c r="AN4" s="458"/>
      <c r="AO4" s="458"/>
      <c r="AP4" s="458"/>
      <c r="AQ4" s="456"/>
      <c r="AR4" s="457"/>
      <c r="AS4" s="456"/>
      <c r="AT4" s="457"/>
    </row>
    <row r="5" spans="1:47" s="394" customFormat="1">
      <c r="A5" s="237"/>
      <c r="B5" s="247" t="s">
        <v>101</v>
      </c>
      <c r="C5" s="459">
        <v>221.34153846153848</v>
      </c>
      <c r="D5" s="460">
        <v>220.14679720279719</v>
      </c>
      <c r="E5" s="460">
        <v>176.41297902097901</v>
      </c>
      <c r="F5" s="460">
        <v>26.535832167832169</v>
      </c>
      <c r="G5" s="460">
        <v>17.197986013986018</v>
      </c>
      <c r="H5" s="460">
        <v>43.733818181818179</v>
      </c>
      <c r="I5" s="460">
        <v>182.44956643356642</v>
      </c>
      <c r="J5" s="460"/>
      <c r="K5" s="460" t="s">
        <v>116</v>
      </c>
      <c r="L5" s="460">
        <v>16.946461538461538</v>
      </c>
      <c r="M5" s="460" t="s">
        <v>116</v>
      </c>
      <c r="N5" s="460" t="s">
        <v>116</v>
      </c>
      <c r="O5" s="461">
        <v>-1.1947412587412587</v>
      </c>
      <c r="P5" s="461"/>
      <c r="Q5" s="461">
        <v>-27.730573426573425</v>
      </c>
      <c r="R5" s="461"/>
      <c r="S5" s="460"/>
      <c r="T5" s="460">
        <v>-17.480951048951049</v>
      </c>
      <c r="U5" s="460">
        <v>-1.1947412587412587</v>
      </c>
      <c r="V5" s="460">
        <v>23.328895104895103</v>
      </c>
      <c r="W5" s="460"/>
      <c r="X5" s="460"/>
      <c r="Y5" s="460"/>
      <c r="Z5" s="460"/>
      <c r="AA5" s="460">
        <v>-3.3955804195804191</v>
      </c>
      <c r="AB5" s="460" t="s">
        <v>116</v>
      </c>
      <c r="AC5" s="462" t="s">
        <v>116</v>
      </c>
      <c r="AD5" s="463"/>
      <c r="AE5" s="464">
        <v>3.1806049822064058</v>
      </c>
      <c r="AH5" s="465"/>
      <c r="AI5" s="465"/>
      <c r="AJ5" s="465"/>
      <c r="AK5" s="465"/>
      <c r="AQ5" s="466"/>
      <c r="AR5" s="466"/>
      <c r="AS5" s="466"/>
      <c r="AT5" s="466"/>
    </row>
    <row r="6" spans="1:47" s="394" customFormat="1">
      <c r="A6" s="237"/>
      <c r="B6" s="258" t="s">
        <v>102</v>
      </c>
      <c r="C6" s="248">
        <v>222.67031578947365</v>
      </c>
      <c r="D6" s="248">
        <v>225.09578947368419</v>
      </c>
      <c r="E6" s="248">
        <v>180.81610526315788</v>
      </c>
      <c r="F6" s="248">
        <v>26.591473684210527</v>
      </c>
      <c r="G6" s="248">
        <v>17.688210526315785</v>
      </c>
      <c r="H6" s="248">
        <v>44.279684210526312</v>
      </c>
      <c r="I6" s="248">
        <v>183.09368421052631</v>
      </c>
      <c r="J6" s="248"/>
      <c r="K6" s="248" t="s">
        <v>116</v>
      </c>
      <c r="L6" s="248">
        <v>11.56536842105263</v>
      </c>
      <c r="M6" s="248" t="s">
        <v>116</v>
      </c>
      <c r="N6" s="248" t="s">
        <v>116</v>
      </c>
      <c r="O6" s="248">
        <v>2.4254736842105258</v>
      </c>
      <c r="P6" s="248"/>
      <c r="Q6" s="248">
        <v>-24.165999999999997</v>
      </c>
      <c r="R6" s="248"/>
      <c r="S6" s="248"/>
      <c r="T6" s="248">
        <v>-11.239999999999998</v>
      </c>
      <c r="U6" s="248">
        <v>2.4254736842105258</v>
      </c>
      <c r="V6" s="248">
        <v>21.622210526315786</v>
      </c>
      <c r="W6" s="248"/>
      <c r="X6" s="248"/>
      <c r="Y6" s="248"/>
      <c r="Z6" s="248"/>
      <c r="AA6" s="248">
        <v>0.94652631578947355</v>
      </c>
      <c r="AB6" s="248" t="s">
        <v>116</v>
      </c>
      <c r="AC6" s="390" t="s">
        <v>116</v>
      </c>
      <c r="AD6" s="463"/>
      <c r="AE6" s="464">
        <v>3.3807829181494666</v>
      </c>
      <c r="AH6" s="465"/>
      <c r="AI6" s="465"/>
      <c r="AJ6" s="465"/>
      <c r="AK6" s="465"/>
      <c r="AQ6" s="466"/>
      <c r="AR6" s="466"/>
      <c r="AS6" s="466"/>
      <c r="AT6" s="466"/>
    </row>
    <row r="7" spans="1:47" s="394" customFormat="1">
      <c r="A7" s="237"/>
      <c r="B7" s="258" t="s">
        <v>103</v>
      </c>
      <c r="C7" s="248">
        <v>223.83859119496856</v>
      </c>
      <c r="D7" s="248">
        <v>224.008251572327</v>
      </c>
      <c r="E7" s="248">
        <v>180.63174842767293</v>
      </c>
      <c r="F7" s="248">
        <v>25.222842767295596</v>
      </c>
      <c r="G7" s="248">
        <v>18.153660377358491</v>
      </c>
      <c r="H7" s="248">
        <v>43.376503144654087</v>
      </c>
      <c r="I7" s="248">
        <v>184.05323270440249</v>
      </c>
      <c r="J7" s="248"/>
      <c r="K7" s="248" t="s">
        <v>116</v>
      </c>
      <c r="L7" s="248">
        <v>14.16664150943396</v>
      </c>
      <c r="M7" s="248" t="s">
        <v>116</v>
      </c>
      <c r="N7" s="248" t="s">
        <v>116</v>
      </c>
      <c r="O7" s="248">
        <v>0.16966037735849057</v>
      </c>
      <c r="P7" s="248"/>
      <c r="Q7" s="248">
        <v>-25.053182389937106</v>
      </c>
      <c r="R7" s="248"/>
      <c r="S7" s="248"/>
      <c r="T7" s="248">
        <v>-13.233509433962265</v>
      </c>
      <c r="U7" s="248">
        <v>0.16966037735849057</v>
      </c>
      <c r="V7" s="248">
        <v>21.744805031446539</v>
      </c>
      <c r="W7" s="248"/>
      <c r="X7" s="248"/>
      <c r="Y7" s="248"/>
      <c r="Z7" s="248"/>
      <c r="AA7" s="248">
        <v>-2.7711194968553459</v>
      </c>
      <c r="AB7" s="248" t="s">
        <v>116</v>
      </c>
      <c r="AC7" s="390" t="s">
        <v>116</v>
      </c>
      <c r="AD7" s="463"/>
      <c r="AE7" s="464">
        <v>3.5364768683274024</v>
      </c>
      <c r="AH7" s="465"/>
      <c r="AI7" s="465"/>
      <c r="AJ7" s="465"/>
      <c r="AK7" s="465"/>
      <c r="AQ7" s="466"/>
      <c r="AR7" s="466"/>
      <c r="AS7" s="466"/>
      <c r="AT7" s="466"/>
    </row>
    <row r="8" spans="1:47" s="394" customFormat="1">
      <c r="A8" s="237"/>
      <c r="B8" s="258" t="s">
        <v>104</v>
      </c>
      <c r="C8" s="248">
        <v>228.06234146341464</v>
      </c>
      <c r="D8" s="248">
        <v>230.0087804878049</v>
      </c>
      <c r="E8" s="248">
        <v>185.48741463414635</v>
      </c>
      <c r="F8" s="248">
        <v>26.071317073170729</v>
      </c>
      <c r="G8" s="248">
        <v>18.450048780487808</v>
      </c>
      <c r="H8" s="248">
        <v>44.521365853658537</v>
      </c>
      <c r="I8" s="248">
        <v>188.94165853658538</v>
      </c>
      <c r="J8" s="248"/>
      <c r="K8" s="248" t="s">
        <v>116</v>
      </c>
      <c r="L8" s="248">
        <v>14.968390243902441</v>
      </c>
      <c r="M8" s="248" t="s">
        <v>116</v>
      </c>
      <c r="N8" s="248" t="s">
        <v>116</v>
      </c>
      <c r="O8" s="248">
        <v>1.9464390243902439</v>
      </c>
      <c r="P8" s="248"/>
      <c r="Q8" s="248">
        <v>-24.124878048780488</v>
      </c>
      <c r="R8" s="248"/>
      <c r="S8" s="248"/>
      <c r="T8" s="248">
        <v>-14.255609756097561</v>
      </c>
      <c r="U8" s="248">
        <v>1.9464390243902439</v>
      </c>
      <c r="V8" s="248">
        <v>21.739804878048783</v>
      </c>
      <c r="W8" s="248"/>
      <c r="X8" s="248"/>
      <c r="Y8" s="248"/>
      <c r="Z8" s="248"/>
      <c r="AA8" s="248">
        <v>-4.6604878048780485</v>
      </c>
      <c r="AB8" s="248" t="s">
        <v>116</v>
      </c>
      <c r="AC8" s="390" t="s">
        <v>116</v>
      </c>
      <c r="AD8" s="463"/>
      <c r="AE8" s="464">
        <v>3.6476868327402134</v>
      </c>
      <c r="AH8" s="465"/>
      <c r="AI8" s="465"/>
      <c r="AJ8" s="465"/>
      <c r="AK8" s="465"/>
      <c r="AQ8" s="466"/>
      <c r="AR8" s="466"/>
      <c r="AS8" s="466"/>
      <c r="AT8" s="466"/>
    </row>
    <row r="9" spans="1:47" s="394" customFormat="1">
      <c r="A9" s="237"/>
      <c r="B9" s="258" t="s">
        <v>105</v>
      </c>
      <c r="C9" s="248">
        <v>229.51531707317073</v>
      </c>
      <c r="D9" s="248">
        <v>245.11424390243906</v>
      </c>
      <c r="E9" s="248">
        <v>198.26263414634147</v>
      </c>
      <c r="F9" s="248">
        <v>28.072585365853659</v>
      </c>
      <c r="G9" s="248">
        <v>18.779024390243904</v>
      </c>
      <c r="H9" s="248">
        <v>46.85160975609756</v>
      </c>
      <c r="I9" s="248">
        <v>193.87629268292685</v>
      </c>
      <c r="J9" s="248"/>
      <c r="K9" s="248" t="s">
        <v>116</v>
      </c>
      <c r="L9" s="248">
        <v>9.9515121951219516</v>
      </c>
      <c r="M9" s="248" t="s">
        <v>116</v>
      </c>
      <c r="N9" s="248" t="s">
        <v>116</v>
      </c>
      <c r="O9" s="248">
        <v>15.598926829268292</v>
      </c>
      <c r="P9" s="248"/>
      <c r="Q9" s="248">
        <v>-12.473658536585367</v>
      </c>
      <c r="R9" s="248"/>
      <c r="S9" s="248"/>
      <c r="T9" s="248">
        <v>-7.7309268292682916</v>
      </c>
      <c r="U9" s="248">
        <v>15.598926829268292</v>
      </c>
      <c r="V9" s="248">
        <v>22.452585365853658</v>
      </c>
      <c r="W9" s="248"/>
      <c r="X9" s="248"/>
      <c r="Y9" s="248"/>
      <c r="Z9" s="248"/>
      <c r="AA9" s="248">
        <v>1.5626341463414635</v>
      </c>
      <c r="AB9" s="248" t="s">
        <v>116</v>
      </c>
      <c r="AC9" s="390" t="s">
        <v>116</v>
      </c>
      <c r="AD9" s="463"/>
      <c r="AE9" s="464">
        <v>3.6476868327402134</v>
      </c>
      <c r="AH9" s="465"/>
      <c r="AI9" s="465"/>
      <c r="AJ9" s="465"/>
      <c r="AK9" s="465"/>
      <c r="AQ9" s="466"/>
      <c r="AR9" s="466"/>
      <c r="AS9" s="466"/>
      <c r="AT9" s="466"/>
    </row>
    <row r="10" spans="1:47" s="394" customFormat="1">
      <c r="A10" s="237"/>
      <c r="B10" s="258" t="s">
        <v>106</v>
      </c>
      <c r="C10" s="248">
        <v>241.40269879518073</v>
      </c>
      <c r="D10" s="248">
        <v>259.33253012048192</v>
      </c>
      <c r="E10" s="248">
        <v>210.36404819277109</v>
      </c>
      <c r="F10" s="248">
        <v>28.871903614457832</v>
      </c>
      <c r="G10" s="248">
        <v>20.096578313253012</v>
      </c>
      <c r="H10" s="248">
        <v>48.968481927710847</v>
      </c>
      <c r="I10" s="248">
        <v>201.20954216867469</v>
      </c>
      <c r="J10" s="248"/>
      <c r="K10" s="248" t="s">
        <v>116</v>
      </c>
      <c r="L10" s="248">
        <v>9.9399518072289155</v>
      </c>
      <c r="M10" s="248" t="s">
        <v>116</v>
      </c>
      <c r="N10" s="248" t="s">
        <v>116</v>
      </c>
      <c r="O10" s="248">
        <v>17.929831325301205</v>
      </c>
      <c r="P10" s="248"/>
      <c r="Q10" s="248">
        <v>-10.942072289156627</v>
      </c>
      <c r="R10" s="248"/>
      <c r="S10" s="248"/>
      <c r="T10" s="248">
        <v>-5.7147951807228914</v>
      </c>
      <c r="U10" s="248">
        <v>17.929831325301205</v>
      </c>
      <c r="V10" s="248">
        <v>24.023807228915665</v>
      </c>
      <c r="W10" s="248"/>
      <c r="X10" s="248"/>
      <c r="Y10" s="248"/>
      <c r="Z10" s="248"/>
      <c r="AA10" s="248">
        <v>4.5501686746987957</v>
      </c>
      <c r="AB10" s="248" t="s">
        <v>116</v>
      </c>
      <c r="AC10" s="390" t="s">
        <v>116</v>
      </c>
      <c r="AD10" s="463"/>
      <c r="AE10" s="464">
        <v>3.6921708185053381</v>
      </c>
      <c r="AH10" s="465"/>
      <c r="AI10" s="465"/>
      <c r="AJ10" s="465"/>
      <c r="AK10" s="465"/>
      <c r="AQ10" s="466"/>
      <c r="AR10" s="466"/>
      <c r="AS10" s="466"/>
      <c r="AT10" s="466"/>
    </row>
    <row r="11" spans="1:47" s="394" customFormat="1">
      <c r="A11" s="237"/>
      <c r="B11" s="258" t="s">
        <v>107</v>
      </c>
      <c r="C11" s="248">
        <v>259.36462427745653</v>
      </c>
      <c r="D11" s="248">
        <v>275.2175722543351</v>
      </c>
      <c r="E11" s="248">
        <v>220.53789595375716</v>
      </c>
      <c r="F11" s="248">
        <v>32.19967630057802</v>
      </c>
      <c r="G11" s="248">
        <v>22.47999999999999</v>
      </c>
      <c r="H11" s="248">
        <v>54.679676300578016</v>
      </c>
      <c r="I11" s="248">
        <v>218.3028901734103</v>
      </c>
      <c r="J11" s="248"/>
      <c r="K11" s="248" t="s">
        <v>116</v>
      </c>
      <c r="L11" s="248">
        <v>13.202127167630051</v>
      </c>
      <c r="M11" s="248" t="s">
        <v>116</v>
      </c>
      <c r="N11" s="248" t="s">
        <v>116</v>
      </c>
      <c r="O11" s="248">
        <v>15.852947976878607</v>
      </c>
      <c r="P11" s="248"/>
      <c r="Q11" s="248">
        <v>-16.346728323699416</v>
      </c>
      <c r="R11" s="248"/>
      <c r="S11" s="248"/>
      <c r="T11" s="248">
        <v>-12.214566473988434</v>
      </c>
      <c r="U11" s="248">
        <v>15.852947976878607</v>
      </c>
      <c r="V11" s="248">
        <v>24.663028901734094</v>
      </c>
      <c r="W11" s="248"/>
      <c r="X11" s="248"/>
      <c r="Y11" s="248"/>
      <c r="Z11" s="248"/>
      <c r="AA11" s="248">
        <v>1.2214566473988435</v>
      </c>
      <c r="AB11" s="248" t="s">
        <v>116</v>
      </c>
      <c r="AC11" s="390" t="s">
        <v>116</v>
      </c>
      <c r="AD11" s="463"/>
      <c r="AE11" s="464">
        <v>3.8478647686832756</v>
      </c>
      <c r="AH11" s="465"/>
      <c r="AI11" s="465"/>
      <c r="AJ11" s="465"/>
      <c r="AK11" s="465"/>
      <c r="AQ11" s="466"/>
      <c r="AR11" s="466"/>
      <c r="AS11" s="466"/>
      <c r="AT11" s="466"/>
    </row>
    <row r="12" spans="1:47" s="394" customFormat="1">
      <c r="A12" s="237"/>
      <c r="B12" s="258" t="s">
        <v>108</v>
      </c>
      <c r="C12" s="248">
        <v>263.92530337078648</v>
      </c>
      <c r="D12" s="248">
        <v>277.51433707865164</v>
      </c>
      <c r="E12" s="248">
        <v>222.47622471910108</v>
      </c>
      <c r="F12" s="248">
        <v>31.775101123595501</v>
      </c>
      <c r="G12" s="248">
        <v>23.263011235955055</v>
      </c>
      <c r="H12" s="248">
        <v>55.038112359550553</v>
      </c>
      <c r="I12" s="248">
        <v>220.53132584269659</v>
      </c>
      <c r="J12" s="248"/>
      <c r="K12" s="248" t="s">
        <v>116</v>
      </c>
      <c r="L12" s="248">
        <v>13.892134831460673</v>
      </c>
      <c r="M12" s="248" t="s">
        <v>116</v>
      </c>
      <c r="N12" s="248" t="s">
        <v>116</v>
      </c>
      <c r="O12" s="248">
        <v>13.589033707865166</v>
      </c>
      <c r="P12" s="248"/>
      <c r="Q12" s="248">
        <v>-18.186067415730335</v>
      </c>
      <c r="R12" s="248"/>
      <c r="S12" s="248"/>
      <c r="T12" s="248">
        <v>-9.6992359550561797</v>
      </c>
      <c r="U12" s="248">
        <v>16.316943820224719</v>
      </c>
      <c r="V12" s="248">
        <v>23.616629213483144</v>
      </c>
      <c r="W12" s="248"/>
      <c r="X12" s="248"/>
      <c r="Y12" s="248"/>
      <c r="Z12" s="248"/>
      <c r="AA12" s="248">
        <v>1.6923146067415729</v>
      </c>
      <c r="AB12" s="248" t="s">
        <v>116</v>
      </c>
      <c r="AC12" s="390" t="s">
        <v>116</v>
      </c>
      <c r="AD12" s="463"/>
      <c r="AE12" s="464">
        <v>3.9590747330960858</v>
      </c>
      <c r="AH12" s="465"/>
      <c r="AI12" s="465"/>
      <c r="AJ12" s="465"/>
      <c r="AK12" s="465"/>
      <c r="AQ12" s="466"/>
      <c r="AR12" s="466"/>
      <c r="AS12" s="466"/>
      <c r="AT12" s="466"/>
    </row>
    <row r="13" spans="1:47" s="394" customFormat="1">
      <c r="A13" s="237"/>
      <c r="B13" s="258" t="s">
        <v>109</v>
      </c>
      <c r="C13" s="248">
        <v>273.11964835164832</v>
      </c>
      <c r="D13" s="248">
        <v>294.43859340659338</v>
      </c>
      <c r="E13" s="248">
        <v>226.03516483516484</v>
      </c>
      <c r="F13" s="248">
        <v>43.650725274725275</v>
      </c>
      <c r="G13" s="248">
        <v>24.752703296703295</v>
      </c>
      <c r="H13" s="248">
        <v>68.403428571428577</v>
      </c>
      <c r="I13" s="248">
        <v>226.28219780219777</v>
      </c>
      <c r="J13" s="248"/>
      <c r="K13" s="248" t="s">
        <v>116</v>
      </c>
      <c r="L13" s="248">
        <v>7.1392527472527458</v>
      </c>
      <c r="M13" s="248" t="s">
        <v>116</v>
      </c>
      <c r="N13" s="248" t="s">
        <v>116</v>
      </c>
      <c r="O13" s="248">
        <v>21.318945054945054</v>
      </c>
      <c r="P13" s="248"/>
      <c r="Q13" s="248">
        <v>-22.331780219780221</v>
      </c>
      <c r="R13" s="248"/>
      <c r="S13" s="248"/>
      <c r="T13" s="248">
        <v>7.4850989010989011</v>
      </c>
      <c r="U13" s="248">
        <v>24.431560439560439</v>
      </c>
      <c r="V13" s="248">
        <v>24.308043956043953</v>
      </c>
      <c r="W13" s="248"/>
      <c r="X13" s="248"/>
      <c r="Y13" s="248"/>
      <c r="Z13" s="248"/>
      <c r="AA13" s="248">
        <v>19.09564835164835</v>
      </c>
      <c r="AB13" s="248" t="s">
        <v>116</v>
      </c>
      <c r="AC13" s="390" t="s">
        <v>116</v>
      </c>
      <c r="AD13" s="463"/>
      <c r="AE13" s="464">
        <v>4.0480427046263348</v>
      </c>
      <c r="AH13" s="465"/>
      <c r="AI13" s="465"/>
      <c r="AJ13" s="465"/>
      <c r="AK13" s="465"/>
      <c r="AQ13" s="466"/>
      <c r="AR13" s="466"/>
      <c r="AS13" s="466"/>
      <c r="AT13" s="466"/>
    </row>
    <row r="14" spans="1:47" s="394" customFormat="1">
      <c r="A14" s="237"/>
      <c r="B14" s="258" t="s">
        <v>110</v>
      </c>
      <c r="C14" s="248">
        <v>290.03932631578948</v>
      </c>
      <c r="D14" s="248">
        <v>305.44404210526312</v>
      </c>
      <c r="E14" s="248">
        <v>230.10054736842105</v>
      </c>
      <c r="F14" s="248">
        <v>49.597978947368425</v>
      </c>
      <c r="G14" s="248">
        <v>25.745515789473689</v>
      </c>
      <c r="H14" s="248">
        <v>75.343494736842104</v>
      </c>
      <c r="I14" s="248">
        <v>239.87343157894739</v>
      </c>
      <c r="J14" s="248"/>
      <c r="K14" s="248" t="s">
        <v>116</v>
      </c>
      <c r="L14" s="248">
        <v>12.754442105263159</v>
      </c>
      <c r="M14" s="248" t="s">
        <v>116</v>
      </c>
      <c r="N14" s="248" t="s">
        <v>116</v>
      </c>
      <c r="O14" s="248">
        <v>15.404715789473686</v>
      </c>
      <c r="P14" s="248"/>
      <c r="Q14" s="248">
        <v>-34.193263157894741</v>
      </c>
      <c r="R14" s="248"/>
      <c r="S14" s="248"/>
      <c r="T14" s="248">
        <v>7.7141894736842103</v>
      </c>
      <c r="U14" s="248">
        <v>21.628126315789476</v>
      </c>
      <c r="V14" s="248">
        <v>23.331873684210528</v>
      </c>
      <c r="W14" s="248"/>
      <c r="X14" s="248"/>
      <c r="Y14" s="248"/>
      <c r="Z14" s="248"/>
      <c r="AA14" s="248">
        <v>0.73355789473684208</v>
      </c>
      <c r="AB14" s="248" t="s">
        <v>116</v>
      </c>
      <c r="AC14" s="390" t="s">
        <v>116</v>
      </c>
      <c r="AD14" s="463"/>
      <c r="AE14" s="464">
        <v>4.2259786476868326</v>
      </c>
      <c r="AH14" s="465"/>
      <c r="AI14" s="465"/>
      <c r="AJ14" s="465"/>
      <c r="AK14" s="465"/>
      <c r="AQ14" s="466"/>
      <c r="AR14" s="466"/>
      <c r="AS14" s="466"/>
      <c r="AT14" s="466"/>
    </row>
    <row r="15" spans="1:47" s="394" customFormat="1" ht="15.75" customHeight="1">
      <c r="A15" s="260"/>
      <c r="B15" s="261" t="s">
        <v>9</v>
      </c>
      <c r="C15" s="248">
        <v>311.25808000000001</v>
      </c>
      <c r="D15" s="248">
        <v>324.09415999999999</v>
      </c>
      <c r="E15" s="248">
        <v>246.51568</v>
      </c>
      <c r="F15" s="248">
        <v>50.602479999999993</v>
      </c>
      <c r="G15" s="248">
        <v>26.975999999999999</v>
      </c>
      <c r="H15" s="248">
        <v>77.578479999999999</v>
      </c>
      <c r="I15" s="248">
        <v>258.47503999999998</v>
      </c>
      <c r="J15" s="248"/>
      <c r="K15" s="248" t="s">
        <v>116</v>
      </c>
      <c r="L15" s="248">
        <v>14.88176</v>
      </c>
      <c r="M15" s="248" t="s">
        <v>116</v>
      </c>
      <c r="N15" s="248" t="s">
        <v>116</v>
      </c>
      <c r="O15" s="248">
        <v>12.836079999999999</v>
      </c>
      <c r="P15" s="248"/>
      <c r="Q15" s="248">
        <v>-37.766399999999997</v>
      </c>
      <c r="R15" s="248"/>
      <c r="S15" s="248"/>
      <c r="T15" s="248">
        <v>10.543119999999998</v>
      </c>
      <c r="U15" s="248">
        <v>20.726559999999999</v>
      </c>
      <c r="V15" s="248">
        <v>22.794719999999998</v>
      </c>
      <c r="W15" s="248"/>
      <c r="X15" s="248"/>
      <c r="Y15" s="248"/>
      <c r="Z15" s="248"/>
      <c r="AA15" s="248">
        <v>10.27336</v>
      </c>
      <c r="AB15" s="248" t="s">
        <v>116</v>
      </c>
      <c r="AC15" s="390" t="s">
        <v>116</v>
      </c>
      <c r="AD15" s="463"/>
      <c r="AE15" s="464">
        <v>4.4483985765124556</v>
      </c>
      <c r="AH15" s="280"/>
      <c r="AI15" s="280"/>
      <c r="AJ15" s="280"/>
      <c r="AK15" s="280"/>
      <c r="AN15" s="282"/>
      <c r="AO15" s="282"/>
      <c r="AP15" s="282"/>
      <c r="AQ15" s="467"/>
      <c r="AR15" s="467"/>
      <c r="AS15" s="467"/>
      <c r="AT15" s="467"/>
      <c r="AU15" s="284"/>
    </row>
    <row r="16" spans="1:47" s="394" customFormat="1" ht="15.75" customHeight="1">
      <c r="A16" s="260"/>
      <c r="B16" s="261" t="s">
        <v>10</v>
      </c>
      <c r="C16" s="248">
        <v>321.93500952380953</v>
      </c>
      <c r="D16" s="248">
        <v>342.42392380952379</v>
      </c>
      <c r="E16" s="248">
        <v>256.0150857142857</v>
      </c>
      <c r="F16" s="248">
        <v>57.741485714285709</v>
      </c>
      <c r="G16" s="248">
        <v>28.667352380952376</v>
      </c>
      <c r="H16" s="248">
        <v>86.408838095238082</v>
      </c>
      <c r="I16" s="248">
        <v>268.4968380952381</v>
      </c>
      <c r="J16" s="248"/>
      <c r="K16" s="248" t="s">
        <v>116</v>
      </c>
      <c r="L16" s="248">
        <v>8.1356190476190466</v>
      </c>
      <c r="M16" s="248" t="s">
        <v>116</v>
      </c>
      <c r="N16" s="248" t="s">
        <v>116</v>
      </c>
      <c r="O16" s="248">
        <v>20.488914285714284</v>
      </c>
      <c r="P16" s="248"/>
      <c r="Q16" s="248">
        <v>-37.252571428571422</v>
      </c>
      <c r="R16" s="248"/>
      <c r="S16" s="248"/>
      <c r="T16" s="248">
        <v>15.907276190476189</v>
      </c>
      <c r="U16" s="248">
        <v>24.963504761904758</v>
      </c>
      <c r="V16" s="248">
        <v>23.871619047619046</v>
      </c>
      <c r="W16" s="248"/>
      <c r="X16" s="248"/>
      <c r="Y16" s="248"/>
      <c r="Z16" s="248"/>
      <c r="AA16" s="248">
        <v>0.68510476190476188</v>
      </c>
      <c r="AB16" s="248" t="s">
        <v>116</v>
      </c>
      <c r="AC16" s="390" t="s">
        <v>116</v>
      </c>
      <c r="AD16" s="463"/>
      <c r="AE16" s="464">
        <v>4.6708185053380786</v>
      </c>
      <c r="AH16" s="280"/>
      <c r="AI16" s="280"/>
      <c r="AJ16" s="280"/>
      <c r="AK16" s="280"/>
      <c r="AN16" s="282"/>
      <c r="AO16" s="282"/>
      <c r="AP16" s="282"/>
      <c r="AQ16" s="283"/>
      <c r="AR16" s="283"/>
      <c r="AS16" s="283"/>
      <c r="AT16" s="283"/>
      <c r="AU16" s="284"/>
    </row>
    <row r="17" spans="1:47" s="394" customFormat="1" ht="15.75" customHeight="1">
      <c r="A17" s="260"/>
      <c r="B17" s="261" t="s">
        <v>11</v>
      </c>
      <c r="C17" s="248">
        <v>344.2444239631335</v>
      </c>
      <c r="D17" s="248">
        <v>378.16125345622112</v>
      </c>
      <c r="E17" s="248">
        <v>278.02683870967735</v>
      </c>
      <c r="F17" s="248">
        <v>70.154175115207366</v>
      </c>
      <c r="G17" s="248">
        <v>29.980239631336403</v>
      </c>
      <c r="H17" s="248">
        <v>100.13441474654377</v>
      </c>
      <c r="I17" s="248">
        <v>287.18458986175108</v>
      </c>
      <c r="J17" s="248"/>
      <c r="K17" s="248" t="s">
        <v>116</v>
      </c>
      <c r="L17" s="248">
        <v>-1.6160737327188937</v>
      </c>
      <c r="M17" s="248" t="s">
        <v>116</v>
      </c>
      <c r="N17" s="248" t="s">
        <v>116</v>
      </c>
      <c r="O17" s="248">
        <v>33.916829493087555</v>
      </c>
      <c r="P17" s="248"/>
      <c r="Q17" s="248">
        <v>-36.237345622119811</v>
      </c>
      <c r="R17" s="248"/>
      <c r="S17" s="248"/>
      <c r="T17" s="248">
        <v>28.46776036866359</v>
      </c>
      <c r="U17" s="248">
        <v>41.872884792626721</v>
      </c>
      <c r="V17" s="248">
        <v>25.359926267281104</v>
      </c>
      <c r="W17" s="248"/>
      <c r="X17" s="248"/>
      <c r="Y17" s="248"/>
      <c r="Z17" s="248"/>
      <c r="AA17" s="248">
        <v>13.073622119815663</v>
      </c>
      <c r="AB17" s="248" t="s">
        <v>116</v>
      </c>
      <c r="AC17" s="390" t="s">
        <v>116</v>
      </c>
      <c r="AD17" s="463"/>
      <c r="AE17" s="464">
        <v>4.8265124555160153</v>
      </c>
      <c r="AH17" s="280"/>
      <c r="AI17" s="280"/>
      <c r="AJ17" s="280"/>
      <c r="AK17" s="280"/>
      <c r="AN17" s="282"/>
      <c r="AO17" s="282"/>
      <c r="AP17" s="282"/>
      <c r="AQ17" s="283"/>
      <c r="AR17" s="283"/>
      <c r="AS17" s="283"/>
      <c r="AT17" s="283"/>
      <c r="AU17" s="284"/>
    </row>
    <row r="18" spans="1:47" s="394" customFormat="1" ht="15.75" customHeight="1">
      <c r="A18" s="260"/>
      <c r="B18" s="261" t="s">
        <v>12</v>
      </c>
      <c r="C18" s="248">
        <v>379.63348672566366</v>
      </c>
      <c r="D18" s="248">
        <v>385.00481415929204</v>
      </c>
      <c r="E18" s="248">
        <v>287.76389380530969</v>
      </c>
      <c r="F18" s="248">
        <v>64.296778761061944</v>
      </c>
      <c r="G18" s="248">
        <v>32.944141592920353</v>
      </c>
      <c r="H18" s="248">
        <v>97.24092035398229</v>
      </c>
      <c r="I18" s="248">
        <v>314.60063716814159</v>
      </c>
      <c r="J18" s="248"/>
      <c r="K18" s="248" t="s">
        <v>116</v>
      </c>
      <c r="L18" s="248">
        <v>27.6126017699115</v>
      </c>
      <c r="M18" s="248" t="s">
        <v>116</v>
      </c>
      <c r="N18" s="248" t="s">
        <v>116</v>
      </c>
      <c r="O18" s="248">
        <v>5.371327433628319</v>
      </c>
      <c r="P18" s="248"/>
      <c r="Q18" s="248">
        <v>-58.925451327433635</v>
      </c>
      <c r="R18" s="248"/>
      <c r="S18" s="248"/>
      <c r="T18" s="248">
        <v>-5.8089911504424769</v>
      </c>
      <c r="U18" s="248">
        <v>7.4800707964601765</v>
      </c>
      <c r="V18" s="248">
        <v>25.901734513274334</v>
      </c>
      <c r="W18" s="248"/>
      <c r="X18" s="248"/>
      <c r="Y18" s="248"/>
      <c r="Z18" s="248"/>
      <c r="AA18" s="248">
        <v>-6.2267610619469016</v>
      </c>
      <c r="AB18" s="248" t="s">
        <v>116</v>
      </c>
      <c r="AC18" s="390" t="s">
        <v>116</v>
      </c>
      <c r="AD18" s="463"/>
      <c r="AE18" s="464">
        <v>5.0266903914590753</v>
      </c>
      <c r="AH18" s="280"/>
      <c r="AI18" s="280"/>
      <c r="AJ18" s="280"/>
      <c r="AK18" s="280"/>
      <c r="AN18" s="282"/>
      <c r="AO18" s="282"/>
      <c r="AP18" s="282"/>
      <c r="AQ18" s="283"/>
      <c r="AR18" s="283"/>
      <c r="AS18" s="283"/>
      <c r="AT18" s="283"/>
      <c r="AU18" s="284"/>
    </row>
    <row r="19" spans="1:47" s="394" customFormat="1" ht="15.75" customHeight="1">
      <c r="A19" s="260"/>
      <c r="B19" s="261" t="s">
        <v>13</v>
      </c>
      <c r="C19" s="248">
        <v>393.70528395061729</v>
      </c>
      <c r="D19" s="248">
        <v>377.57148971193413</v>
      </c>
      <c r="E19" s="248">
        <v>285.02419753086417</v>
      </c>
      <c r="F19" s="248">
        <v>58.040954732510286</v>
      </c>
      <c r="G19" s="248">
        <v>34.506337448559663</v>
      </c>
      <c r="H19" s="248">
        <v>92.547292181069935</v>
      </c>
      <c r="I19" s="248">
        <v>330.50225514403286</v>
      </c>
      <c r="J19" s="248"/>
      <c r="K19" s="248" t="s">
        <v>116</v>
      </c>
      <c r="L19" s="248">
        <v>48.364378600823038</v>
      </c>
      <c r="M19" s="248" t="s">
        <v>116</v>
      </c>
      <c r="N19" s="248" t="s">
        <v>116</v>
      </c>
      <c r="O19" s="248">
        <v>-16.133794238683123</v>
      </c>
      <c r="P19" s="248"/>
      <c r="Q19" s="248">
        <v>-74.174748971193409</v>
      </c>
      <c r="R19" s="248"/>
      <c r="S19" s="248"/>
      <c r="T19" s="248">
        <v>-20.000724279835389</v>
      </c>
      <c r="U19" s="248">
        <v>-14.209580246913578</v>
      </c>
      <c r="V19" s="248">
        <v>24.311703703703703</v>
      </c>
      <c r="W19" s="248"/>
      <c r="X19" s="248"/>
      <c r="Y19" s="248"/>
      <c r="Z19" s="248"/>
      <c r="AA19" s="248">
        <v>-3.496888888888888</v>
      </c>
      <c r="AB19" s="248" t="s">
        <v>116</v>
      </c>
      <c r="AC19" s="390" t="s">
        <v>116</v>
      </c>
      <c r="AD19" s="463"/>
      <c r="AE19" s="464">
        <v>5.404804270462634</v>
      </c>
      <c r="AH19" s="280"/>
      <c r="AI19" s="280"/>
      <c r="AJ19" s="280"/>
      <c r="AK19" s="280"/>
      <c r="AN19" s="282"/>
      <c r="AO19" s="282"/>
      <c r="AP19" s="282"/>
      <c r="AQ19" s="283"/>
      <c r="AR19" s="283"/>
      <c r="AS19" s="283"/>
      <c r="AT19" s="283"/>
      <c r="AU19" s="284"/>
    </row>
    <row r="20" spans="1:47">
      <c r="A20" s="267"/>
      <c r="B20" s="268" t="s">
        <v>14</v>
      </c>
      <c r="C20" s="248">
        <v>389.26603745318346</v>
      </c>
      <c r="D20" s="248">
        <v>383.82705617977518</v>
      </c>
      <c r="E20" s="248">
        <v>287.1041198501872</v>
      </c>
      <c r="F20" s="248">
        <v>61.02435955056179</v>
      </c>
      <c r="G20" s="248">
        <v>35.698576779026212</v>
      </c>
      <c r="H20" s="248">
        <v>96.722936329587995</v>
      </c>
      <c r="I20" s="248">
        <v>327.6354756554307</v>
      </c>
      <c r="J20" s="248"/>
      <c r="K20" s="248" t="s">
        <v>116</v>
      </c>
      <c r="L20" s="248">
        <v>35.496509363295878</v>
      </c>
      <c r="M20" s="248" t="s">
        <v>116</v>
      </c>
      <c r="N20" s="248" t="s">
        <v>116</v>
      </c>
      <c r="O20" s="248">
        <v>-5.4389812734082383</v>
      </c>
      <c r="P20" s="248"/>
      <c r="Q20" s="248">
        <v>-66.463340823970029</v>
      </c>
      <c r="R20" s="248"/>
      <c r="S20" s="248"/>
      <c r="T20" s="248">
        <v>-2.2395805243445688</v>
      </c>
      <c r="U20" s="248">
        <v>11.02951310861423</v>
      </c>
      <c r="V20" s="248">
        <v>22.631550561797749</v>
      </c>
      <c r="W20" s="248"/>
      <c r="X20" s="248"/>
      <c r="Y20" s="248"/>
      <c r="Z20" s="248"/>
      <c r="AA20" s="248">
        <v>-18.657558052434457</v>
      </c>
      <c r="AB20" s="248" t="s">
        <v>116</v>
      </c>
      <c r="AC20" s="390" t="s">
        <v>116</v>
      </c>
      <c r="AD20" s="463"/>
      <c r="AE20" s="464">
        <v>5.9386120996441294</v>
      </c>
      <c r="AH20" s="280"/>
      <c r="AI20" s="280"/>
      <c r="AJ20" s="280"/>
      <c r="AK20" s="280"/>
      <c r="AN20" s="282"/>
      <c r="AO20" s="282"/>
      <c r="AP20" s="282"/>
      <c r="AQ20" s="283"/>
      <c r="AR20" s="283"/>
      <c r="AS20" s="283"/>
      <c r="AT20" s="283"/>
      <c r="AU20" s="284"/>
    </row>
    <row r="21" spans="1:47">
      <c r="A21" s="267"/>
      <c r="B21" s="268" t="s">
        <v>15</v>
      </c>
      <c r="C21" s="248">
        <v>388.19121951219506</v>
      </c>
      <c r="D21" s="248">
        <v>398.12314982578397</v>
      </c>
      <c r="E21" s="248">
        <v>305.39902439024388</v>
      </c>
      <c r="F21" s="248">
        <v>54.359303135888496</v>
      </c>
      <c r="G21" s="248">
        <v>38.364822299651564</v>
      </c>
      <c r="H21" s="248">
        <v>92.724125435540046</v>
      </c>
      <c r="I21" s="248">
        <v>324.40128222996509</v>
      </c>
      <c r="J21" s="248"/>
      <c r="K21" s="248" t="s">
        <v>116</v>
      </c>
      <c r="L21" s="248">
        <v>19.989184668989544</v>
      </c>
      <c r="M21" s="248" t="s">
        <v>116</v>
      </c>
      <c r="N21" s="248" t="s">
        <v>116</v>
      </c>
      <c r="O21" s="248">
        <v>9.9319303135888486</v>
      </c>
      <c r="P21" s="248"/>
      <c r="Q21" s="248">
        <v>-44.427372822299645</v>
      </c>
      <c r="R21" s="248"/>
      <c r="S21" s="248"/>
      <c r="T21" s="248">
        <v>7.6447665505226468</v>
      </c>
      <c r="U21" s="248">
        <v>13.31567944250871</v>
      </c>
      <c r="V21" s="248">
        <v>24.18754006968641</v>
      </c>
      <c r="W21" s="248"/>
      <c r="X21" s="248"/>
      <c r="Y21" s="248"/>
      <c r="Z21" s="248"/>
      <c r="AA21" s="248">
        <v>-6.3758606271776985</v>
      </c>
      <c r="AB21" s="248" t="s">
        <v>116</v>
      </c>
      <c r="AC21" s="390" t="s">
        <v>116</v>
      </c>
      <c r="AD21" s="463"/>
      <c r="AE21" s="464">
        <v>6.3834519572953745</v>
      </c>
      <c r="AH21" s="280"/>
      <c r="AI21" s="280"/>
      <c r="AJ21" s="280"/>
      <c r="AK21" s="280"/>
      <c r="AN21" s="282"/>
      <c r="AO21" s="282"/>
      <c r="AP21" s="282"/>
      <c r="AQ21" s="283"/>
      <c r="AR21" s="283"/>
      <c r="AS21" s="283"/>
      <c r="AT21" s="283"/>
      <c r="AU21" s="284"/>
    </row>
    <row r="22" spans="1:47">
      <c r="A22" s="267"/>
      <c r="B22" s="268" t="s">
        <v>16</v>
      </c>
      <c r="C22" s="248">
        <v>382.21764102564094</v>
      </c>
      <c r="D22" s="248">
        <v>409.78446153846147</v>
      </c>
      <c r="E22" s="248">
        <v>317.54441025641023</v>
      </c>
      <c r="F22" s="248">
        <v>52.366871794871784</v>
      </c>
      <c r="G22" s="248">
        <v>39.873179487179478</v>
      </c>
      <c r="H22" s="248">
        <v>92.240051282051255</v>
      </c>
      <c r="I22" s="248">
        <v>317.78938461538456</v>
      </c>
      <c r="J22" s="248"/>
      <c r="K22" s="248" t="s">
        <v>116</v>
      </c>
      <c r="L22" s="248">
        <v>1.585128205128205</v>
      </c>
      <c r="M22" s="248" t="s">
        <v>116</v>
      </c>
      <c r="N22" s="248" t="s">
        <v>116</v>
      </c>
      <c r="O22" s="248">
        <v>27.566820512820506</v>
      </c>
      <c r="P22" s="248"/>
      <c r="Q22" s="248">
        <v>-24.800051282051278</v>
      </c>
      <c r="R22" s="248"/>
      <c r="S22" s="248"/>
      <c r="T22" s="248">
        <v>27.494769230769222</v>
      </c>
      <c r="U22" s="248">
        <v>35.290717948717933</v>
      </c>
      <c r="V22" s="248">
        <v>24.872102564102558</v>
      </c>
      <c r="W22" s="248"/>
      <c r="X22" s="248"/>
      <c r="Y22" s="248"/>
      <c r="Z22" s="248"/>
      <c r="AA22" s="248">
        <v>20.938102564102561</v>
      </c>
      <c r="AB22" s="248" t="s">
        <v>116</v>
      </c>
      <c r="AC22" s="390" t="s">
        <v>116</v>
      </c>
      <c r="AD22" s="463"/>
      <c r="AE22" s="464">
        <v>6.939501779359432</v>
      </c>
      <c r="AH22" s="280"/>
      <c r="AI22" s="280"/>
      <c r="AJ22" s="280"/>
      <c r="AK22" s="280"/>
      <c r="AN22" s="282"/>
      <c r="AO22" s="282"/>
      <c r="AP22" s="282"/>
      <c r="AQ22" s="283"/>
      <c r="AR22" s="283"/>
      <c r="AS22" s="283"/>
      <c r="AT22" s="283"/>
      <c r="AU22" s="284"/>
    </row>
    <row r="23" spans="1:47">
      <c r="A23" s="267"/>
      <c r="B23" s="268" t="s">
        <v>17</v>
      </c>
      <c r="C23" s="248">
        <v>396.36207058823527</v>
      </c>
      <c r="D23" s="248">
        <v>441.09727058823529</v>
      </c>
      <c r="E23" s="248">
        <v>339.63312941176468</v>
      </c>
      <c r="F23" s="248">
        <v>57.45623529411764</v>
      </c>
      <c r="G23" s="248">
        <v>44.007905882352937</v>
      </c>
      <c r="H23" s="248">
        <v>101.46414117647058</v>
      </c>
      <c r="I23" s="248">
        <v>326.462494117647</v>
      </c>
      <c r="J23" s="248"/>
      <c r="K23" s="248" t="s">
        <v>116</v>
      </c>
      <c r="L23" s="248">
        <v>-11.517694117647057</v>
      </c>
      <c r="M23" s="248" t="s">
        <v>116</v>
      </c>
      <c r="N23" s="248" t="s">
        <v>116</v>
      </c>
      <c r="O23" s="248">
        <v>44.735199999999999</v>
      </c>
      <c r="P23" s="248"/>
      <c r="Q23" s="248">
        <v>-12.721035294117646</v>
      </c>
      <c r="R23" s="248"/>
      <c r="S23" s="248"/>
      <c r="T23" s="248">
        <v>28.23223529411764</v>
      </c>
      <c r="U23" s="248">
        <v>57.800047058823537</v>
      </c>
      <c r="V23" s="248">
        <v>26.671858823529409</v>
      </c>
      <c r="W23" s="248"/>
      <c r="X23" s="248"/>
      <c r="Y23" s="248"/>
      <c r="Z23" s="248"/>
      <c r="AA23" s="248">
        <v>40.120188235294115</v>
      </c>
      <c r="AB23" s="248" t="s">
        <v>116</v>
      </c>
      <c r="AC23" s="390" t="s">
        <v>116</v>
      </c>
      <c r="AD23" s="463"/>
      <c r="AE23" s="464">
        <v>7.562277580071175</v>
      </c>
      <c r="AH23" s="280"/>
      <c r="AI23" s="280"/>
      <c r="AJ23" s="280"/>
      <c r="AK23" s="280"/>
      <c r="AN23" s="282"/>
      <c r="AO23" s="282"/>
      <c r="AP23" s="282"/>
      <c r="AQ23" s="283"/>
      <c r="AR23" s="283"/>
      <c r="AS23" s="283"/>
      <c r="AT23" s="283"/>
      <c r="AU23" s="284"/>
    </row>
    <row r="24" spans="1:47">
      <c r="B24" s="268" t="s">
        <v>18</v>
      </c>
      <c r="C24" s="248">
        <v>422.08403921568623</v>
      </c>
      <c r="D24" s="248">
        <v>483.70568627450979</v>
      </c>
      <c r="E24" s="248">
        <v>376.19839215686272</v>
      </c>
      <c r="F24" s="248">
        <v>59.792392156862739</v>
      </c>
      <c r="G24" s="248">
        <v>47.71490196078431</v>
      </c>
      <c r="H24" s="248">
        <v>107.50729411764706</v>
      </c>
      <c r="I24" s="248">
        <v>351.54752941176469</v>
      </c>
      <c r="J24" s="248"/>
      <c r="K24" s="248" t="s">
        <v>116</v>
      </c>
      <c r="L24" s="248">
        <v>-24.849215686274505</v>
      </c>
      <c r="M24" s="248" t="s">
        <v>116</v>
      </c>
      <c r="N24" s="248" t="s">
        <v>116</v>
      </c>
      <c r="O24" s="248">
        <v>61.621647058823527</v>
      </c>
      <c r="P24" s="248"/>
      <c r="Q24" s="248">
        <v>1.8292549019607842</v>
      </c>
      <c r="R24" s="248"/>
      <c r="S24" s="248"/>
      <c r="T24" s="248">
        <v>56.133882352941178</v>
      </c>
      <c r="U24" s="248">
        <v>88.013607843137251</v>
      </c>
      <c r="V24" s="248">
        <v>26.138509803921568</v>
      </c>
      <c r="W24" s="248"/>
      <c r="X24" s="248">
        <v>574.12156862745098</v>
      </c>
      <c r="Y24" s="248">
        <v>0</v>
      </c>
      <c r="Z24" s="248"/>
      <c r="AA24" s="248">
        <v>37.147098039215685</v>
      </c>
      <c r="AB24" s="248" t="s">
        <v>116</v>
      </c>
      <c r="AC24" s="390">
        <v>591.42235294117643</v>
      </c>
      <c r="AD24" s="463"/>
      <c r="AE24" s="464">
        <v>9.07473309608541</v>
      </c>
      <c r="AH24" s="280"/>
      <c r="AI24" s="280"/>
      <c r="AJ24" s="280"/>
      <c r="AK24" s="280"/>
      <c r="AN24" s="282"/>
      <c r="AO24" s="282"/>
      <c r="AP24" s="282"/>
      <c r="AQ24" s="283"/>
      <c r="AR24" s="283"/>
      <c r="AS24" s="283"/>
      <c r="AT24" s="283"/>
      <c r="AU24" s="284"/>
    </row>
    <row r="25" spans="1:47">
      <c r="B25" s="268" t="s">
        <v>19</v>
      </c>
      <c r="C25" s="248">
        <v>429.9311084812623</v>
      </c>
      <c r="D25" s="248">
        <v>497.77902958579887</v>
      </c>
      <c r="E25" s="248">
        <v>389.47597633136093</v>
      </c>
      <c r="F25" s="248">
        <v>59.591952662721894</v>
      </c>
      <c r="G25" s="248">
        <v>48.711100591715976</v>
      </c>
      <c r="H25" s="248">
        <v>108.30305325443786</v>
      </c>
      <c r="I25" s="248">
        <v>357.42756607495062</v>
      </c>
      <c r="J25" s="248"/>
      <c r="K25" s="248">
        <v>5.6064824102551603</v>
      </c>
      <c r="L25" s="248">
        <v>-32.119353057199206</v>
      </c>
      <c r="M25" s="248">
        <v>-29.469867025639779</v>
      </c>
      <c r="N25" s="248">
        <v>65.198435072977048</v>
      </c>
      <c r="O25" s="248">
        <v>67.847921104536482</v>
      </c>
      <c r="P25" s="248"/>
      <c r="Q25" s="248">
        <v>8.2559684418145949</v>
      </c>
      <c r="R25" s="248"/>
      <c r="S25" s="248"/>
      <c r="T25" s="248">
        <v>77.620291913214984</v>
      </c>
      <c r="U25" s="248">
        <v>91.170366863905329</v>
      </c>
      <c r="V25" s="248">
        <v>27.570145956607494</v>
      </c>
      <c r="W25" s="248"/>
      <c r="X25" s="248">
        <v>573.74990138067062</v>
      </c>
      <c r="Y25" s="248">
        <v>0</v>
      </c>
      <c r="Z25" s="248"/>
      <c r="AA25" s="248">
        <v>45.137357001972383</v>
      </c>
      <c r="AB25" s="248">
        <v>42.487870970412942</v>
      </c>
      <c r="AC25" s="390">
        <v>582.06794477317555</v>
      </c>
      <c r="AD25" s="463"/>
      <c r="AE25" s="464">
        <v>11.276690391459075</v>
      </c>
      <c r="AH25" s="280"/>
      <c r="AI25" s="280"/>
      <c r="AJ25" s="280"/>
      <c r="AK25" s="280"/>
      <c r="AN25" s="282"/>
      <c r="AO25" s="282"/>
      <c r="AP25" s="282"/>
      <c r="AQ25" s="283"/>
      <c r="AR25" s="283"/>
      <c r="AS25" s="283"/>
      <c r="AT25" s="283"/>
      <c r="AU25" s="284"/>
    </row>
    <row r="26" spans="1:47">
      <c r="B26" s="268" t="s">
        <v>20</v>
      </c>
      <c r="C26" s="248">
        <v>444.37281660899652</v>
      </c>
      <c r="D26" s="248">
        <v>498.85375778546717</v>
      </c>
      <c r="E26" s="248">
        <v>398.77497577854666</v>
      </c>
      <c r="F26" s="248">
        <v>49.774920415224912</v>
      </c>
      <c r="G26" s="248">
        <v>50.303861591695501</v>
      </c>
      <c r="H26" s="248">
        <v>100.07878200692039</v>
      </c>
      <c r="I26" s="248">
        <v>362.03689965397922</v>
      </c>
      <c r="J26" s="248"/>
      <c r="K26" s="248">
        <v>-2.6568234625276967</v>
      </c>
      <c r="L26" s="248">
        <v>-14.444761245674739</v>
      </c>
      <c r="M26" s="248">
        <v>-7.0819170219013685</v>
      </c>
      <c r="N26" s="248">
        <v>47.118096952697208</v>
      </c>
      <c r="O26" s="248">
        <v>54.48094117647058</v>
      </c>
      <c r="P26" s="248"/>
      <c r="Q26" s="248">
        <v>4.7060207612456741</v>
      </c>
      <c r="R26" s="248"/>
      <c r="S26" s="248"/>
      <c r="T26" s="248">
        <v>45.418934256055365</v>
      </c>
      <c r="U26" s="248">
        <v>64.141896193771615</v>
      </c>
      <c r="V26" s="248">
        <v>31.728692041522489</v>
      </c>
      <c r="W26" s="248"/>
      <c r="X26" s="248">
        <v>572.50103806228367</v>
      </c>
      <c r="Y26" s="248">
        <v>0</v>
      </c>
      <c r="Z26" s="248"/>
      <c r="AA26" s="248">
        <v>39.981730103806221</v>
      </c>
      <c r="AB26" s="248">
        <v>32.618885880032849</v>
      </c>
      <c r="AC26" s="390">
        <v>591.09954325259514</v>
      </c>
      <c r="AD26" s="463"/>
      <c r="AE26" s="464">
        <v>12.855871886120998</v>
      </c>
      <c r="AH26" s="280"/>
      <c r="AI26" s="280"/>
      <c r="AJ26" s="280"/>
      <c r="AK26" s="280"/>
      <c r="AN26" s="282"/>
      <c r="AO26" s="282"/>
      <c r="AP26" s="282"/>
      <c r="AQ26" s="283"/>
      <c r="AR26" s="283"/>
      <c r="AS26" s="283"/>
      <c r="AT26" s="283"/>
      <c r="AU26" s="284"/>
    </row>
    <row r="27" spans="1:47">
      <c r="B27" s="268" t="s">
        <v>21</v>
      </c>
      <c r="C27" s="248">
        <v>435.65420060790274</v>
      </c>
      <c r="D27" s="248">
        <v>479.54827963525838</v>
      </c>
      <c r="E27" s="248">
        <v>393.26334346504558</v>
      </c>
      <c r="F27" s="248">
        <v>35.756182370820667</v>
      </c>
      <c r="G27" s="248">
        <v>50.528753799392092</v>
      </c>
      <c r="H27" s="248">
        <v>86.28493617021276</v>
      </c>
      <c r="I27" s="248">
        <v>358.83272948328261</v>
      </c>
      <c r="J27" s="248"/>
      <c r="K27" s="248">
        <v>4.0310600140877231</v>
      </c>
      <c r="L27" s="248">
        <v>-3.6623951367781156</v>
      </c>
      <c r="M27" s="248">
        <v>0.44444150566911422</v>
      </c>
      <c r="N27" s="248">
        <v>39.787242384908375</v>
      </c>
      <c r="O27" s="248">
        <v>43.894079027355623</v>
      </c>
      <c r="P27" s="248"/>
      <c r="Q27" s="248">
        <v>8.137896656534954</v>
      </c>
      <c r="R27" s="248"/>
      <c r="S27" s="248"/>
      <c r="T27" s="248">
        <v>31.963963525835865</v>
      </c>
      <c r="U27" s="248">
        <v>38.045179331306983</v>
      </c>
      <c r="V27" s="248">
        <v>33.528680851063832</v>
      </c>
      <c r="W27" s="248"/>
      <c r="X27" s="248">
        <v>543.20972644376889</v>
      </c>
      <c r="Y27" s="248">
        <v>0</v>
      </c>
      <c r="Z27" s="248"/>
      <c r="AA27" s="248">
        <v>36.548790273556229</v>
      </c>
      <c r="AB27" s="248">
        <v>32.441953631109008</v>
      </c>
      <c r="AC27" s="390">
        <v>590.06241945288753</v>
      </c>
      <c r="AD27" s="463"/>
      <c r="AE27" s="464">
        <v>14.63523131672598</v>
      </c>
      <c r="AH27" s="280"/>
      <c r="AI27" s="280"/>
      <c r="AJ27" s="280"/>
      <c r="AK27" s="280"/>
      <c r="AN27" s="282"/>
      <c r="AO27" s="282"/>
      <c r="AP27" s="282"/>
      <c r="AQ27" s="283"/>
      <c r="AR27" s="283"/>
      <c r="AS27" s="283"/>
      <c r="AT27" s="283"/>
      <c r="AU27" s="284"/>
    </row>
    <row r="28" spans="1:47">
      <c r="B28" s="268" t="s">
        <v>22</v>
      </c>
      <c r="C28" s="248">
        <v>435.39435743519766</v>
      </c>
      <c r="D28" s="248">
        <v>488.66551705320592</v>
      </c>
      <c r="E28" s="248">
        <v>405.25950341064106</v>
      </c>
      <c r="F28" s="248">
        <v>32.158974079126864</v>
      </c>
      <c r="G28" s="248">
        <v>51.247039563437916</v>
      </c>
      <c r="H28" s="248">
        <v>83.406013642564787</v>
      </c>
      <c r="I28" s="248">
        <v>358.40419099590713</v>
      </c>
      <c r="J28" s="248"/>
      <c r="K28" s="248">
        <v>29.202099602678473</v>
      </c>
      <c r="L28" s="248">
        <v>-12.433004092769439</v>
      </c>
      <c r="M28" s="248">
        <v>-20.522918156566604</v>
      </c>
      <c r="N28" s="248">
        <v>61.361073681805344</v>
      </c>
      <c r="O28" s="248">
        <v>53.27115961800817</v>
      </c>
      <c r="P28" s="248"/>
      <c r="Q28" s="248">
        <v>21.112185538881302</v>
      </c>
      <c r="R28" s="248"/>
      <c r="S28" s="248"/>
      <c r="T28" s="248">
        <v>47.566821282401079</v>
      </c>
      <c r="U28" s="248">
        <v>55.381151432469288</v>
      </c>
      <c r="V28" s="248">
        <v>35.918930422919502</v>
      </c>
      <c r="W28" s="248"/>
      <c r="X28" s="248">
        <v>543.44556616643911</v>
      </c>
      <c r="Y28" s="248">
        <v>0</v>
      </c>
      <c r="Z28" s="248"/>
      <c r="AA28" s="248">
        <v>44.407967257844469</v>
      </c>
      <c r="AB28" s="248">
        <v>52.497881321641636</v>
      </c>
      <c r="AC28" s="390">
        <v>593.31865757162325</v>
      </c>
      <c r="AD28" s="463"/>
      <c r="AE28" s="464">
        <v>16.303380782918154</v>
      </c>
      <c r="AH28" s="280"/>
      <c r="AI28" s="280"/>
      <c r="AJ28" s="280"/>
      <c r="AK28" s="280"/>
      <c r="AN28" s="282"/>
      <c r="AO28" s="282"/>
      <c r="AP28" s="282"/>
      <c r="AQ28" s="283"/>
      <c r="AR28" s="283"/>
      <c r="AS28" s="283"/>
      <c r="AT28" s="283"/>
      <c r="AU28" s="284"/>
    </row>
    <row r="29" spans="1:47">
      <c r="B29" s="268" t="s">
        <v>23</v>
      </c>
      <c r="C29" s="248">
        <v>454.72554492415395</v>
      </c>
      <c r="D29" s="248">
        <v>499.55963593932313</v>
      </c>
      <c r="E29" s="248">
        <v>417.02629638273032</v>
      </c>
      <c r="F29" s="248">
        <v>30.826716452742119</v>
      </c>
      <c r="G29" s="248">
        <v>51.706623103850632</v>
      </c>
      <c r="H29" s="248">
        <v>82.53333955659275</v>
      </c>
      <c r="I29" s="248">
        <v>380.57564527421232</v>
      </c>
      <c r="J29" s="248"/>
      <c r="K29" s="248">
        <v>17.214167602523599</v>
      </c>
      <c r="L29" s="248">
        <v>-0.8498856476079345</v>
      </c>
      <c r="M29" s="248">
        <v>-4.056678687704462</v>
      </c>
      <c r="N29" s="248">
        <v>48.040884055265721</v>
      </c>
      <c r="O29" s="248">
        <v>44.834091015169186</v>
      </c>
      <c r="P29" s="248"/>
      <c r="Q29" s="248">
        <v>14.007374562427069</v>
      </c>
      <c r="R29" s="248"/>
      <c r="S29" s="248"/>
      <c r="T29" s="248">
        <v>42.305418903150517</v>
      </c>
      <c r="U29" s="248">
        <v>51.00887747957993</v>
      </c>
      <c r="V29" s="248">
        <v>39.802977829638266</v>
      </c>
      <c r="W29" s="248"/>
      <c r="X29" s="248">
        <v>515.17759626604425</v>
      </c>
      <c r="Y29" s="248">
        <v>0</v>
      </c>
      <c r="Z29" s="248"/>
      <c r="AA29" s="248">
        <v>31.854973162193694</v>
      </c>
      <c r="AB29" s="248">
        <v>35.061766202290222</v>
      </c>
      <c r="AC29" s="390">
        <v>563.96208168027999</v>
      </c>
      <c r="AD29" s="463"/>
      <c r="AE29" s="464">
        <v>19.061387900355875</v>
      </c>
      <c r="AH29" s="280"/>
      <c r="AI29" s="280"/>
      <c r="AJ29" s="280"/>
      <c r="AK29" s="280"/>
      <c r="AN29" s="282"/>
      <c r="AO29" s="282"/>
      <c r="AP29" s="282"/>
      <c r="AQ29" s="283"/>
      <c r="AR29" s="283"/>
      <c r="AS29" s="283"/>
      <c r="AT29" s="283"/>
      <c r="AU29" s="284"/>
    </row>
    <row r="30" spans="1:47">
      <c r="B30" s="268" t="s">
        <v>24</v>
      </c>
      <c r="C30" s="248">
        <v>453.93731764705876</v>
      </c>
      <c r="D30" s="248">
        <v>504.79060392156862</v>
      </c>
      <c r="E30" s="248">
        <v>425.95632941176467</v>
      </c>
      <c r="F30" s="248">
        <v>26.526399999999995</v>
      </c>
      <c r="G30" s="248">
        <v>52.307874509803924</v>
      </c>
      <c r="H30" s="248">
        <v>78.834274509803919</v>
      </c>
      <c r="I30" s="248">
        <v>378.66898823529408</v>
      </c>
      <c r="J30" s="248"/>
      <c r="K30" s="248">
        <v>7.5190410545727433</v>
      </c>
      <c r="L30" s="248">
        <v>-6.5632784313725487</v>
      </c>
      <c r="M30" s="248">
        <v>10.244566788564512</v>
      </c>
      <c r="N30" s="248">
        <v>34.045441054572755</v>
      </c>
      <c r="O30" s="248">
        <v>50.853286274509799</v>
      </c>
      <c r="P30" s="248"/>
      <c r="Q30" s="248">
        <v>24.3268862745098</v>
      </c>
      <c r="R30" s="248"/>
      <c r="S30" s="248"/>
      <c r="T30" s="248">
        <v>55.084815686274503</v>
      </c>
      <c r="U30" s="248">
        <v>54.071011764705879</v>
      </c>
      <c r="V30" s="248">
        <v>40.389066666666665</v>
      </c>
      <c r="W30" s="248"/>
      <c r="X30" s="248">
        <v>501.6125490196078</v>
      </c>
      <c r="Y30" s="248">
        <v>0</v>
      </c>
      <c r="Z30" s="248"/>
      <c r="AA30" s="248">
        <v>39.463419607843129</v>
      </c>
      <c r="AB30" s="248">
        <v>22.655574387906075</v>
      </c>
      <c r="AC30" s="390">
        <v>556.36677647058809</v>
      </c>
      <c r="AD30" s="463"/>
      <c r="AE30" s="464">
        <v>22.686832740213525</v>
      </c>
      <c r="AH30" s="280"/>
      <c r="AI30" s="280"/>
      <c r="AJ30" s="280"/>
      <c r="AK30" s="280"/>
      <c r="AN30" s="282"/>
      <c r="AO30" s="282"/>
      <c r="AP30" s="282"/>
      <c r="AQ30" s="283"/>
      <c r="AR30" s="283"/>
      <c r="AS30" s="283"/>
      <c r="AT30" s="283"/>
      <c r="AU30" s="284"/>
    </row>
    <row r="31" spans="1:47">
      <c r="B31" s="268" t="s">
        <v>25</v>
      </c>
      <c r="C31" s="248">
        <v>486.3898065661046</v>
      </c>
      <c r="D31" s="248">
        <v>510.32193078970704</v>
      </c>
      <c r="E31" s="248">
        <v>441.17049866903272</v>
      </c>
      <c r="F31" s="248">
        <v>17.42549068322981</v>
      </c>
      <c r="G31" s="248">
        <v>51.725941437444533</v>
      </c>
      <c r="H31" s="248">
        <v>69.151432120674343</v>
      </c>
      <c r="I31" s="248">
        <v>404.83946761313217</v>
      </c>
      <c r="J31" s="248"/>
      <c r="K31" s="248">
        <v>-18.967596785392356</v>
      </c>
      <c r="L31" s="248">
        <v>22.922818101153503</v>
      </c>
      <c r="M31" s="248">
        <v>48.397048426918523</v>
      </c>
      <c r="N31" s="248">
        <v>-1.5421061021625451</v>
      </c>
      <c r="O31" s="248">
        <v>23.932124223602479</v>
      </c>
      <c r="P31" s="248"/>
      <c r="Q31" s="248">
        <v>6.5066335403726692</v>
      </c>
      <c r="R31" s="248"/>
      <c r="S31" s="248"/>
      <c r="T31" s="248">
        <v>30.458704525288365</v>
      </c>
      <c r="U31" s="248">
        <v>34.595662821650393</v>
      </c>
      <c r="V31" s="248">
        <v>44.808404614019508</v>
      </c>
      <c r="W31" s="248"/>
      <c r="X31" s="248">
        <v>499.46690328305226</v>
      </c>
      <c r="Y31" s="248">
        <v>0</v>
      </c>
      <c r="Z31" s="248"/>
      <c r="AA31" s="248">
        <v>33.183432120674347</v>
      </c>
      <c r="AB31" s="248">
        <v>7.7092017949093243</v>
      </c>
      <c r="AC31" s="390">
        <v>533.16895119787034</v>
      </c>
      <c r="AD31" s="463"/>
      <c r="AE31" s="464">
        <v>25.066725978647693</v>
      </c>
      <c r="AH31" s="280"/>
      <c r="AI31" s="280"/>
      <c r="AJ31" s="280"/>
      <c r="AK31" s="280"/>
      <c r="AN31" s="282"/>
      <c r="AO31" s="282"/>
      <c r="AP31" s="282"/>
      <c r="AQ31" s="283"/>
      <c r="AR31" s="283"/>
      <c r="AS31" s="283"/>
      <c r="AT31" s="283"/>
      <c r="AU31" s="284"/>
    </row>
    <row r="32" spans="1:47">
      <c r="B32" s="268" t="s">
        <v>26</v>
      </c>
      <c r="C32" s="248">
        <v>493.73882975206601</v>
      </c>
      <c r="D32" s="248">
        <v>525.47836033057843</v>
      </c>
      <c r="E32" s="248">
        <v>451.22004628099177</v>
      </c>
      <c r="F32" s="248">
        <v>23.546406611570244</v>
      </c>
      <c r="G32" s="248">
        <v>50.711907438016524</v>
      </c>
      <c r="H32" s="248">
        <v>74.258314049586772</v>
      </c>
      <c r="I32" s="248">
        <v>410.29158347107438</v>
      </c>
      <c r="J32" s="248"/>
      <c r="K32" s="248">
        <v>-15.962651233398983</v>
      </c>
      <c r="L32" s="248">
        <v>12.507054545454544</v>
      </c>
      <c r="M32" s="248">
        <v>36.662829745795669</v>
      </c>
      <c r="N32" s="248">
        <v>7.5837553781712588</v>
      </c>
      <c r="O32" s="248">
        <v>31.739530578512394</v>
      </c>
      <c r="P32" s="248"/>
      <c r="Q32" s="248">
        <v>8.1931239669421476</v>
      </c>
      <c r="R32" s="248"/>
      <c r="S32" s="248"/>
      <c r="T32" s="248">
        <v>47.631590082644628</v>
      </c>
      <c r="U32" s="248">
        <v>33.433890909090906</v>
      </c>
      <c r="V32" s="248">
        <v>44.911695867768593</v>
      </c>
      <c r="W32" s="248"/>
      <c r="X32" s="248">
        <v>492.3305785123967</v>
      </c>
      <c r="Y32" s="248">
        <v>0</v>
      </c>
      <c r="Z32" s="248"/>
      <c r="AA32" s="248">
        <v>32.345190082644628</v>
      </c>
      <c r="AB32" s="248">
        <v>8.1894148823034953</v>
      </c>
      <c r="AC32" s="390">
        <v>530.93301157024791</v>
      </c>
      <c r="AD32" s="463"/>
      <c r="AE32" s="464">
        <v>26.912811387900359</v>
      </c>
      <c r="AH32" s="280"/>
      <c r="AI32" s="280"/>
      <c r="AJ32" s="280"/>
      <c r="AK32" s="280"/>
      <c r="AN32" s="282"/>
      <c r="AO32" s="282"/>
      <c r="AP32" s="282"/>
      <c r="AQ32" s="283"/>
      <c r="AR32" s="283"/>
      <c r="AS32" s="283"/>
      <c r="AT32" s="283"/>
      <c r="AU32" s="284"/>
    </row>
    <row r="33" spans="2:47">
      <c r="B33" s="268" t="s">
        <v>27</v>
      </c>
      <c r="C33" s="248">
        <v>501.62514285714286</v>
      </c>
      <c r="D33" s="248">
        <v>543.50501026045788</v>
      </c>
      <c r="E33" s="248">
        <v>464.95453196527228</v>
      </c>
      <c r="F33" s="248">
        <v>27.785067087608528</v>
      </c>
      <c r="G33" s="248">
        <v>50.765411207576946</v>
      </c>
      <c r="H33" s="248">
        <v>78.550478295185471</v>
      </c>
      <c r="I33" s="248">
        <v>419.8277505919495</v>
      </c>
      <c r="J33" s="248"/>
      <c r="K33" s="248">
        <v>-2.2281150989927285</v>
      </c>
      <c r="L33" s="248">
        <v>2.0617016574585634</v>
      </c>
      <c r="M33" s="248">
        <v>18.384617072157685</v>
      </c>
      <c r="N33" s="248">
        <v>25.556951988615801</v>
      </c>
      <c r="O33" s="248">
        <v>41.879867403314918</v>
      </c>
      <c r="P33" s="248"/>
      <c r="Q33" s="248">
        <v>14.094800315706394</v>
      </c>
      <c r="R33" s="248"/>
      <c r="S33" s="248"/>
      <c r="T33" s="248">
        <v>43.604457774269932</v>
      </c>
      <c r="U33" s="248">
        <v>34.757947908445146</v>
      </c>
      <c r="V33" s="248">
        <v>46.929439621152333</v>
      </c>
      <c r="W33" s="248"/>
      <c r="X33" s="248">
        <v>509.57032359905287</v>
      </c>
      <c r="Y33" s="248">
        <v>0</v>
      </c>
      <c r="Z33" s="248"/>
      <c r="AA33" s="248">
        <v>41.730828729281768</v>
      </c>
      <c r="AB33" s="248">
        <v>25.407913314582654</v>
      </c>
      <c r="AC33" s="390">
        <v>550.54886187845307</v>
      </c>
      <c r="AD33" s="463"/>
      <c r="AE33" s="464">
        <v>28.180604982206404</v>
      </c>
      <c r="AH33" s="280"/>
      <c r="AI33" s="280"/>
      <c r="AJ33" s="280"/>
      <c r="AK33" s="280"/>
      <c r="AN33" s="282"/>
      <c r="AO33" s="282"/>
      <c r="AP33" s="282"/>
      <c r="AQ33" s="283"/>
      <c r="AR33" s="283"/>
      <c r="AS33" s="283"/>
      <c r="AT33" s="283"/>
      <c r="AU33" s="284"/>
    </row>
    <row r="34" spans="2:47">
      <c r="B34" s="268" t="s">
        <v>28</v>
      </c>
      <c r="C34" s="248">
        <v>507.10658718330848</v>
      </c>
      <c r="D34" s="248">
        <v>549.10163934426225</v>
      </c>
      <c r="E34" s="248">
        <v>475.12535320417282</v>
      </c>
      <c r="F34" s="248">
        <v>25.019469448584196</v>
      </c>
      <c r="G34" s="248">
        <v>48.956816691505203</v>
      </c>
      <c r="H34" s="248">
        <v>73.976286140089414</v>
      </c>
      <c r="I34" s="248">
        <v>434.68145454545459</v>
      </c>
      <c r="J34" s="248"/>
      <c r="K34" s="248">
        <v>10.726663607721967</v>
      </c>
      <c r="L34" s="248">
        <v>4.7573174366616984</v>
      </c>
      <c r="M34" s="248">
        <v>11.006236541309329</v>
      </c>
      <c r="N34" s="248">
        <v>35.746133056306171</v>
      </c>
      <c r="O34" s="248">
        <v>41.995052160953797</v>
      </c>
      <c r="P34" s="248"/>
      <c r="Q34" s="248">
        <v>16.975582712369597</v>
      </c>
      <c r="R34" s="248"/>
      <c r="S34" s="248"/>
      <c r="T34" s="248">
        <v>34.42019672131147</v>
      </c>
      <c r="U34" s="248">
        <v>34.3699433681073</v>
      </c>
      <c r="V34" s="248">
        <v>49.31529061102831</v>
      </c>
      <c r="W34" s="248"/>
      <c r="X34" s="248">
        <v>525.98509687034266</v>
      </c>
      <c r="Y34" s="248">
        <v>0</v>
      </c>
      <c r="Z34" s="248"/>
      <c r="AA34" s="248">
        <v>37.043421758569295</v>
      </c>
      <c r="AB34" s="248">
        <v>30.794502653921668</v>
      </c>
      <c r="AC34" s="390">
        <v>557.75191654247385</v>
      </c>
      <c r="AD34" s="463"/>
      <c r="AE34" s="464">
        <v>29.84875444839858</v>
      </c>
      <c r="AH34" s="280"/>
      <c r="AI34" s="280"/>
      <c r="AJ34" s="280"/>
      <c r="AK34" s="280"/>
      <c r="AN34" s="282"/>
      <c r="AO34" s="282"/>
      <c r="AP34" s="282"/>
      <c r="AQ34" s="283"/>
      <c r="AR34" s="283"/>
      <c r="AS34" s="283"/>
      <c r="AT34" s="283"/>
      <c r="AU34" s="284"/>
    </row>
    <row r="35" spans="2:47">
      <c r="B35" s="268" t="s">
        <v>29</v>
      </c>
      <c r="C35" s="248">
        <v>515.87943422913713</v>
      </c>
      <c r="D35" s="248">
        <v>544.6042319660537</v>
      </c>
      <c r="E35" s="248">
        <v>478.72861103253177</v>
      </c>
      <c r="F35" s="248">
        <v>20.130251768033947</v>
      </c>
      <c r="G35" s="248">
        <v>45.745369165487979</v>
      </c>
      <c r="H35" s="248">
        <v>65.875620933521915</v>
      </c>
      <c r="I35" s="248">
        <v>440.62389816124465</v>
      </c>
      <c r="J35" s="248"/>
      <c r="K35" s="248">
        <v>8.3782132824450262</v>
      </c>
      <c r="L35" s="248">
        <v>17.650138613861387</v>
      </c>
      <c r="M35" s="248">
        <v>17.866471300298961</v>
      </c>
      <c r="N35" s="248">
        <v>28.508465050478964</v>
      </c>
      <c r="O35" s="248">
        <v>28.724797736916546</v>
      </c>
      <c r="P35" s="248"/>
      <c r="Q35" s="248">
        <v>8.5945459688826009</v>
      </c>
      <c r="R35" s="248"/>
      <c r="S35" s="248"/>
      <c r="T35" s="248">
        <v>35.338432814710039</v>
      </c>
      <c r="U35" s="248">
        <v>18.247909476661949</v>
      </c>
      <c r="V35" s="248">
        <v>52.785074964639314</v>
      </c>
      <c r="W35" s="248"/>
      <c r="X35" s="248">
        <v>516.69024045261665</v>
      </c>
      <c r="Y35" s="248">
        <v>0</v>
      </c>
      <c r="Z35" s="248"/>
      <c r="AA35" s="248">
        <v>30.680271570014138</v>
      </c>
      <c r="AB35" s="248">
        <v>30.463938883576564</v>
      </c>
      <c r="AC35" s="390">
        <v>570.05400848656279</v>
      </c>
      <c r="AD35" s="463"/>
      <c r="AE35" s="464">
        <v>31.450177935943064</v>
      </c>
      <c r="AH35" s="280"/>
      <c r="AI35" s="280"/>
      <c r="AJ35" s="280"/>
      <c r="AK35" s="280"/>
      <c r="AN35" s="282"/>
      <c r="AO35" s="282"/>
      <c r="AP35" s="282"/>
      <c r="AQ35" s="283"/>
      <c r="AR35" s="283"/>
      <c r="AS35" s="283"/>
      <c r="AT35" s="283"/>
      <c r="AU35" s="284"/>
    </row>
    <row r="36" spans="2:47">
      <c r="B36" s="268" t="s">
        <v>30</v>
      </c>
      <c r="C36" s="248">
        <v>520.37761522773621</v>
      </c>
      <c r="D36" s="248">
        <v>547.09076274643098</v>
      </c>
      <c r="E36" s="248">
        <v>485.63524133242686</v>
      </c>
      <c r="F36" s="248">
        <v>12.980633582596871</v>
      </c>
      <c r="G36" s="248">
        <v>48.474887831407202</v>
      </c>
      <c r="H36" s="248">
        <v>61.455521414004068</v>
      </c>
      <c r="I36" s="248">
        <v>452.28659687287552</v>
      </c>
      <c r="J36" s="248"/>
      <c r="K36" s="248">
        <v>15.864115027329268</v>
      </c>
      <c r="L36" s="248">
        <v>18.885645139360978</v>
      </c>
      <c r="M36" s="248">
        <v>16.7540440481296</v>
      </c>
      <c r="N36" s="248">
        <v>28.844748609926143</v>
      </c>
      <c r="O36" s="248">
        <v>26.713147518694765</v>
      </c>
      <c r="P36" s="248"/>
      <c r="Q36" s="248">
        <v>13.73251393609789</v>
      </c>
      <c r="R36" s="248"/>
      <c r="S36" s="248"/>
      <c r="T36" s="248">
        <v>31.887673691366412</v>
      </c>
      <c r="U36" s="248">
        <v>11.269036029911621</v>
      </c>
      <c r="V36" s="248">
        <v>53.059524133242689</v>
      </c>
      <c r="W36" s="248"/>
      <c r="X36" s="248">
        <v>512.86798096532959</v>
      </c>
      <c r="Y36" s="248">
        <v>0</v>
      </c>
      <c r="Z36" s="248"/>
      <c r="AA36" s="248">
        <v>29.690104690686603</v>
      </c>
      <c r="AB36" s="248">
        <v>31.82170578191797</v>
      </c>
      <c r="AC36" s="390">
        <v>582.81119238613178</v>
      </c>
      <c r="AD36" s="463"/>
      <c r="AE36" s="464">
        <v>32.717971530249116</v>
      </c>
      <c r="AH36" s="280"/>
      <c r="AI36" s="280"/>
      <c r="AJ36" s="280"/>
      <c r="AK36" s="280"/>
      <c r="AN36" s="282"/>
      <c r="AO36" s="282"/>
      <c r="AP36" s="282"/>
      <c r="AQ36" s="283"/>
      <c r="AR36" s="283"/>
      <c r="AS36" s="283"/>
      <c r="AT36" s="283"/>
      <c r="AU36" s="284"/>
    </row>
    <row r="37" spans="2:47">
      <c r="B37" s="268" t="s">
        <v>31</v>
      </c>
      <c r="C37" s="248">
        <v>534.40316506101476</v>
      </c>
      <c r="D37" s="248">
        <v>549.05486962106602</v>
      </c>
      <c r="E37" s="248">
        <v>491.35187154784836</v>
      </c>
      <c r="F37" s="248">
        <v>4.3227437379576106</v>
      </c>
      <c r="G37" s="248">
        <v>53.380254335260112</v>
      </c>
      <c r="H37" s="248">
        <v>57.702998073217714</v>
      </c>
      <c r="I37" s="248">
        <v>467.78324470134874</v>
      </c>
      <c r="J37" s="248"/>
      <c r="K37" s="248">
        <v>27.432869684293102</v>
      </c>
      <c r="L37" s="248">
        <v>29.421800899165056</v>
      </c>
      <c r="M37" s="248">
        <v>12.31789203696572</v>
      </c>
      <c r="N37" s="248">
        <v>31.755613422250711</v>
      </c>
      <c r="O37" s="248">
        <v>14.651704560051378</v>
      </c>
      <c r="P37" s="248"/>
      <c r="Q37" s="248">
        <v>10.328960822093769</v>
      </c>
      <c r="R37" s="248"/>
      <c r="S37" s="248"/>
      <c r="T37" s="248">
        <v>3.4622376364804106</v>
      </c>
      <c r="U37" s="248">
        <v>-9.329849710982657</v>
      </c>
      <c r="V37" s="248">
        <v>53.723879254977511</v>
      </c>
      <c r="W37" s="248"/>
      <c r="X37" s="248">
        <v>483.38497109826585</v>
      </c>
      <c r="Y37" s="248">
        <v>0</v>
      </c>
      <c r="Z37" s="248"/>
      <c r="AA37" s="248">
        <v>18.157256262042388</v>
      </c>
      <c r="AB37" s="248">
        <v>35.261165124241721</v>
      </c>
      <c r="AC37" s="390">
        <v>580.16303147077701</v>
      </c>
      <c r="AD37" s="463"/>
      <c r="AE37" s="464">
        <v>34.630782918149471</v>
      </c>
      <c r="AH37" s="280"/>
      <c r="AI37" s="280"/>
      <c r="AJ37" s="280"/>
      <c r="AK37" s="280"/>
      <c r="AN37" s="282"/>
      <c r="AO37" s="282"/>
      <c r="AP37" s="282"/>
      <c r="AQ37" s="283"/>
      <c r="AR37" s="283"/>
      <c r="AS37" s="283"/>
      <c r="AT37" s="283"/>
      <c r="AU37" s="284"/>
    </row>
    <row r="38" spans="2:47">
      <c r="B38" s="268" t="s">
        <v>32</v>
      </c>
      <c r="C38" s="248">
        <v>547.63927884615373</v>
      </c>
      <c r="D38" s="248">
        <v>532.69764423076924</v>
      </c>
      <c r="E38" s="248">
        <v>478.37818269230763</v>
      </c>
      <c r="F38" s="248">
        <v>0.85110576923076908</v>
      </c>
      <c r="G38" s="248">
        <v>53.468355769230769</v>
      </c>
      <c r="H38" s="248">
        <v>54.319461538461532</v>
      </c>
      <c r="I38" s="248">
        <v>480.13443269230766</v>
      </c>
      <c r="J38" s="248"/>
      <c r="K38" s="248">
        <v>16.246336219637644</v>
      </c>
      <c r="L38" s="248">
        <v>55.786605769230761</v>
      </c>
      <c r="M38" s="248">
        <v>23.747529164977738</v>
      </c>
      <c r="N38" s="248">
        <v>17.097441988868418</v>
      </c>
      <c r="O38" s="248">
        <v>-14.941634615384613</v>
      </c>
      <c r="P38" s="248"/>
      <c r="Q38" s="248">
        <v>-15.792740384615382</v>
      </c>
      <c r="R38" s="248"/>
      <c r="S38" s="248"/>
      <c r="T38" s="248">
        <v>-18.802682692307688</v>
      </c>
      <c r="U38" s="248">
        <v>-39.1886923076923</v>
      </c>
      <c r="V38" s="248">
        <v>51.795865384615382</v>
      </c>
      <c r="W38" s="248"/>
      <c r="X38" s="248">
        <v>415.28557692307686</v>
      </c>
      <c r="Y38" s="248">
        <v>0</v>
      </c>
      <c r="Z38" s="248"/>
      <c r="AA38" s="248">
        <v>-9.1135865384615382</v>
      </c>
      <c r="AB38" s="248">
        <v>22.92549006579149</v>
      </c>
      <c r="AC38" s="390">
        <v>527.53426923076916</v>
      </c>
      <c r="AD38" s="463"/>
      <c r="AE38" s="464">
        <v>37.010676156583635</v>
      </c>
      <c r="AH38" s="280"/>
      <c r="AI38" s="280"/>
      <c r="AJ38" s="280"/>
      <c r="AK38" s="280"/>
      <c r="AN38" s="282"/>
      <c r="AO38" s="282"/>
      <c r="AP38" s="282"/>
      <c r="AQ38" s="283"/>
      <c r="AR38" s="283"/>
      <c r="AS38" s="283"/>
      <c r="AT38" s="283"/>
      <c r="AU38" s="284"/>
    </row>
    <row r="39" spans="2:47" ht="15" customHeight="1">
      <c r="B39" s="268" t="s">
        <v>33</v>
      </c>
      <c r="C39" s="248">
        <v>547.00082359488022</v>
      </c>
      <c r="D39" s="248">
        <v>547.31106510851419</v>
      </c>
      <c r="E39" s="248">
        <v>480.93189092932664</v>
      </c>
      <c r="F39" s="248">
        <v>12.282061213132998</v>
      </c>
      <c r="G39" s="248">
        <v>54.097112966054524</v>
      </c>
      <c r="H39" s="248">
        <v>66.37917417918753</v>
      </c>
      <c r="I39" s="248">
        <v>483.48387757373399</v>
      </c>
      <c r="J39" s="248"/>
      <c r="K39" s="248">
        <v>9.5244894167107841</v>
      </c>
      <c r="L39" s="248">
        <v>35.90044741235392</v>
      </c>
      <c r="M39" s="248">
        <v>14.404138296143969</v>
      </c>
      <c r="N39" s="248">
        <v>21.80655062984378</v>
      </c>
      <c r="O39" s="248">
        <v>0.31024151363383418</v>
      </c>
      <c r="P39" s="248"/>
      <c r="Q39" s="248">
        <v>-11.971819699499164</v>
      </c>
      <c r="R39" s="248"/>
      <c r="S39" s="248"/>
      <c r="T39" s="248">
        <v>-11.446410684474124</v>
      </c>
      <c r="U39" s="248">
        <v>-17.488614357262104</v>
      </c>
      <c r="V39" s="248">
        <v>50.091494713411244</v>
      </c>
      <c r="W39" s="248"/>
      <c r="X39" s="248">
        <v>380.04585420144684</v>
      </c>
      <c r="Y39" s="248">
        <v>0</v>
      </c>
      <c r="Z39" s="248"/>
      <c r="AA39" s="248">
        <v>7.3982593210907055</v>
      </c>
      <c r="AB39" s="248">
        <v>28.894568437300656</v>
      </c>
      <c r="AC39" s="390">
        <v>467.00855203116294</v>
      </c>
      <c r="AD39" s="463"/>
      <c r="AE39" s="464">
        <v>39.968861209964416</v>
      </c>
      <c r="AH39" s="280"/>
      <c r="AI39" s="280"/>
      <c r="AJ39" s="280"/>
      <c r="AK39" s="280"/>
      <c r="AN39" s="282"/>
      <c r="AO39" s="282"/>
      <c r="AP39" s="282"/>
      <c r="AQ39" s="283"/>
      <c r="AR39" s="283"/>
      <c r="AS39" s="283"/>
      <c r="AT39" s="283"/>
      <c r="AU39" s="284"/>
    </row>
    <row r="40" spans="2:47">
      <c r="B40" s="268" t="s">
        <v>34</v>
      </c>
      <c r="C40" s="248">
        <v>531.71200821355228</v>
      </c>
      <c r="D40" s="248">
        <v>548.59508829568779</v>
      </c>
      <c r="E40" s="248">
        <v>483.73313347022577</v>
      </c>
      <c r="F40" s="248">
        <v>15.403646817248459</v>
      </c>
      <c r="G40" s="248">
        <v>49.458308008213542</v>
      </c>
      <c r="H40" s="248">
        <v>64.861954825462007</v>
      </c>
      <c r="I40" s="248">
        <v>476.73756057494859</v>
      </c>
      <c r="J40" s="248"/>
      <c r="K40" s="248">
        <v>-2.0478438502503278</v>
      </c>
      <c r="L40" s="248">
        <v>15.791392197125253</v>
      </c>
      <c r="M40" s="248">
        <v>19.318669312262649</v>
      </c>
      <c r="N40" s="248">
        <v>13.355802966998132</v>
      </c>
      <c r="O40" s="248">
        <v>16.883080082135521</v>
      </c>
      <c r="P40" s="248"/>
      <c r="Q40" s="248">
        <v>1.4794332648870634</v>
      </c>
      <c r="R40" s="248"/>
      <c r="S40" s="248"/>
      <c r="T40" s="248">
        <v>-6.0816016427104707</v>
      </c>
      <c r="U40" s="248">
        <v>-1.9641149897330592</v>
      </c>
      <c r="V40" s="248">
        <v>45.675482546201223</v>
      </c>
      <c r="W40" s="248"/>
      <c r="X40" s="248">
        <v>348.74004106776175</v>
      </c>
      <c r="Y40" s="248">
        <v>0</v>
      </c>
      <c r="Z40" s="248"/>
      <c r="AA40" s="248">
        <v>21.782981519507185</v>
      </c>
      <c r="AB40" s="248">
        <v>18.255704404369794</v>
      </c>
      <c r="AC40" s="390">
        <v>434.64179876796703</v>
      </c>
      <c r="AD40" s="463"/>
      <c r="AE40" s="464">
        <v>43.327402135231324</v>
      </c>
      <c r="AH40" s="280"/>
      <c r="AI40" s="280"/>
      <c r="AJ40" s="280"/>
      <c r="AK40" s="280"/>
      <c r="AN40" s="282"/>
      <c r="AO40" s="282"/>
      <c r="AP40" s="282"/>
      <c r="AQ40" s="283"/>
      <c r="AR40" s="283"/>
      <c r="AS40" s="283"/>
      <c r="AT40" s="283"/>
      <c r="AU40" s="284"/>
    </row>
    <row r="41" spans="2:47">
      <c r="B41" s="268" t="s">
        <v>35</v>
      </c>
      <c r="C41" s="248">
        <v>521.23365650701498</v>
      </c>
      <c r="D41" s="248">
        <v>572.92351814223514</v>
      </c>
      <c r="E41" s="248">
        <v>508.274213836478</v>
      </c>
      <c r="F41" s="248">
        <v>19.719756168359943</v>
      </c>
      <c r="G41" s="248">
        <v>44.929548137397191</v>
      </c>
      <c r="H41" s="248">
        <v>64.649304305757141</v>
      </c>
      <c r="I41" s="248">
        <v>471.46008708272859</v>
      </c>
      <c r="J41" s="248"/>
      <c r="K41" s="248">
        <v>10.395266213422701</v>
      </c>
      <c r="L41" s="248">
        <v>-23.924288340590227</v>
      </c>
      <c r="M41" s="248">
        <v>-2.3494490871527454</v>
      </c>
      <c r="N41" s="248">
        <v>30.115022381782641</v>
      </c>
      <c r="O41" s="248">
        <v>51.689861635220126</v>
      </c>
      <c r="P41" s="248"/>
      <c r="Q41" s="248">
        <v>31.970105466860183</v>
      </c>
      <c r="R41" s="248"/>
      <c r="S41" s="248"/>
      <c r="T41" s="248">
        <v>28.320232220609576</v>
      </c>
      <c r="U41" s="248">
        <v>29.914604741170773</v>
      </c>
      <c r="V41" s="248">
        <v>39.052338655055635</v>
      </c>
      <c r="W41" s="248"/>
      <c r="X41" s="248">
        <v>360.63705853894533</v>
      </c>
      <c r="Y41" s="248">
        <v>0</v>
      </c>
      <c r="Z41" s="248"/>
      <c r="AA41" s="248">
        <v>51.4244954039671</v>
      </c>
      <c r="AB41" s="248">
        <v>29.849656150529629</v>
      </c>
      <c r="AC41" s="390">
        <v>445.21275665215285</v>
      </c>
      <c r="AD41" s="463"/>
      <c r="AE41" s="464">
        <v>45.97419928825623</v>
      </c>
      <c r="AH41" s="280"/>
      <c r="AI41" s="280"/>
      <c r="AJ41" s="280"/>
      <c r="AK41" s="280"/>
      <c r="AN41" s="282"/>
      <c r="AO41" s="282"/>
      <c r="AP41" s="282"/>
      <c r="AQ41" s="283"/>
      <c r="AR41" s="283"/>
      <c r="AS41" s="283"/>
      <c r="AT41" s="283"/>
      <c r="AU41" s="284"/>
    </row>
    <row r="42" spans="2:47">
      <c r="B42" s="268" t="s">
        <v>36</v>
      </c>
      <c r="C42" s="248">
        <v>501.47122410546132</v>
      </c>
      <c r="D42" s="248">
        <v>599.57673822975505</v>
      </c>
      <c r="E42" s="248">
        <v>538.89343879472676</v>
      </c>
      <c r="F42" s="248">
        <v>16.550952919020713</v>
      </c>
      <c r="G42" s="248">
        <v>44.132346516007523</v>
      </c>
      <c r="H42" s="248">
        <v>60.683299435028239</v>
      </c>
      <c r="I42" s="248">
        <v>454.67175894538599</v>
      </c>
      <c r="J42" s="248"/>
      <c r="K42" s="248">
        <v>55.827469314518495</v>
      </c>
      <c r="L42" s="248">
        <v>-67.376497175141225</v>
      </c>
      <c r="M42" s="248">
        <v>-41.649405284386667</v>
      </c>
      <c r="N42" s="248">
        <v>72.378422233539183</v>
      </c>
      <c r="O42" s="248">
        <v>98.105514124293762</v>
      </c>
      <c r="P42" s="248"/>
      <c r="Q42" s="248">
        <v>81.55456120527306</v>
      </c>
      <c r="R42" s="248"/>
      <c r="S42" s="248"/>
      <c r="T42" s="248">
        <v>76.628858757062133</v>
      </c>
      <c r="U42" s="248">
        <v>76.527254237288119</v>
      </c>
      <c r="V42" s="248">
        <v>39.962327683615818</v>
      </c>
      <c r="W42" s="248"/>
      <c r="X42" s="248">
        <v>427.37401129943498</v>
      </c>
      <c r="Y42" s="248">
        <v>0</v>
      </c>
      <c r="Z42" s="248"/>
      <c r="AA42" s="248">
        <v>96.911661016949139</v>
      </c>
      <c r="AB42" s="248">
        <v>71.184569126194575</v>
      </c>
      <c r="AC42" s="390">
        <v>526.32411299435023</v>
      </c>
      <c r="AD42" s="463"/>
      <c r="AE42" s="464">
        <v>47.241992882562286</v>
      </c>
      <c r="AH42" s="280"/>
      <c r="AI42" s="280"/>
      <c r="AJ42" s="280"/>
      <c r="AK42" s="280"/>
      <c r="AN42" s="282"/>
      <c r="AO42" s="282"/>
      <c r="AP42" s="282"/>
      <c r="AQ42" s="283"/>
      <c r="AR42" s="283"/>
      <c r="AS42" s="283"/>
      <c r="AT42" s="283"/>
      <c r="AU42" s="284"/>
    </row>
    <row r="43" spans="2:47">
      <c r="B43" s="268" t="s">
        <v>37</v>
      </c>
      <c r="C43" s="248">
        <v>503.75786080586084</v>
      </c>
      <c r="D43" s="248">
        <v>609.45091575091578</v>
      </c>
      <c r="E43" s="248">
        <v>553.06564102564118</v>
      </c>
      <c r="F43" s="248">
        <v>12.666615384615385</v>
      </c>
      <c r="G43" s="248">
        <v>43.718659340659343</v>
      </c>
      <c r="H43" s="248">
        <v>56.385274725274733</v>
      </c>
      <c r="I43" s="248">
        <v>456.5827985347986</v>
      </c>
      <c r="J43" s="248"/>
      <c r="K43" s="248">
        <v>72.061130405822809</v>
      </c>
      <c r="L43" s="248">
        <v>-70.855230769230772</v>
      </c>
      <c r="M43" s="248">
        <v>-49.889921614614011</v>
      </c>
      <c r="N43" s="248">
        <v>84.727745790438206</v>
      </c>
      <c r="O43" s="248">
        <v>105.69305494505494</v>
      </c>
      <c r="P43" s="248"/>
      <c r="Q43" s="248">
        <v>93.02643956043957</v>
      </c>
      <c r="R43" s="248"/>
      <c r="S43" s="248"/>
      <c r="T43" s="248">
        <v>102.14813186813187</v>
      </c>
      <c r="U43" s="248">
        <v>94.918300366300372</v>
      </c>
      <c r="V43" s="248">
        <v>42.329098901098902</v>
      </c>
      <c r="W43" s="248"/>
      <c r="X43" s="248">
        <v>514.24029304029318</v>
      </c>
      <c r="Y43" s="248">
        <v>0</v>
      </c>
      <c r="Z43" s="248"/>
      <c r="AA43" s="248">
        <v>105.53865934065936</v>
      </c>
      <c r="AB43" s="248">
        <v>84.573350186042603</v>
      </c>
      <c r="AC43" s="390">
        <v>614.93710622710626</v>
      </c>
      <c r="AD43" s="463"/>
      <c r="AE43" s="464">
        <v>48.57651245551601</v>
      </c>
      <c r="AH43" s="280"/>
      <c r="AI43" s="280"/>
      <c r="AJ43" s="280"/>
      <c r="AK43" s="280"/>
      <c r="AN43" s="282"/>
      <c r="AO43" s="282"/>
      <c r="AP43" s="282"/>
      <c r="AQ43" s="283"/>
      <c r="AR43" s="283"/>
      <c r="AS43" s="283"/>
      <c r="AT43" s="283"/>
      <c r="AU43" s="284"/>
    </row>
    <row r="44" spans="2:47">
      <c r="B44" s="268" t="s">
        <v>38</v>
      </c>
      <c r="C44" s="248">
        <v>535.77940900900899</v>
      </c>
      <c r="D44" s="248">
        <v>624.73540180180169</v>
      </c>
      <c r="E44" s="248">
        <v>567.7840432432431</v>
      </c>
      <c r="F44" s="248">
        <v>13.609513513513511</v>
      </c>
      <c r="G44" s="248">
        <v>43.341845045045034</v>
      </c>
      <c r="H44" s="248">
        <v>56.951358558558553</v>
      </c>
      <c r="I44" s="248">
        <v>488.03877477477471</v>
      </c>
      <c r="J44" s="248"/>
      <c r="K44" s="248">
        <v>66.038085705872618</v>
      </c>
      <c r="L44" s="248">
        <v>-48.890962162162147</v>
      </c>
      <c r="M44" s="248">
        <v>-39.582568588755514</v>
      </c>
      <c r="N44" s="248">
        <v>79.647599219386137</v>
      </c>
      <c r="O44" s="248">
        <v>88.955992792792784</v>
      </c>
      <c r="P44" s="248"/>
      <c r="Q44" s="248">
        <v>75.346479279279265</v>
      </c>
      <c r="R44" s="248"/>
      <c r="S44" s="248"/>
      <c r="T44" s="248">
        <v>79.036439639639639</v>
      </c>
      <c r="U44" s="248">
        <v>74.412850450450435</v>
      </c>
      <c r="V44" s="248">
        <v>46.938645045045035</v>
      </c>
      <c r="W44" s="248"/>
      <c r="X44" s="248">
        <v>587.31531531531516</v>
      </c>
      <c r="Y44" s="248">
        <v>0</v>
      </c>
      <c r="Z44" s="248"/>
      <c r="AA44" s="248">
        <v>92.803920720720697</v>
      </c>
      <c r="AB44" s="248">
        <v>83.49552714731405</v>
      </c>
      <c r="AC44" s="390">
        <v>688.43683603603586</v>
      </c>
      <c r="AD44" s="463"/>
      <c r="AE44" s="464">
        <v>49.377224199288264</v>
      </c>
      <c r="AH44" s="280"/>
      <c r="AI44" s="280"/>
      <c r="AJ44" s="280"/>
      <c r="AK44" s="280"/>
      <c r="AN44" s="282"/>
      <c r="AO44" s="282"/>
      <c r="AP44" s="282"/>
      <c r="AQ44" s="283"/>
      <c r="AR44" s="283"/>
      <c r="AS44" s="283"/>
      <c r="AT44" s="283"/>
      <c r="AU44" s="284"/>
    </row>
    <row r="45" spans="2:47">
      <c r="B45" s="268" t="s">
        <v>39</v>
      </c>
      <c r="C45" s="248">
        <v>563.81527717154074</v>
      </c>
      <c r="D45" s="248">
        <v>633.55135748581392</v>
      </c>
      <c r="E45" s="248">
        <v>577.53092274116102</v>
      </c>
      <c r="F45" s="248">
        <v>12.971872544740288</v>
      </c>
      <c r="G45" s="248">
        <v>43.048562199912702</v>
      </c>
      <c r="H45" s="248">
        <v>56.020434744652981</v>
      </c>
      <c r="I45" s="248">
        <v>511.33512352684409</v>
      </c>
      <c r="J45" s="248"/>
      <c r="K45" s="248">
        <v>49.087193866933916</v>
      </c>
      <c r="L45" s="248">
        <v>-25.044937581841992</v>
      </c>
      <c r="M45" s="248">
        <v>-17.36792367924296</v>
      </c>
      <c r="N45" s="248">
        <v>62.059066411674237</v>
      </c>
      <c r="O45" s="248">
        <v>69.736080314273224</v>
      </c>
      <c r="P45" s="248"/>
      <c r="Q45" s="248">
        <v>56.764207769532945</v>
      </c>
      <c r="R45" s="248"/>
      <c r="S45" s="248"/>
      <c r="T45" s="248">
        <v>69.349475338280214</v>
      </c>
      <c r="U45" s="248">
        <v>61.892120471409861</v>
      </c>
      <c r="V45" s="248">
        <v>52.066074203404625</v>
      </c>
      <c r="W45" s="248"/>
      <c r="X45" s="248">
        <v>632.10894805761677</v>
      </c>
      <c r="Y45" s="248">
        <v>0</v>
      </c>
      <c r="Z45" s="248"/>
      <c r="AA45" s="248">
        <v>73.323460497599285</v>
      </c>
      <c r="AB45" s="248">
        <v>65.64644659500027</v>
      </c>
      <c r="AC45" s="390">
        <v>740.54477520733303</v>
      </c>
      <c r="AD45" s="463"/>
      <c r="AE45" s="464">
        <v>50.956405693950181</v>
      </c>
      <c r="AH45" s="280"/>
      <c r="AI45" s="280"/>
      <c r="AJ45" s="280"/>
      <c r="AK45" s="280"/>
      <c r="AN45" s="282"/>
      <c r="AO45" s="282"/>
      <c r="AP45" s="282"/>
      <c r="AQ45" s="283"/>
      <c r="AR45" s="283"/>
      <c r="AS45" s="283"/>
      <c r="AT45" s="283"/>
      <c r="AU45" s="284"/>
    </row>
    <row r="46" spans="2:47">
      <c r="B46" s="268" t="s">
        <v>40</v>
      </c>
      <c r="C46" s="248">
        <v>568.66615540540533</v>
      </c>
      <c r="D46" s="248">
        <v>623.58266891891878</v>
      </c>
      <c r="E46" s="248">
        <v>576.17720945945928</v>
      </c>
      <c r="F46" s="248">
        <v>6.2636418918918917</v>
      </c>
      <c r="G46" s="248">
        <v>41.141817567567564</v>
      </c>
      <c r="H46" s="248">
        <v>47.40545945945945</v>
      </c>
      <c r="I46" s="248">
        <v>520.0265743243242</v>
      </c>
      <c r="J46" s="248"/>
      <c r="K46" s="248">
        <v>44.48520490011537</v>
      </c>
      <c r="L46" s="248">
        <v>-8.9578243243243225</v>
      </c>
      <c r="M46" s="248">
        <v>-4.7901576028180788</v>
      </c>
      <c r="N46" s="248">
        <v>50.748846792007264</v>
      </c>
      <c r="O46" s="248">
        <v>54.9165135135135</v>
      </c>
      <c r="P46" s="248"/>
      <c r="Q46" s="248">
        <v>48.652871621621614</v>
      </c>
      <c r="R46" s="248"/>
      <c r="S46" s="248"/>
      <c r="T46" s="248">
        <v>47.665574324324318</v>
      </c>
      <c r="U46" s="248">
        <v>42.94933108108107</v>
      </c>
      <c r="V46" s="248">
        <v>53.145074324324312</v>
      </c>
      <c r="W46" s="248"/>
      <c r="X46" s="248">
        <v>658.83108108108092</v>
      </c>
      <c r="Y46" s="248">
        <v>0</v>
      </c>
      <c r="Z46" s="248"/>
      <c r="AA46" s="248">
        <v>58.544831081081071</v>
      </c>
      <c r="AB46" s="248">
        <v>54.377164359574827</v>
      </c>
      <c r="AC46" s="390">
        <v>775.34355405405393</v>
      </c>
      <c r="AD46" s="463"/>
      <c r="AE46" s="464">
        <v>52.669039145907483</v>
      </c>
      <c r="AH46" s="280"/>
      <c r="AI46" s="280"/>
      <c r="AJ46" s="280"/>
      <c r="AK46" s="280"/>
      <c r="AN46" s="282"/>
      <c r="AO46" s="282"/>
      <c r="AP46" s="282"/>
      <c r="AQ46" s="283"/>
      <c r="AR46" s="283"/>
      <c r="AS46" s="283"/>
      <c r="AT46" s="283"/>
      <c r="AU46" s="284"/>
    </row>
    <row r="47" spans="2:47">
      <c r="B47" s="268" t="s">
        <v>41</v>
      </c>
      <c r="C47" s="248">
        <v>634.00811819333046</v>
      </c>
      <c r="D47" s="248">
        <v>653.55404643309407</v>
      </c>
      <c r="E47" s="248">
        <v>602.02369945124531</v>
      </c>
      <c r="F47" s="248">
        <v>9.119155761924862</v>
      </c>
      <c r="G47" s="248">
        <v>42.411191219924014</v>
      </c>
      <c r="H47" s="248">
        <v>51.530346981848886</v>
      </c>
      <c r="I47" s="248">
        <v>571.32602110595178</v>
      </c>
      <c r="J47" s="248"/>
      <c r="K47" s="248">
        <v>20.823812366321803</v>
      </c>
      <c r="L47" s="248">
        <v>28.832094554664412</v>
      </c>
      <c r="M47" s="248">
        <v>18.435054666181351</v>
      </c>
      <c r="N47" s="248">
        <v>29.942968128246672</v>
      </c>
      <c r="O47" s="248">
        <v>19.545928239763612</v>
      </c>
      <c r="P47" s="248"/>
      <c r="Q47" s="248">
        <v>10.42677247783875</v>
      </c>
      <c r="R47" s="248"/>
      <c r="S47" s="248"/>
      <c r="T47" s="248">
        <v>6.7240726044744612</v>
      </c>
      <c r="U47" s="248">
        <v>1.7099603208104683</v>
      </c>
      <c r="V47" s="248">
        <v>56.593803292528492</v>
      </c>
      <c r="W47" s="248"/>
      <c r="X47" s="248">
        <v>683.98412832418728</v>
      </c>
      <c r="Y47" s="248">
        <v>685.50240607851401</v>
      </c>
      <c r="Z47" s="248"/>
      <c r="AA47" s="248">
        <v>18.211741663149006</v>
      </c>
      <c r="AB47" s="248">
        <v>28.608781551632063</v>
      </c>
      <c r="AC47" s="390">
        <v>782.44064499788942</v>
      </c>
      <c r="AD47" s="463"/>
      <c r="AE47" s="464">
        <v>52.691281138790039</v>
      </c>
      <c r="AH47" s="280"/>
      <c r="AI47" s="280"/>
      <c r="AJ47" s="280"/>
      <c r="AK47" s="280"/>
      <c r="AN47" s="282"/>
      <c r="AO47" s="282"/>
      <c r="AP47" s="282"/>
      <c r="AQ47" s="283"/>
      <c r="AR47" s="283"/>
      <c r="AS47" s="283"/>
      <c r="AT47" s="283"/>
      <c r="AU47" s="284"/>
    </row>
    <row r="48" spans="2:47">
      <c r="B48" s="268" t="s">
        <v>42</v>
      </c>
      <c r="C48" s="248">
        <v>664.96045980841313</v>
      </c>
      <c r="D48" s="248">
        <v>664.88181257809242</v>
      </c>
      <c r="E48" s="248">
        <v>612.10577592669711</v>
      </c>
      <c r="F48" s="248">
        <v>9.6867172011661804</v>
      </c>
      <c r="G48" s="248">
        <v>43.08931945022907</v>
      </c>
      <c r="H48" s="248">
        <v>52.776036651395252</v>
      </c>
      <c r="I48" s="248">
        <v>601.40038983756767</v>
      </c>
      <c r="J48" s="248"/>
      <c r="K48" s="248">
        <v>3.5374451587638114</v>
      </c>
      <c r="L48" s="248">
        <v>46.948651395251979</v>
      </c>
      <c r="M48" s="248">
        <v>33.64584180500129</v>
      </c>
      <c r="N48" s="248">
        <v>13.224162359929991</v>
      </c>
      <c r="O48" s="248">
        <v>-7.8647230320699715E-2</v>
      </c>
      <c r="P48" s="248"/>
      <c r="Q48" s="248">
        <v>-9.7653644314868817</v>
      </c>
      <c r="R48" s="248"/>
      <c r="S48" s="248"/>
      <c r="T48" s="248">
        <v>-8.5107538525614324</v>
      </c>
      <c r="U48" s="248">
        <v>-14.396188254893794</v>
      </c>
      <c r="V48" s="248">
        <v>55.1317084548105</v>
      </c>
      <c r="W48" s="248"/>
      <c r="X48" s="248">
        <v>679.92403165347787</v>
      </c>
      <c r="Y48" s="248">
        <v>681.60932944606407</v>
      </c>
      <c r="Z48" s="248"/>
      <c r="AA48" s="248">
        <v>-2.295750104123282</v>
      </c>
      <c r="AB48" s="248">
        <v>11.00705948612741</v>
      </c>
      <c r="AC48" s="390">
        <v>777.33611661807572</v>
      </c>
      <c r="AD48" s="463"/>
      <c r="AE48" s="464">
        <v>53.403024911032027</v>
      </c>
      <c r="AH48" s="280"/>
      <c r="AI48" s="280"/>
      <c r="AJ48" s="280"/>
      <c r="AK48" s="280"/>
      <c r="AN48" s="282"/>
      <c r="AO48" s="282"/>
      <c r="AP48" s="282"/>
      <c r="AQ48" s="283"/>
      <c r="AR48" s="283"/>
      <c r="AS48" s="283"/>
      <c r="AT48" s="283"/>
      <c r="AU48" s="284"/>
    </row>
    <row r="49" spans="1:47">
      <c r="B49" s="268" t="s">
        <v>43</v>
      </c>
      <c r="C49" s="248">
        <v>700.41877517468129</v>
      </c>
      <c r="D49" s="248">
        <v>679.48363995067814</v>
      </c>
      <c r="E49" s="248">
        <v>625.70349691738579</v>
      </c>
      <c r="F49" s="248">
        <v>9.0770045211672805</v>
      </c>
      <c r="G49" s="248">
        <v>44.703138512124937</v>
      </c>
      <c r="H49" s="248">
        <v>53.780143033292227</v>
      </c>
      <c r="I49" s="248">
        <v>636.28286395396617</v>
      </c>
      <c r="J49" s="248"/>
      <c r="K49" s="248">
        <v>-17.856660949581222</v>
      </c>
      <c r="L49" s="248">
        <v>61.790895191122061</v>
      </c>
      <c r="M49" s="248">
        <v>49.635416395532715</v>
      </c>
      <c r="N49" s="248">
        <v>-8.7796564284139418</v>
      </c>
      <c r="O49" s="248">
        <v>-20.935135224003286</v>
      </c>
      <c r="P49" s="248"/>
      <c r="Q49" s="248">
        <v>-30.012139745170568</v>
      </c>
      <c r="R49" s="248">
        <v>553.74716974928072</v>
      </c>
      <c r="S49" s="248"/>
      <c r="T49" s="248">
        <v>-16.884484997944924</v>
      </c>
      <c r="U49" s="248">
        <v>-16.187817509247839</v>
      </c>
      <c r="V49" s="248">
        <v>47.859393341553627</v>
      </c>
      <c r="W49" s="248"/>
      <c r="X49" s="248">
        <v>652.87168105219882</v>
      </c>
      <c r="Y49" s="248">
        <v>654.90439786272077</v>
      </c>
      <c r="Z49" s="248">
        <v>660.31142457870931</v>
      </c>
      <c r="AA49" s="248">
        <v>-20.76512618166872</v>
      </c>
      <c r="AB49" s="248">
        <v>-8.6096473860793719</v>
      </c>
      <c r="AC49" s="390">
        <v>754.55741553637472</v>
      </c>
      <c r="AD49" s="463"/>
      <c r="AE49" s="464">
        <v>54.114768683274029</v>
      </c>
      <c r="AH49" s="280"/>
      <c r="AI49" s="280"/>
      <c r="AJ49" s="280"/>
      <c r="AK49" s="280"/>
      <c r="AN49" s="282"/>
      <c r="AO49" s="282"/>
      <c r="AP49" s="282"/>
      <c r="AQ49" s="283"/>
      <c r="AR49" s="283"/>
      <c r="AS49" s="283"/>
      <c r="AT49" s="283"/>
      <c r="AU49" s="284"/>
    </row>
    <row r="50" spans="1:47">
      <c r="B50" s="268" t="s">
        <v>44</v>
      </c>
      <c r="C50" s="248">
        <v>744.72205128205132</v>
      </c>
      <c r="D50" s="248">
        <v>715.04698738298737</v>
      </c>
      <c r="E50" s="248">
        <v>660.70522425722424</v>
      </c>
      <c r="F50" s="248">
        <v>8.2545608465608478</v>
      </c>
      <c r="G50" s="248">
        <v>46.08720227920228</v>
      </c>
      <c r="H50" s="248">
        <v>54.34176312576313</v>
      </c>
      <c r="I50" s="248">
        <v>674.27922832722834</v>
      </c>
      <c r="J50" s="248"/>
      <c r="K50" s="248">
        <v>-21.405834617144254</v>
      </c>
      <c r="L50" s="248">
        <v>68.596480260480263</v>
      </c>
      <c r="M50" s="248">
        <v>52.072690131999778</v>
      </c>
      <c r="N50" s="248">
        <v>-13.151273770583401</v>
      </c>
      <c r="O50" s="248">
        <v>-29.675063899063897</v>
      </c>
      <c r="P50" s="248"/>
      <c r="Q50" s="248">
        <v>-37.92962474562475</v>
      </c>
      <c r="R50" s="248">
        <v>561.22413349613362</v>
      </c>
      <c r="S50" s="248"/>
      <c r="T50" s="248">
        <v>-65.086782254782264</v>
      </c>
      <c r="U50" s="248">
        <v>-69.586442002442013</v>
      </c>
      <c r="V50" s="248">
        <v>49.207137159137162</v>
      </c>
      <c r="W50" s="248"/>
      <c r="X50" s="248">
        <v>589.21937321937321</v>
      </c>
      <c r="Y50" s="248">
        <v>591.41522181522191</v>
      </c>
      <c r="Z50" s="248">
        <v>686.6455156695157</v>
      </c>
      <c r="AA50" s="248">
        <v>-28.271550671550671</v>
      </c>
      <c r="AB50" s="248">
        <v>-11.747760543070179</v>
      </c>
      <c r="AC50" s="390">
        <v>728.95768823768833</v>
      </c>
      <c r="AD50" s="463"/>
      <c r="AE50" s="464">
        <v>54.648576512455513</v>
      </c>
      <c r="AH50" s="280"/>
      <c r="AI50" s="280"/>
      <c r="AJ50" s="280"/>
      <c r="AK50" s="280"/>
      <c r="AN50" s="282"/>
      <c r="AO50" s="282"/>
      <c r="AP50" s="282"/>
      <c r="AQ50" s="283"/>
      <c r="AR50" s="283"/>
      <c r="AS50" s="283"/>
      <c r="AT50" s="283"/>
      <c r="AU50" s="284"/>
    </row>
    <row r="51" spans="1:47">
      <c r="B51" s="268" t="s">
        <v>45</v>
      </c>
      <c r="C51" s="248">
        <v>742.84750700280097</v>
      </c>
      <c r="D51" s="248">
        <v>753.2662088835533</v>
      </c>
      <c r="E51" s="248">
        <v>683.15271708683463</v>
      </c>
      <c r="F51" s="248">
        <v>22.742671468587432</v>
      </c>
      <c r="G51" s="248">
        <v>47.370820328131238</v>
      </c>
      <c r="H51" s="248">
        <v>70.113491796718677</v>
      </c>
      <c r="I51" s="248">
        <v>673.8188843537414</v>
      </c>
      <c r="J51" s="248"/>
      <c r="K51" s="248">
        <v>0.19035008773612283</v>
      </c>
      <c r="L51" s="248">
        <v>24.827851140456183</v>
      </c>
      <c r="M51" s="248">
        <v>12.313531464884926</v>
      </c>
      <c r="N51" s="248">
        <v>22.933021556323553</v>
      </c>
      <c r="O51" s="248">
        <v>10.4187018807523</v>
      </c>
      <c r="P51" s="248"/>
      <c r="Q51" s="248">
        <v>-12.323969587835132</v>
      </c>
      <c r="R51" s="248">
        <v>600.43639215686267</v>
      </c>
      <c r="S51" s="248"/>
      <c r="T51" s="248">
        <v>4.9853605442176869</v>
      </c>
      <c r="U51" s="248">
        <v>7.1874829931972775</v>
      </c>
      <c r="V51" s="248">
        <v>41.40673869547819</v>
      </c>
      <c r="W51" s="248"/>
      <c r="X51" s="248">
        <v>594.7889555822328</v>
      </c>
      <c r="Y51" s="248">
        <v>596.94789915966385</v>
      </c>
      <c r="Z51" s="248">
        <v>733.37694117647038</v>
      </c>
      <c r="AA51" s="248">
        <v>8.9955982392957168</v>
      </c>
      <c r="AB51" s="248">
        <v>21.509917914866975</v>
      </c>
      <c r="AC51" s="390">
        <v>715.42712444977985</v>
      </c>
      <c r="AD51" s="463"/>
      <c r="AE51" s="464">
        <v>55.582740213523138</v>
      </c>
      <c r="AH51" s="280"/>
      <c r="AI51" s="280"/>
      <c r="AJ51" s="280"/>
      <c r="AK51" s="280"/>
      <c r="AN51" s="282"/>
      <c r="AO51" s="282"/>
      <c r="AP51" s="282"/>
      <c r="AQ51" s="283"/>
      <c r="AR51" s="283"/>
      <c r="AS51" s="283"/>
      <c r="AT51" s="283"/>
      <c r="AU51" s="284"/>
    </row>
    <row r="52" spans="1:47">
      <c r="B52" s="268" t="s">
        <v>46</v>
      </c>
      <c r="C52" s="248">
        <v>736.83193111545972</v>
      </c>
      <c r="D52" s="248">
        <v>798.91720391389413</v>
      </c>
      <c r="E52" s="248">
        <v>718.57341996086086</v>
      </c>
      <c r="F52" s="248">
        <v>30.734691193737763</v>
      </c>
      <c r="G52" s="248">
        <v>49.609092759295486</v>
      </c>
      <c r="H52" s="248">
        <v>80.343783953033252</v>
      </c>
      <c r="I52" s="248">
        <v>668.96960626223074</v>
      </c>
      <c r="J52" s="248"/>
      <c r="K52" s="248">
        <v>35.107120202275652</v>
      </c>
      <c r="L52" s="248">
        <v>-26.968961252446178</v>
      </c>
      <c r="M52" s="248">
        <v>-30.725499850025155</v>
      </c>
      <c r="N52" s="248">
        <v>65.841811396013412</v>
      </c>
      <c r="O52" s="248">
        <v>62.085272798434424</v>
      </c>
      <c r="P52" s="248"/>
      <c r="Q52" s="248">
        <v>31.350581604696664</v>
      </c>
      <c r="R52" s="248">
        <v>683.46942622309189</v>
      </c>
      <c r="S52" s="248"/>
      <c r="T52" s="248">
        <v>38.2749495107632</v>
      </c>
      <c r="U52" s="248">
        <v>41.144998825831699</v>
      </c>
      <c r="V52" s="248">
        <v>38.269670450097841</v>
      </c>
      <c r="W52" s="248"/>
      <c r="X52" s="248">
        <v>649.67639921722093</v>
      </c>
      <c r="Y52" s="248">
        <v>651.61205479452042</v>
      </c>
      <c r="Z52" s="248">
        <v>808.70810176125224</v>
      </c>
      <c r="AA52" s="248">
        <v>53.66693072407044</v>
      </c>
      <c r="AB52" s="248">
        <v>57.423469321649435</v>
      </c>
      <c r="AC52" s="390">
        <v>742.59666536203508</v>
      </c>
      <c r="AD52" s="463"/>
      <c r="AE52" s="464">
        <v>56.828291814946631</v>
      </c>
      <c r="AH52" s="280"/>
      <c r="AI52" s="280"/>
      <c r="AJ52" s="280"/>
      <c r="AK52" s="280"/>
      <c r="AN52" s="282"/>
      <c r="AO52" s="282"/>
      <c r="AP52" s="282"/>
      <c r="AQ52" s="283"/>
      <c r="AR52" s="283"/>
      <c r="AS52" s="283"/>
      <c r="AT52" s="283"/>
      <c r="AU52" s="284"/>
    </row>
    <row r="53" spans="1:47">
      <c r="B53" s="268" t="s">
        <v>47</v>
      </c>
      <c r="C53" s="248">
        <v>776.59323689246071</v>
      </c>
      <c r="D53" s="248">
        <v>852.20277688480678</v>
      </c>
      <c r="E53" s="248">
        <v>766.32625181783385</v>
      </c>
      <c r="F53" s="248">
        <v>37.053716035208566</v>
      </c>
      <c r="G53" s="248">
        <v>48.822809031764251</v>
      </c>
      <c r="H53" s="248">
        <v>85.876525066972818</v>
      </c>
      <c r="I53" s="248">
        <v>708.38583696900116</v>
      </c>
      <c r="J53" s="248"/>
      <c r="K53" s="248">
        <v>43.0803768256702</v>
      </c>
      <c r="L53" s="248">
        <v>-37.072642939150398</v>
      </c>
      <c r="M53" s="248">
        <v>-41.597195807683192</v>
      </c>
      <c r="N53" s="248">
        <v>80.134092860878752</v>
      </c>
      <c r="O53" s="248">
        <v>75.609539992345958</v>
      </c>
      <c r="P53" s="248"/>
      <c r="Q53" s="248">
        <v>38.555823957137392</v>
      </c>
      <c r="R53" s="248">
        <v>703.76078989667042</v>
      </c>
      <c r="S53" s="248"/>
      <c r="T53" s="248">
        <v>67.777243015690772</v>
      </c>
      <c r="U53" s="248">
        <v>68.79929582854956</v>
      </c>
      <c r="V53" s="248">
        <v>39.954694221201677</v>
      </c>
      <c r="W53" s="248"/>
      <c r="X53" s="248">
        <v>695.99387676999618</v>
      </c>
      <c r="Y53" s="248">
        <v>698.40275545350164</v>
      </c>
      <c r="Z53" s="248">
        <v>850.48559050899348</v>
      </c>
      <c r="AA53" s="248">
        <v>64.785071565250661</v>
      </c>
      <c r="AB53" s="248">
        <v>69.309624433783455</v>
      </c>
      <c r="AC53" s="390">
        <v>804.69452736318397</v>
      </c>
      <c r="AD53" s="463"/>
      <c r="AE53" s="464">
        <v>58.118327402135236</v>
      </c>
      <c r="AH53" s="280"/>
      <c r="AI53" s="280"/>
      <c r="AJ53" s="280"/>
      <c r="AK53" s="280"/>
      <c r="AN53" s="282"/>
      <c r="AO53" s="282"/>
      <c r="AP53" s="282"/>
      <c r="AQ53" s="283"/>
      <c r="AR53" s="283"/>
      <c r="AS53" s="283"/>
      <c r="AT53" s="283"/>
      <c r="AU53" s="284"/>
    </row>
    <row r="54" spans="1:47">
      <c r="B54" s="268" t="s">
        <v>48</v>
      </c>
      <c r="C54" s="248">
        <v>808.25415681902632</v>
      </c>
      <c r="D54" s="248">
        <v>895.40905834262367</v>
      </c>
      <c r="E54" s="248">
        <v>799.66815013006305</v>
      </c>
      <c r="F54" s="248">
        <v>45.878914901523594</v>
      </c>
      <c r="G54" s="248">
        <v>49.861993311036791</v>
      </c>
      <c r="H54" s="248">
        <v>95.740908212560385</v>
      </c>
      <c r="I54" s="248">
        <v>738.74910442214787</v>
      </c>
      <c r="J54" s="248"/>
      <c r="K54" s="248">
        <v>48.411068076090579</v>
      </c>
      <c r="L54" s="248">
        <v>-46.729328874024525</v>
      </c>
      <c r="M54" s="248">
        <v>-53.864410328041522</v>
      </c>
      <c r="N54" s="248">
        <v>94.289982977614187</v>
      </c>
      <c r="O54" s="248">
        <v>87.154901523597161</v>
      </c>
      <c r="P54" s="248"/>
      <c r="Q54" s="248">
        <v>41.275986622073574</v>
      </c>
      <c r="R54" s="248">
        <v>768.03742846525449</v>
      </c>
      <c r="S54" s="248"/>
      <c r="T54" s="248">
        <v>68.686382757339274</v>
      </c>
      <c r="U54" s="248">
        <v>70.779837978446665</v>
      </c>
      <c r="V54" s="248">
        <v>43.247476774433295</v>
      </c>
      <c r="W54" s="248"/>
      <c r="X54" s="248">
        <v>770.05068747677433</v>
      </c>
      <c r="Y54" s="248">
        <v>772.55681902638412</v>
      </c>
      <c r="Z54" s="248">
        <v>865.2770033444815</v>
      </c>
      <c r="AA54" s="248">
        <v>74.65431735414343</v>
      </c>
      <c r="AB54" s="248">
        <v>81.789398808160442</v>
      </c>
      <c r="AC54" s="390">
        <v>878.17856856187291</v>
      </c>
      <c r="AD54" s="463"/>
      <c r="AE54" s="464">
        <v>59.853202846975094</v>
      </c>
      <c r="AH54" s="280"/>
      <c r="AI54" s="280"/>
      <c r="AJ54" s="280"/>
      <c r="AK54" s="280"/>
      <c r="AN54" s="282"/>
      <c r="AO54" s="282"/>
      <c r="AP54" s="282"/>
      <c r="AQ54" s="283"/>
      <c r="AR54" s="283"/>
      <c r="AS54" s="283"/>
      <c r="AT54" s="283"/>
      <c r="AU54" s="284"/>
    </row>
    <row r="55" spans="1:47">
      <c r="B55" s="268" t="s">
        <v>49</v>
      </c>
      <c r="C55" s="248">
        <v>846.40899240506326</v>
      </c>
      <c r="D55" s="248">
        <v>921.12226835443028</v>
      </c>
      <c r="E55" s="248">
        <v>826.04121808318268</v>
      </c>
      <c r="F55" s="248">
        <v>42.717691139240507</v>
      </c>
      <c r="G55" s="248">
        <v>52.36335913200724</v>
      </c>
      <c r="H55" s="248">
        <v>95.081050271247733</v>
      </c>
      <c r="I55" s="248">
        <v>769.39324412296571</v>
      </c>
      <c r="J55" s="248"/>
      <c r="K55" s="248">
        <v>37.889355765521664</v>
      </c>
      <c r="L55" s="248">
        <v>-33.428125858951176</v>
      </c>
      <c r="M55" s="248">
        <v>-39.32189681434626</v>
      </c>
      <c r="N55" s="248">
        <v>80.607046904762171</v>
      </c>
      <c r="O55" s="248">
        <v>74.713275949367087</v>
      </c>
      <c r="P55" s="248"/>
      <c r="Q55" s="248">
        <v>31.99558481012658</v>
      </c>
      <c r="R55" s="248">
        <v>766.54930054249542</v>
      </c>
      <c r="S55" s="248"/>
      <c r="T55" s="248">
        <v>69.984752260397826</v>
      </c>
      <c r="U55" s="248">
        <v>69.984752260397826</v>
      </c>
      <c r="V55" s="248">
        <v>45.199027848101267</v>
      </c>
      <c r="W55" s="248"/>
      <c r="X55" s="248">
        <v>812.04426763110314</v>
      </c>
      <c r="Y55" s="248">
        <v>815.62155515370694</v>
      </c>
      <c r="Z55" s="248">
        <v>836.16168969258581</v>
      </c>
      <c r="AA55" s="248">
        <v>68.443266546112113</v>
      </c>
      <c r="AB55" s="248">
        <v>74.337037501507211</v>
      </c>
      <c r="AC55" s="390">
        <v>934.55660904159129</v>
      </c>
      <c r="AD55" s="463"/>
      <c r="AE55" s="464">
        <v>61.4991103202847</v>
      </c>
      <c r="AH55" s="280"/>
      <c r="AI55" s="280"/>
      <c r="AJ55" s="280"/>
      <c r="AK55" s="280"/>
      <c r="AN55" s="282"/>
      <c r="AO55" s="282"/>
      <c r="AP55" s="282"/>
      <c r="AQ55" s="283"/>
      <c r="AR55" s="283"/>
      <c r="AS55" s="283"/>
      <c r="AT55" s="283"/>
      <c r="AU55" s="284"/>
    </row>
    <row r="56" spans="1:47">
      <c r="B56" s="268" t="s">
        <v>50</v>
      </c>
      <c r="C56" s="248">
        <v>874.851285663966</v>
      </c>
      <c r="D56" s="248">
        <v>940.73455160267713</v>
      </c>
      <c r="E56" s="248">
        <v>843.80687284255021</v>
      </c>
      <c r="F56" s="248">
        <v>42.752383233532932</v>
      </c>
      <c r="G56" s="248">
        <v>54.175295526593878</v>
      </c>
      <c r="H56" s="248">
        <v>96.927678760126796</v>
      </c>
      <c r="I56" s="248">
        <v>795.51010919337796</v>
      </c>
      <c r="J56" s="248"/>
      <c r="K56" s="248">
        <v>24.719977601856076</v>
      </c>
      <c r="L56" s="248">
        <v>-21.618491017964072</v>
      </c>
      <c r="M56" s="248">
        <v>-23.207585914642266</v>
      </c>
      <c r="N56" s="248">
        <v>67.472360835388997</v>
      </c>
      <c r="O56" s="248">
        <v>65.883265938710807</v>
      </c>
      <c r="P56" s="248"/>
      <c r="Q56" s="248">
        <v>23.130882705177878</v>
      </c>
      <c r="R56" s="248">
        <v>783.35871504050715</v>
      </c>
      <c r="S56" s="248"/>
      <c r="T56" s="248">
        <v>59.295256076083128</v>
      </c>
      <c r="U56" s="248">
        <v>56.623628038041574</v>
      </c>
      <c r="V56" s="248">
        <v>48.718016202888343</v>
      </c>
      <c r="W56" s="248"/>
      <c r="X56" s="248">
        <v>847.57280732652362</v>
      </c>
      <c r="Y56" s="248">
        <v>850.74011976047905</v>
      </c>
      <c r="Z56" s="248">
        <v>853.95652553716093</v>
      </c>
      <c r="AA56" s="248">
        <v>61.279577315956324</v>
      </c>
      <c r="AB56" s="248">
        <v>62.8686722126345</v>
      </c>
      <c r="AC56" s="390">
        <v>978.73279887284252</v>
      </c>
      <c r="AD56" s="463"/>
      <c r="AE56" s="464">
        <v>63.145017793594306</v>
      </c>
      <c r="AH56" s="280"/>
      <c r="AI56" s="280"/>
      <c r="AJ56" s="280"/>
      <c r="AK56" s="280"/>
      <c r="AN56" s="282"/>
      <c r="AO56" s="282"/>
      <c r="AP56" s="282"/>
      <c r="AQ56" s="283"/>
      <c r="AR56" s="283"/>
      <c r="AS56" s="283"/>
      <c r="AT56" s="283"/>
      <c r="AU56" s="284"/>
    </row>
    <row r="57" spans="1:47">
      <c r="B57" s="268" t="s">
        <v>51</v>
      </c>
      <c r="C57" s="248">
        <v>905.36576616231059</v>
      </c>
      <c r="D57" s="248">
        <v>976.00769738651979</v>
      </c>
      <c r="E57" s="248">
        <v>876.16804951856921</v>
      </c>
      <c r="F57" s="248">
        <v>43.39382118294359</v>
      </c>
      <c r="G57" s="248">
        <v>56.445826685006864</v>
      </c>
      <c r="H57" s="248">
        <v>99.839647867950447</v>
      </c>
      <c r="I57" s="248">
        <v>817.63501513067388</v>
      </c>
      <c r="J57" s="248"/>
      <c r="K57" s="248">
        <v>35.564538478914507</v>
      </c>
      <c r="L57" s="248">
        <v>-27.555779917469046</v>
      </c>
      <c r="M57" s="248">
        <v>-35.872208355118076</v>
      </c>
      <c r="N57" s="248">
        <v>78.958359661858097</v>
      </c>
      <c r="O57" s="248">
        <v>70.64193122420906</v>
      </c>
      <c r="P57" s="248"/>
      <c r="Q57" s="248">
        <v>27.248110041265466</v>
      </c>
      <c r="R57" s="248">
        <v>842.37074552957336</v>
      </c>
      <c r="S57" s="248"/>
      <c r="T57" s="248">
        <v>51.427251719394761</v>
      </c>
      <c r="U57" s="248">
        <v>45.026481430536442</v>
      </c>
      <c r="V57" s="248">
        <v>52.101342503438772</v>
      </c>
      <c r="W57" s="248"/>
      <c r="X57" s="248">
        <v>876.93645116918833</v>
      </c>
      <c r="Y57" s="248">
        <v>880.18321870701493</v>
      </c>
      <c r="Z57" s="248">
        <v>933.84146354883057</v>
      </c>
      <c r="AA57" s="248">
        <v>70.175015130673984</v>
      </c>
      <c r="AB57" s="248">
        <v>78.491443568323021</v>
      </c>
      <c r="AC57" s="390">
        <v>1023.3904044016505</v>
      </c>
      <c r="AD57" s="463"/>
      <c r="AE57" s="464">
        <v>64.679715302491118</v>
      </c>
      <c r="AH57" s="280"/>
      <c r="AI57" s="280"/>
      <c r="AJ57" s="280"/>
      <c r="AK57" s="280"/>
      <c r="AN57" s="282"/>
      <c r="AO57" s="282"/>
      <c r="AP57" s="282"/>
      <c r="AQ57" s="283"/>
      <c r="AR57" s="283"/>
      <c r="AS57" s="283"/>
      <c r="AT57" s="283"/>
      <c r="AU57" s="284"/>
    </row>
    <row r="58" spans="1:47">
      <c r="B58" s="268" t="s">
        <v>52</v>
      </c>
      <c r="C58" s="248">
        <v>852.63140789910369</v>
      </c>
      <c r="D58" s="248">
        <v>1027.1770806505144</v>
      </c>
      <c r="E58" s="248">
        <v>896.60207899103864</v>
      </c>
      <c r="F58" s="248">
        <v>70.989944905409871</v>
      </c>
      <c r="G58" s="248">
        <v>59.585056754065704</v>
      </c>
      <c r="H58" s="248">
        <v>130.57500165947559</v>
      </c>
      <c r="I58" s="248">
        <v>761.31620046465298</v>
      </c>
      <c r="J58" s="248"/>
      <c r="K58" s="248">
        <v>95.395880712654233</v>
      </c>
      <c r="L58" s="248">
        <v>-128.85897112512444</v>
      </c>
      <c r="M58" s="248">
        <v>-120.69912399177805</v>
      </c>
      <c r="N58" s="248">
        <v>166.3858256180641</v>
      </c>
      <c r="O58" s="248">
        <v>174.54567275141051</v>
      </c>
      <c r="P58" s="248"/>
      <c r="Q58" s="248">
        <v>103.55572784600065</v>
      </c>
      <c r="R58" s="248">
        <v>1103.7209956853633</v>
      </c>
      <c r="S58" s="248"/>
      <c r="T58" s="248">
        <v>244.46570992366409</v>
      </c>
      <c r="U58" s="248">
        <v>259.50858280783262</v>
      </c>
      <c r="V58" s="248">
        <v>50.01557517424493</v>
      </c>
      <c r="W58" s="248"/>
      <c r="X58" s="248">
        <v>1174.6602057749749</v>
      </c>
      <c r="Y58" s="248">
        <v>1175.4063060073015</v>
      </c>
      <c r="Z58" s="248">
        <v>1134.0529545303682</v>
      </c>
      <c r="AA58" s="248">
        <v>159.8355605708596</v>
      </c>
      <c r="AB58" s="248">
        <v>151.6757134375132</v>
      </c>
      <c r="AC58" s="390">
        <v>1264.5011191503484</v>
      </c>
      <c r="AD58" s="463"/>
      <c r="AE58" s="464">
        <v>67.015124555160156</v>
      </c>
      <c r="AH58" s="280"/>
      <c r="AI58" s="280"/>
      <c r="AJ58" s="280"/>
      <c r="AK58" s="280"/>
      <c r="AN58" s="282"/>
      <c r="AO58" s="282"/>
      <c r="AP58" s="282"/>
      <c r="AQ58" s="283"/>
      <c r="AR58" s="283"/>
      <c r="AS58" s="283"/>
      <c r="AT58" s="283"/>
      <c r="AU58" s="284"/>
    </row>
    <row r="59" spans="1:47">
      <c r="B59" s="268" t="s">
        <v>53</v>
      </c>
      <c r="C59" s="248">
        <v>828.36223706614282</v>
      </c>
      <c r="D59" s="248">
        <v>1064.5214826457106</v>
      </c>
      <c r="E59" s="248">
        <v>934.21697969875584</v>
      </c>
      <c r="F59" s="248">
        <v>68.83267059593976</v>
      </c>
      <c r="G59" s="248">
        <v>61.471832351015067</v>
      </c>
      <c r="H59" s="248">
        <v>130.30450294695481</v>
      </c>
      <c r="I59" s="248">
        <v>741.76344728225286</v>
      </c>
      <c r="J59" s="248"/>
      <c r="K59" s="248">
        <v>127.23372507902735</v>
      </c>
      <c r="L59" s="248">
        <v>-190.04359397511465</v>
      </c>
      <c r="M59" s="248">
        <v>-149.95074407051391</v>
      </c>
      <c r="N59" s="248">
        <v>196.06639567496711</v>
      </c>
      <c r="O59" s="248">
        <v>236.15924557956779</v>
      </c>
      <c r="P59" s="248"/>
      <c r="Q59" s="248">
        <v>167.32657498362803</v>
      </c>
      <c r="R59" s="248">
        <v>1276.9670517354291</v>
      </c>
      <c r="S59" s="248"/>
      <c r="T59" s="248">
        <v>292.36071774721682</v>
      </c>
      <c r="U59" s="248">
        <v>295.57740406024885</v>
      </c>
      <c r="V59" s="248">
        <v>41.307552062868375</v>
      </c>
      <c r="W59" s="248"/>
      <c r="X59" s="248">
        <v>1513.2411263916179</v>
      </c>
      <c r="Y59" s="248">
        <v>1494.8390307793059</v>
      </c>
      <c r="Z59" s="248">
        <v>1300.8573883431566</v>
      </c>
      <c r="AA59" s="248">
        <v>230.34418336607732</v>
      </c>
      <c r="AB59" s="248">
        <v>190.25133346147661</v>
      </c>
      <c r="AC59" s="390">
        <v>1622.7998428290769</v>
      </c>
      <c r="AD59" s="463"/>
      <c r="AE59" s="464">
        <v>67.92704626334519</v>
      </c>
      <c r="AH59" s="280"/>
      <c r="AI59" s="280"/>
      <c r="AJ59" s="280"/>
      <c r="AK59" s="280"/>
      <c r="AN59" s="282"/>
      <c r="AO59" s="282"/>
      <c r="AP59" s="282"/>
      <c r="AQ59" s="283"/>
      <c r="AR59" s="283"/>
      <c r="AS59" s="283"/>
      <c r="AT59" s="283"/>
      <c r="AU59" s="284"/>
    </row>
    <row r="60" spans="1:47">
      <c r="B60" s="268" t="s">
        <v>54</v>
      </c>
      <c r="C60" s="248">
        <v>871.0346049501768</v>
      </c>
      <c r="D60" s="248">
        <v>1075.5137254901963</v>
      </c>
      <c r="E60" s="248">
        <v>957.06558662809391</v>
      </c>
      <c r="F60" s="248">
        <v>57.510068788170997</v>
      </c>
      <c r="G60" s="248">
        <v>60.938070073931208</v>
      </c>
      <c r="H60" s="248">
        <v>118.44813886210221</v>
      </c>
      <c r="I60" s="248">
        <v>781.51492381870787</v>
      </c>
      <c r="J60" s="248"/>
      <c r="K60" s="248">
        <v>104.25938762940623</v>
      </c>
      <c r="L60" s="248">
        <v>-143.87200000000001</v>
      </c>
      <c r="M60" s="248">
        <v>-101.16233587755789</v>
      </c>
      <c r="N60" s="248">
        <v>161.76945641757726</v>
      </c>
      <c r="O60" s="248">
        <v>204.4791205400193</v>
      </c>
      <c r="P60" s="248"/>
      <c r="Q60" s="248">
        <v>146.96905175184827</v>
      </c>
      <c r="R60" s="248">
        <v>1404.2391051108968</v>
      </c>
      <c r="S60" s="248"/>
      <c r="T60" s="248">
        <v>193.67484667309546</v>
      </c>
      <c r="U60" s="248">
        <v>182.15664673738348</v>
      </c>
      <c r="V60" s="248">
        <v>59.258754098360654</v>
      </c>
      <c r="W60" s="248"/>
      <c r="X60" s="248">
        <v>1688.9987785278045</v>
      </c>
      <c r="Y60" s="248">
        <v>1682.3508839601413</v>
      </c>
      <c r="Z60" s="248">
        <v>1193.3418759241401</v>
      </c>
      <c r="AA60" s="248">
        <v>205.4864210864674</v>
      </c>
      <c r="AB60" s="248">
        <v>162.77675696402528</v>
      </c>
      <c r="AC60" s="390">
        <v>1792.9631783992286</v>
      </c>
      <c r="AD60" s="463"/>
      <c r="AE60" s="464">
        <v>69.194839857651246</v>
      </c>
      <c r="AH60" s="289"/>
      <c r="AI60" s="289"/>
      <c r="AJ60" s="289"/>
      <c r="AK60" s="289"/>
      <c r="AN60" s="282"/>
      <c r="AO60" s="282"/>
      <c r="AP60" s="282"/>
      <c r="AQ60" s="283"/>
      <c r="AR60" s="283"/>
      <c r="AS60" s="283"/>
      <c r="AT60" s="283"/>
      <c r="AU60" s="284"/>
    </row>
    <row r="61" spans="1:47">
      <c r="A61" s="362"/>
      <c r="B61" s="268" t="s">
        <v>55</v>
      </c>
      <c r="C61" s="248">
        <v>886.7451717171715</v>
      </c>
      <c r="D61" s="248">
        <v>1057.9891262626261</v>
      </c>
      <c r="E61" s="248">
        <v>952.50626767676749</v>
      </c>
      <c r="F61" s="248">
        <v>43.743752525252525</v>
      </c>
      <c r="G61" s="248">
        <v>61.739106060606055</v>
      </c>
      <c r="H61" s="248">
        <v>105.48285858585858</v>
      </c>
      <c r="I61" s="248">
        <v>794.5431111111111</v>
      </c>
      <c r="J61" s="248"/>
      <c r="K61" s="248">
        <v>86.483194108450917</v>
      </c>
      <c r="L61" s="248">
        <v>-109.61554545454544</v>
      </c>
      <c r="M61" s="248">
        <v>-68.598537542794375</v>
      </c>
      <c r="N61" s="248">
        <v>130.22694663370342</v>
      </c>
      <c r="O61" s="248">
        <v>171.24395454545453</v>
      </c>
      <c r="P61" s="248"/>
      <c r="Q61" s="248">
        <v>127.500202020202</v>
      </c>
      <c r="R61" s="248">
        <v>1566.2556818181815</v>
      </c>
      <c r="S61" s="248"/>
      <c r="T61" s="248">
        <v>166.99915151515151</v>
      </c>
      <c r="U61" s="248">
        <v>152.99740404040404</v>
      </c>
      <c r="V61" s="248">
        <v>61.688015151515138</v>
      </c>
      <c r="W61" s="248"/>
      <c r="X61" s="248">
        <v>1789.8848484848481</v>
      </c>
      <c r="Y61" s="248">
        <v>1797.5484848484846</v>
      </c>
      <c r="Z61" s="248">
        <v>1328.0485757575757</v>
      </c>
      <c r="AA61" s="248">
        <v>174.35482323232324</v>
      </c>
      <c r="AB61" s="248">
        <v>133.3378153205721</v>
      </c>
      <c r="AC61" s="390">
        <v>1950.1428383838384</v>
      </c>
      <c r="AD61" s="463"/>
      <c r="AE61" s="464">
        <v>70.462633451957302</v>
      </c>
      <c r="AH61" s="290"/>
      <c r="AI61" s="290"/>
      <c r="AJ61" s="290"/>
      <c r="AK61" s="290"/>
      <c r="AN61" s="291"/>
      <c r="AO61" s="291"/>
      <c r="AP61" s="291"/>
      <c r="AQ61" s="292"/>
      <c r="AR61" s="292"/>
      <c r="AS61" s="292"/>
      <c r="AT61" s="292"/>
      <c r="AU61" s="284"/>
    </row>
    <row r="62" spans="1:47">
      <c r="B62" s="268" t="s">
        <v>56</v>
      </c>
      <c r="C62" s="248">
        <v>886.84959255813953</v>
      </c>
      <c r="D62" s="248">
        <v>1059.4527751937985</v>
      </c>
      <c r="E62" s="248">
        <v>951.91263751937993</v>
      </c>
      <c r="F62" s="248">
        <v>45.21651596899224</v>
      </c>
      <c r="G62" s="248">
        <v>62.323621705426355</v>
      </c>
      <c r="H62" s="248">
        <v>107.54013767441859</v>
      </c>
      <c r="I62" s="248">
        <v>789.12955534883724</v>
      </c>
      <c r="J62" s="248"/>
      <c r="K62" s="248">
        <v>89.428476572588693</v>
      </c>
      <c r="L62" s="248">
        <v>-118.21343255813954</v>
      </c>
      <c r="M62" s="248">
        <v>-80.255242464061553</v>
      </c>
      <c r="N62" s="248">
        <v>134.6449925415809</v>
      </c>
      <c r="O62" s="248">
        <v>172.60318263565892</v>
      </c>
      <c r="P62" s="248"/>
      <c r="Q62" s="248">
        <v>127.38666666666667</v>
      </c>
      <c r="R62" s="248">
        <v>1713.5378257364341</v>
      </c>
      <c r="S62" s="248"/>
      <c r="T62" s="248">
        <v>133.64203162790699</v>
      </c>
      <c r="U62" s="248">
        <v>121.12572527131785</v>
      </c>
      <c r="V62" s="248">
        <v>53.864171162790697</v>
      </c>
      <c r="W62" s="248"/>
      <c r="X62" s="248">
        <v>1904.6310697674419</v>
      </c>
      <c r="Y62" s="248">
        <v>1873.4030387596899</v>
      </c>
      <c r="Z62" s="248">
        <v>1456.0334337984498</v>
      </c>
      <c r="AA62" s="248">
        <v>173.21659038759688</v>
      </c>
      <c r="AB62" s="248">
        <v>135.25840029351892</v>
      </c>
      <c r="AC62" s="390">
        <v>2018.7346703875971</v>
      </c>
      <c r="AD62" s="296"/>
      <c r="AE62" s="464">
        <v>71.730427046263344</v>
      </c>
      <c r="AH62" s="468"/>
      <c r="AI62" s="468"/>
      <c r="AJ62" s="468"/>
      <c r="AK62" s="468"/>
      <c r="AN62" s="299"/>
      <c r="AO62" s="300"/>
      <c r="AP62" s="300"/>
      <c r="AQ62" s="301"/>
      <c r="AR62" s="301"/>
      <c r="AS62" s="301"/>
      <c r="AT62" s="301"/>
      <c r="AU62" s="279"/>
    </row>
    <row r="63" spans="1:47">
      <c r="B63" s="268" t="s">
        <v>57</v>
      </c>
      <c r="C63" s="248">
        <v>906.96233647703059</v>
      </c>
      <c r="D63" s="248">
        <v>1048.4994803772436</v>
      </c>
      <c r="E63" s="248">
        <v>949.83231883176131</v>
      </c>
      <c r="F63" s="248">
        <v>35.842161241253415</v>
      </c>
      <c r="G63" s="248">
        <v>62.825000304228759</v>
      </c>
      <c r="H63" s="248">
        <v>98.667161545482188</v>
      </c>
      <c r="I63" s="248">
        <v>806.93146577426194</v>
      </c>
      <c r="J63" s="248"/>
      <c r="K63" s="248">
        <v>75.692649009705917</v>
      </c>
      <c r="L63" s="248">
        <v>-89.806471554609047</v>
      </c>
      <c r="M63" s="248">
        <v>-59.804137905355446</v>
      </c>
      <c r="N63" s="248">
        <v>111.53481025095935</v>
      </c>
      <c r="O63" s="248">
        <v>141.53714390021293</v>
      </c>
      <c r="P63" s="248"/>
      <c r="Q63" s="248">
        <v>105.69498265895952</v>
      </c>
      <c r="R63" s="248">
        <v>1784.4879780955275</v>
      </c>
      <c r="S63" s="248"/>
      <c r="T63" s="248">
        <v>107.28164526924246</v>
      </c>
      <c r="U63" s="248">
        <v>88.366164891998764</v>
      </c>
      <c r="V63" s="248">
        <v>51.722465470033455</v>
      </c>
      <c r="W63" s="248"/>
      <c r="X63" s="248">
        <v>1998.5109826589589</v>
      </c>
      <c r="Y63" s="248">
        <v>1941.473197444478</v>
      </c>
      <c r="Z63" s="248">
        <v>1432.0136148463639</v>
      </c>
      <c r="AA63" s="248">
        <v>137.253154852449</v>
      </c>
      <c r="AB63" s="248">
        <v>107.2508212031954</v>
      </c>
      <c r="AC63" s="390">
        <v>2106.1400523273496</v>
      </c>
      <c r="AD63" s="469"/>
      <c r="AE63" s="464">
        <v>73.109430604982222</v>
      </c>
      <c r="AH63" s="468"/>
      <c r="AI63" s="468"/>
      <c r="AJ63" s="468"/>
      <c r="AK63" s="468"/>
      <c r="AN63" s="299"/>
      <c r="AO63" s="300"/>
      <c r="AP63" s="300"/>
      <c r="AQ63" s="301"/>
      <c r="AR63" s="301"/>
      <c r="AS63" s="301"/>
      <c r="AT63" s="301"/>
      <c r="AU63" s="279"/>
    </row>
    <row r="64" spans="1:47">
      <c r="B64" s="268" t="s">
        <v>58</v>
      </c>
      <c r="C64" s="248">
        <v>932.22337000300536</v>
      </c>
      <c r="D64" s="248">
        <v>1065.1628061316499</v>
      </c>
      <c r="E64" s="248">
        <v>952.66956176735778</v>
      </c>
      <c r="F64" s="248">
        <v>48.89112834385331</v>
      </c>
      <c r="G64" s="248">
        <v>63.602116020438814</v>
      </c>
      <c r="H64" s="248">
        <v>112.49324436429214</v>
      </c>
      <c r="I64" s="248">
        <v>827.05048391944672</v>
      </c>
      <c r="J64" s="248"/>
      <c r="K64" s="248">
        <v>67.915553212739994</v>
      </c>
      <c r="L64" s="248">
        <v>-86.859152389540114</v>
      </c>
      <c r="M64" s="248">
        <v>-70.72639781748903</v>
      </c>
      <c r="N64" s="248">
        <v>116.80668155659333</v>
      </c>
      <c r="O64" s="248">
        <v>132.93943612864439</v>
      </c>
      <c r="P64" s="248"/>
      <c r="Q64" s="248">
        <v>84.048307784791092</v>
      </c>
      <c r="R64" s="248">
        <v>1873.4319831680189</v>
      </c>
      <c r="S64" s="248"/>
      <c r="T64" s="248">
        <v>114.24461677186653</v>
      </c>
      <c r="U64" s="248">
        <v>110.63376254884277</v>
      </c>
      <c r="V64" s="248">
        <v>46.169474000601127</v>
      </c>
      <c r="W64" s="248"/>
      <c r="X64" s="248">
        <v>2097.0522392545831</v>
      </c>
      <c r="Y64" s="248">
        <v>2035.8352870453857</v>
      </c>
      <c r="Z64" s="248">
        <v>1380.4517318905919</v>
      </c>
      <c r="AA64" s="248">
        <v>127.13936639615264</v>
      </c>
      <c r="AB64" s="248">
        <v>111.00661182410158</v>
      </c>
      <c r="AC64" s="390">
        <v>2191.1195864141869</v>
      </c>
      <c r="AD64" s="469"/>
      <c r="AE64" s="470">
        <v>73.999110320284714</v>
      </c>
      <c r="AH64" s="468"/>
      <c r="AI64" s="468"/>
      <c r="AJ64" s="468"/>
      <c r="AK64" s="468"/>
      <c r="AN64" s="299"/>
      <c r="AO64" s="300"/>
      <c r="AP64" s="300"/>
      <c r="AQ64" s="301"/>
      <c r="AR64" s="301"/>
      <c r="AS64" s="301"/>
      <c r="AT64" s="301"/>
      <c r="AU64" s="279"/>
    </row>
    <row r="65" spans="2:47">
      <c r="B65" s="268" t="s">
        <v>59</v>
      </c>
      <c r="C65" s="248">
        <v>958.67872477611945</v>
      </c>
      <c r="D65" s="248">
        <v>1068.2200740298506</v>
      </c>
      <c r="E65" s="248">
        <v>960.41270447761212</v>
      </c>
      <c r="F65" s="248">
        <v>43.283730149253728</v>
      </c>
      <c r="G65" s="248">
        <v>64.523639402985083</v>
      </c>
      <c r="H65" s="248">
        <v>107.80736955223882</v>
      </c>
      <c r="I65" s="248">
        <v>850.9814065671643</v>
      </c>
      <c r="J65" s="248"/>
      <c r="K65" s="248">
        <v>61.667769122447993</v>
      </c>
      <c r="L65" s="248">
        <v>-63.938488358208957</v>
      </c>
      <c r="M65" s="248">
        <v>-59.348638376179338</v>
      </c>
      <c r="N65" s="248">
        <v>104.95149927170173</v>
      </c>
      <c r="O65" s="248">
        <v>109.54134925373135</v>
      </c>
      <c r="P65" s="248"/>
      <c r="Q65" s="248">
        <v>66.257619104477612</v>
      </c>
      <c r="R65" s="248">
        <v>1947.0243391044776</v>
      </c>
      <c r="S65" s="248"/>
      <c r="T65" s="248">
        <v>81.529256119402987</v>
      </c>
      <c r="U65" s="248">
        <v>67.315185671641785</v>
      </c>
      <c r="V65" s="248">
        <v>46.263168955223875</v>
      </c>
      <c r="W65" s="248"/>
      <c r="X65" s="248">
        <v>2140.6328358208957</v>
      </c>
      <c r="Y65" s="248">
        <v>2082.7887761194029</v>
      </c>
      <c r="Z65" s="248">
        <v>1369.2990758208955</v>
      </c>
      <c r="AA65" s="248">
        <v>112.76102208955226</v>
      </c>
      <c r="AB65" s="248">
        <v>108.17117210752262</v>
      </c>
      <c r="AC65" s="390">
        <v>2241.6062853731341</v>
      </c>
      <c r="AD65" s="463"/>
      <c r="AE65" s="464">
        <v>74.510676156583628</v>
      </c>
      <c r="AH65" s="468"/>
      <c r="AI65" s="468"/>
      <c r="AJ65" s="468"/>
      <c r="AK65" s="468"/>
      <c r="AN65" s="299"/>
      <c r="AO65" s="300"/>
      <c r="AP65" s="300"/>
      <c r="AQ65" s="301"/>
      <c r="AR65" s="301"/>
      <c r="AS65" s="301"/>
      <c r="AT65" s="301"/>
      <c r="AU65" s="279"/>
    </row>
    <row r="66" spans="2:47">
      <c r="B66" s="268" t="s">
        <v>60</v>
      </c>
      <c r="C66" s="248">
        <v>991.54122591943951</v>
      </c>
      <c r="D66" s="248">
        <v>1067.2107694103909</v>
      </c>
      <c r="E66" s="248">
        <v>954.28715469935776</v>
      </c>
      <c r="F66" s="248">
        <v>47.832663164039687</v>
      </c>
      <c r="G66" s="248">
        <v>65.090951546993566</v>
      </c>
      <c r="H66" s="248">
        <v>112.92361471103327</v>
      </c>
      <c r="I66" s="248">
        <v>888.1804693520138</v>
      </c>
      <c r="J66" s="248"/>
      <c r="K66" s="248">
        <v>24.960869651980218</v>
      </c>
      <c r="L66" s="248">
        <v>-24.297559836544071</v>
      </c>
      <c r="M66" s="248">
        <v>-21.421549161612443</v>
      </c>
      <c r="N66" s="248">
        <v>72.793532816019919</v>
      </c>
      <c r="O66" s="248">
        <v>75.66954349095154</v>
      </c>
      <c r="P66" s="248"/>
      <c r="Q66" s="248">
        <v>27.836880326911846</v>
      </c>
      <c r="R66" s="248">
        <v>1997.5376298890833</v>
      </c>
      <c r="S66" s="248"/>
      <c r="T66" s="248">
        <v>87.874096906012838</v>
      </c>
      <c r="U66" s="248">
        <v>132.92333450087563</v>
      </c>
      <c r="V66" s="248">
        <v>48.226358435493282</v>
      </c>
      <c r="W66" s="248"/>
      <c r="X66" s="248">
        <v>2249.9684763572677</v>
      </c>
      <c r="Y66" s="248">
        <v>2090.3906596614124</v>
      </c>
      <c r="Z66" s="248">
        <v>1653.0529550496206</v>
      </c>
      <c r="AA66" s="248">
        <v>71.313961471103312</v>
      </c>
      <c r="AB66" s="248">
        <v>68.437950796171691</v>
      </c>
      <c r="AC66" s="390">
        <v>2280.361751313485</v>
      </c>
      <c r="AD66" s="378"/>
      <c r="AE66" s="471">
        <v>76.201067615658374</v>
      </c>
      <c r="AH66" s="468"/>
      <c r="AI66" s="468"/>
      <c r="AJ66" s="468"/>
      <c r="AK66" s="468"/>
      <c r="AN66" s="299"/>
      <c r="AO66" s="300"/>
      <c r="AP66" s="300"/>
      <c r="AQ66" s="301"/>
      <c r="AR66" s="301"/>
      <c r="AS66" s="301"/>
      <c r="AT66" s="301"/>
      <c r="AU66" s="279"/>
    </row>
    <row r="67" spans="2:47">
      <c r="B67" s="268" t="s">
        <v>61</v>
      </c>
      <c r="C67" s="248">
        <v>1008.3894942528736</v>
      </c>
      <c r="D67" s="248">
        <v>1085.5902068965518</v>
      </c>
      <c r="E67" s="248">
        <v>960.6117425287357</v>
      </c>
      <c r="F67" s="248">
        <v>59.896280459770111</v>
      </c>
      <c r="G67" s="248">
        <v>65.082183908045991</v>
      </c>
      <c r="H67" s="248">
        <v>124.9784643678161</v>
      </c>
      <c r="I67" s="248">
        <v>905.39879540229902</v>
      </c>
      <c r="J67" s="248"/>
      <c r="K67" s="248">
        <v>17.370468997158621</v>
      </c>
      <c r="L67" s="248">
        <v>-24.145328735632184</v>
      </c>
      <c r="M67" s="248">
        <v>-24.211365548882757</v>
      </c>
      <c r="N67" s="248">
        <v>77.266749456928736</v>
      </c>
      <c r="O67" s="248">
        <v>77.200712643678173</v>
      </c>
      <c r="P67" s="248"/>
      <c r="Q67" s="248">
        <v>17.304432183908048</v>
      </c>
      <c r="R67" s="248">
        <v>1935.1132827586209</v>
      </c>
      <c r="S67" s="248"/>
      <c r="T67" s="248">
        <v>49.88880459770116</v>
      </c>
      <c r="U67" s="248">
        <v>104.67411494252875</v>
      </c>
      <c r="V67" s="248">
        <v>55.362813793103449</v>
      </c>
      <c r="W67" s="248"/>
      <c r="X67" s="248">
        <v>2270.8675862068967</v>
      </c>
      <c r="Y67" s="248">
        <v>2034.6983908045981</v>
      </c>
      <c r="Z67" s="248">
        <v>1730.2171264367819</v>
      </c>
      <c r="AA67" s="248">
        <v>76.369986206896556</v>
      </c>
      <c r="AB67" s="248">
        <v>76.436023020147132</v>
      </c>
      <c r="AC67" s="390">
        <v>2304.9725885057474</v>
      </c>
      <c r="AD67" s="378"/>
      <c r="AE67" s="471">
        <v>77.40213523131672</v>
      </c>
      <c r="AH67" s="468"/>
      <c r="AI67" s="468"/>
      <c r="AJ67" s="468"/>
      <c r="AK67" s="468"/>
      <c r="AN67" s="299"/>
      <c r="AO67" s="300"/>
      <c r="AP67" s="300"/>
      <c r="AQ67" s="301"/>
      <c r="AR67" s="301"/>
      <c r="AS67" s="301"/>
      <c r="AT67" s="301"/>
      <c r="AU67" s="279"/>
    </row>
    <row r="68" spans="2:47">
      <c r="B68" s="268" t="s">
        <v>171</v>
      </c>
      <c r="C68" s="248">
        <v>1028.4413352096819</v>
      </c>
      <c r="D68" s="248">
        <v>1085.243037433155</v>
      </c>
      <c r="E68" s="248">
        <v>962.94120799324526</v>
      </c>
      <c r="F68" s="248">
        <v>57.765944272445822</v>
      </c>
      <c r="G68" s="248">
        <v>64.535885167464116</v>
      </c>
      <c r="H68" s="248">
        <v>122.30182943990995</v>
      </c>
      <c r="I68" s="248">
        <v>930.00892541514213</v>
      </c>
      <c r="J68" s="248"/>
      <c r="K68" s="248">
        <v>4.6694978076830305</v>
      </c>
      <c r="L68" s="248">
        <v>-12.669280045032369</v>
      </c>
      <c r="M68" s="248">
        <v>-18.303019901688096</v>
      </c>
      <c r="N68" s="248">
        <v>62.435442080128865</v>
      </c>
      <c r="O68" s="248">
        <v>56.801702223473114</v>
      </c>
      <c r="P68" s="248"/>
      <c r="Q68" s="248">
        <v>-0.96424204897269916</v>
      </c>
      <c r="R68" s="248">
        <v>1874.2904047283987</v>
      </c>
      <c r="S68" s="248"/>
      <c r="T68" s="248">
        <v>44.053966788629332</v>
      </c>
      <c r="U68" s="248">
        <v>21.49044976076555</v>
      </c>
      <c r="V68" s="248">
        <v>49.42816099071208</v>
      </c>
      <c r="W68" s="248"/>
      <c r="X68" s="248">
        <v>2247.2407542921478</v>
      </c>
      <c r="Y68" s="248">
        <v>2025.2879256965944</v>
      </c>
      <c r="Z68" s="248">
        <v>1638.8976616943428</v>
      </c>
      <c r="AA68" s="248">
        <v>51.216184632704753</v>
      </c>
      <c r="AB68" s="248">
        <v>56.84992448936049</v>
      </c>
      <c r="AC68" s="390">
        <v>2331.1551207430339</v>
      </c>
      <c r="AD68" s="378"/>
      <c r="AE68" s="471">
        <v>79.02580071174377</v>
      </c>
      <c r="AH68" s="468"/>
      <c r="AI68" s="468"/>
      <c r="AJ68" s="468"/>
      <c r="AK68" s="468"/>
      <c r="AN68" s="299"/>
      <c r="AO68" s="300"/>
      <c r="AP68" s="300"/>
      <c r="AQ68" s="301"/>
      <c r="AR68" s="301"/>
      <c r="AS68" s="301"/>
      <c r="AT68" s="301"/>
      <c r="AU68" s="279"/>
    </row>
    <row r="69" spans="2:47">
      <c r="B69" s="268" t="s">
        <v>182</v>
      </c>
      <c r="C69" s="248">
        <v>1023.1872721275428</v>
      </c>
      <c r="D69" s="248">
        <v>1098.3438812534359</v>
      </c>
      <c r="E69" s="248">
        <v>980.78546893897749</v>
      </c>
      <c r="F69" s="248">
        <v>52.591335898845529</v>
      </c>
      <c r="G69" s="248">
        <v>64.967076415612979</v>
      </c>
      <c r="H69" s="248">
        <v>117.55841231445849</v>
      </c>
      <c r="I69" s="248">
        <v>919.20954810335365</v>
      </c>
      <c r="J69" s="248"/>
      <c r="K69" s="248">
        <v>32.317021383379441</v>
      </c>
      <c r="L69" s="248">
        <v>-36.844213304013195</v>
      </c>
      <c r="M69" s="248">
        <v>-46.59596146034481</v>
      </c>
      <c r="N69" s="248">
        <v>84.908357282224969</v>
      </c>
      <c r="O69" s="248">
        <v>75.156609125893354</v>
      </c>
      <c r="P69" s="248"/>
      <c r="Q69" s="248">
        <v>22.565273227047829</v>
      </c>
      <c r="R69" s="248">
        <v>1964.1143045629467</v>
      </c>
      <c r="S69" s="248"/>
      <c r="T69" s="248">
        <v>69.301180868609123</v>
      </c>
      <c r="U69" s="248">
        <v>33.391265530511269</v>
      </c>
      <c r="V69" s="248">
        <v>48.426542056074773</v>
      </c>
      <c r="W69" s="248"/>
      <c r="X69" s="248">
        <v>2243.9217152281476</v>
      </c>
      <c r="Y69" s="248">
        <v>2030.8622319956019</v>
      </c>
      <c r="Z69" s="248">
        <v>1756.9423815283124</v>
      </c>
      <c r="AA69" s="248">
        <v>82.008127542605834</v>
      </c>
      <c r="AB69" s="248">
        <v>91.759875698937449</v>
      </c>
      <c r="AC69" s="390">
        <v>2346.7179725123697</v>
      </c>
      <c r="AD69" s="378"/>
      <c r="AE69" s="471">
        <v>80.916370106761562</v>
      </c>
      <c r="AH69" s="468"/>
      <c r="AI69" s="468"/>
      <c r="AJ69" s="468"/>
      <c r="AK69" s="468"/>
      <c r="AN69" s="299"/>
      <c r="AO69" s="300"/>
      <c r="AP69" s="300"/>
      <c r="AQ69" s="301"/>
      <c r="AR69" s="301"/>
      <c r="AS69" s="301"/>
      <c r="AT69" s="301"/>
      <c r="AU69" s="279"/>
    </row>
    <row r="70" spans="2:47">
      <c r="B70" s="268" t="s">
        <v>186</v>
      </c>
      <c r="C70" s="248">
        <v>929.7664659535609</v>
      </c>
      <c r="D70" s="248">
        <v>1298.714114270806</v>
      </c>
      <c r="E70" s="248">
        <v>1151.3795022175839</v>
      </c>
      <c r="F70" s="248">
        <v>84.412898512914154</v>
      </c>
      <c r="G70" s="248">
        <v>62.921713540307842</v>
      </c>
      <c r="H70" s="248">
        <v>147.334612053222</v>
      </c>
      <c r="I70" s="248">
        <v>833.94876493608126</v>
      </c>
      <c r="J70" s="248"/>
      <c r="K70" s="248">
        <v>283.72031210313742</v>
      </c>
      <c r="L70" s="248">
        <v>-344.15220245238709</v>
      </c>
      <c r="M70" s="248">
        <v>-343.33776475119373</v>
      </c>
      <c r="N70" s="248">
        <v>368.1332106160516</v>
      </c>
      <c r="O70" s="248">
        <v>368.9476483172449</v>
      </c>
      <c r="P70" s="248"/>
      <c r="Q70" s="248">
        <v>284.53474980433072</v>
      </c>
      <c r="R70" s="248">
        <v>2175.0564174276024</v>
      </c>
      <c r="S70" s="248"/>
      <c r="T70" s="248">
        <v>396.44444769110351</v>
      </c>
      <c r="U70" s="248">
        <v>389.07584033394198</v>
      </c>
      <c r="V70" s="248">
        <v>29.561229324289062</v>
      </c>
      <c r="W70" s="248"/>
      <c r="X70" s="248">
        <v>2527.6364205583091</v>
      </c>
      <c r="Y70" s="248">
        <v>2263.9524132533256</v>
      </c>
      <c r="Z70" s="248">
        <v>1917.4859379076438</v>
      </c>
      <c r="AA70" s="248">
        <v>374.63773336811886</v>
      </c>
      <c r="AB70" s="248">
        <v>373.8232956669255</v>
      </c>
      <c r="AC70" s="390">
        <v>2632.5516890164358</v>
      </c>
      <c r="AD70" s="472"/>
      <c r="AE70" s="473">
        <v>85.253558718861228</v>
      </c>
      <c r="AF70" s="309"/>
      <c r="AH70" s="468"/>
      <c r="AI70" s="468"/>
      <c r="AJ70" s="468"/>
      <c r="AK70" s="468"/>
      <c r="AN70" s="299"/>
      <c r="AO70" s="300"/>
      <c r="AP70" s="300"/>
      <c r="AQ70" s="301"/>
      <c r="AR70" s="301"/>
      <c r="AS70" s="301"/>
      <c r="AT70" s="301"/>
      <c r="AU70" s="279"/>
    </row>
    <row r="71" spans="2:47">
      <c r="B71" s="268" t="s">
        <v>246</v>
      </c>
      <c r="C71" s="248">
        <v>1087.5269375328082</v>
      </c>
      <c r="D71" s="248">
        <v>1231.6467485564303</v>
      </c>
      <c r="E71" s="248">
        <v>1103.5083884514436</v>
      </c>
      <c r="F71" s="248">
        <v>62.87083674540682</v>
      </c>
      <c r="G71" s="248">
        <v>65.267523359580039</v>
      </c>
      <c r="H71" s="248">
        <v>128.13836010498687</v>
      </c>
      <c r="I71" s="248">
        <v>982.15887034120738</v>
      </c>
      <c r="J71" s="248"/>
      <c r="K71" s="248">
        <v>104.42266916143399</v>
      </c>
      <c r="L71" s="248">
        <v>-86.605232545931756</v>
      </c>
      <c r="M71" s="248">
        <v>-109.77892742915051</v>
      </c>
      <c r="N71" s="248">
        <v>167.29350590684081</v>
      </c>
      <c r="O71" s="248">
        <v>144.11981102362205</v>
      </c>
      <c r="P71" s="248"/>
      <c r="Q71" s="248">
        <v>81.248974278215229</v>
      </c>
      <c r="R71" s="248">
        <v>2345.1112398950131</v>
      </c>
      <c r="S71" s="248"/>
      <c r="T71" s="248">
        <v>152.00256167979001</v>
      </c>
      <c r="U71" s="248">
        <v>101.88927244094488</v>
      </c>
      <c r="V71" s="248">
        <v>65.322985826771657</v>
      </c>
      <c r="W71" s="248"/>
      <c r="X71" s="248">
        <v>2809.5869816272962</v>
      </c>
      <c r="Y71" s="248">
        <v>2419.5796325459314</v>
      </c>
      <c r="Z71" s="248">
        <v>1948.3398299212595</v>
      </c>
      <c r="AA71" s="248">
        <v>160.9143181102362</v>
      </c>
      <c r="AB71" s="248">
        <v>184.08801299345498</v>
      </c>
      <c r="AC71" s="390">
        <v>2814.8051737532805</v>
      </c>
      <c r="AD71" s="463"/>
      <c r="AE71" s="471">
        <v>84.741992882562286</v>
      </c>
      <c r="AH71" s="468"/>
      <c r="AI71" s="468"/>
      <c r="AJ71" s="468"/>
      <c r="AK71" s="468"/>
      <c r="AN71" s="299"/>
      <c r="AO71" s="300"/>
      <c r="AP71" s="300"/>
      <c r="AQ71" s="301"/>
      <c r="AR71" s="301"/>
      <c r="AS71" s="301"/>
      <c r="AT71" s="301"/>
      <c r="AU71" s="279"/>
    </row>
    <row r="72" spans="2:47">
      <c r="B72" s="474" t="s">
        <v>280</v>
      </c>
      <c r="C72" s="475">
        <v>1139.3745568627451</v>
      </c>
      <c r="D72" s="476">
        <v>1279.3511254901962</v>
      </c>
      <c r="E72" s="476">
        <v>1160.4771058823528</v>
      </c>
      <c r="F72" s="476">
        <v>52.421376470588235</v>
      </c>
      <c r="G72" s="476">
        <v>66.452643137254896</v>
      </c>
      <c r="H72" s="476">
        <v>118.87401960784312</v>
      </c>
      <c r="I72" s="476">
        <v>1021.7534666666666</v>
      </c>
      <c r="J72" s="476"/>
      <c r="K72" s="476">
        <v>112.33350221318341</v>
      </c>
      <c r="L72" s="476">
        <v>-33.771792156862737</v>
      </c>
      <c r="M72" s="476">
        <v>-58.550102213183408</v>
      </c>
      <c r="N72" s="476">
        <v>164.75487868377164</v>
      </c>
      <c r="O72" s="248">
        <v>139.97656862745097</v>
      </c>
      <c r="P72" s="476"/>
      <c r="Q72" s="248">
        <v>87.555192156862731</v>
      </c>
      <c r="R72" s="248">
        <v>2380.640815686274</v>
      </c>
      <c r="S72" s="476"/>
      <c r="T72" s="476">
        <v>122.71655686274508</v>
      </c>
      <c r="U72" s="476">
        <v>55.200521568627451</v>
      </c>
      <c r="V72" s="476">
        <v>123.35238823529411</v>
      </c>
      <c r="W72" s="476"/>
      <c r="X72" s="476">
        <v>2804.9309803921565</v>
      </c>
      <c r="Y72" s="476">
        <v>2482.3870588235291</v>
      </c>
      <c r="Z72" s="248">
        <v>2043.9752666666668</v>
      </c>
      <c r="AA72" s="476">
        <v>151.57250196078431</v>
      </c>
      <c r="AB72" s="476">
        <v>176.35081201710497</v>
      </c>
      <c r="AC72" s="477">
        <v>2797.2249686274508</v>
      </c>
      <c r="AD72" s="478"/>
      <c r="AE72" s="479">
        <v>90.7473309608541</v>
      </c>
      <c r="AH72" s="468"/>
      <c r="AI72" s="468"/>
      <c r="AJ72" s="468"/>
      <c r="AK72" s="468"/>
      <c r="AN72" s="299"/>
      <c r="AO72" s="300"/>
      <c r="AP72" s="300"/>
      <c r="AQ72" s="301"/>
      <c r="AR72" s="301"/>
      <c r="AS72" s="301"/>
      <c r="AT72" s="301"/>
      <c r="AU72" s="279"/>
    </row>
    <row r="73" spans="2:47">
      <c r="B73" s="287" t="s">
        <v>282</v>
      </c>
      <c r="C73" s="275">
        <v>1142.9302523732342</v>
      </c>
      <c r="D73" s="275">
        <v>1279.3644380643664</v>
      </c>
      <c r="E73" s="275">
        <v>1139.3763408196339</v>
      </c>
      <c r="F73" s="275">
        <v>71.99637693910627</v>
      </c>
      <c r="G73" s="275">
        <v>67.991720305626288</v>
      </c>
      <c r="H73" s="275">
        <v>139.98809724473256</v>
      </c>
      <c r="I73" s="275">
        <v>1015.6223533225282</v>
      </c>
      <c r="J73" s="275"/>
      <c r="K73" s="275">
        <v>70.543303260875575</v>
      </c>
      <c r="L73" s="275">
        <v>-50.392883537855973</v>
      </c>
      <c r="M73" s="275">
        <v>-56.498378046705632</v>
      </c>
      <c r="N73" s="275">
        <v>142.53968019998183</v>
      </c>
      <c r="O73" s="248">
        <v>136.43418569113217</v>
      </c>
      <c r="P73" s="275"/>
      <c r="Q73" s="248">
        <v>64.43780875202593</v>
      </c>
      <c r="R73" s="248">
        <v>2364.1277554989574</v>
      </c>
      <c r="S73" s="275"/>
      <c r="T73" s="275">
        <v>163.99001250289416</v>
      </c>
      <c r="U73" s="275">
        <v>65.160250057883758</v>
      </c>
      <c r="V73" s="275">
        <v>111.28302662653388</v>
      </c>
      <c r="W73" s="275"/>
      <c r="X73" s="248">
        <v>2795.9727714748778</v>
      </c>
      <c r="Y73" s="248">
        <v>2546.657652234313</v>
      </c>
      <c r="Z73" s="248">
        <v>2064.2198842324606</v>
      </c>
      <c r="AA73" s="275">
        <v>162.87512109284552</v>
      </c>
      <c r="AB73" s="275">
        <v>168.98061560169521</v>
      </c>
      <c r="AC73" s="402">
        <v>2848.6651836073161</v>
      </c>
      <c r="AD73" s="463"/>
      <c r="AE73" s="471">
        <v>96.063167259786496</v>
      </c>
      <c r="AH73" s="468"/>
      <c r="AI73" s="468"/>
      <c r="AJ73" s="468"/>
      <c r="AK73" s="468"/>
      <c r="AN73" s="299"/>
      <c r="AO73" s="300"/>
      <c r="AP73" s="300"/>
      <c r="AQ73" s="301"/>
      <c r="AR73" s="301"/>
      <c r="AS73" s="301"/>
      <c r="AT73" s="301"/>
      <c r="AU73" s="279"/>
    </row>
    <row r="74" spans="2:47">
      <c r="B74" s="404" t="s">
        <v>284</v>
      </c>
      <c r="C74" s="251">
        <v>1136.539</v>
      </c>
      <c r="D74" s="251">
        <v>1285.2159999999999</v>
      </c>
      <c r="E74" s="251">
        <v>1138.345</v>
      </c>
      <c r="F74" s="251">
        <v>77.825999999999993</v>
      </c>
      <c r="G74" s="251">
        <v>69.045000000000002</v>
      </c>
      <c r="H74" s="251">
        <v>146.87100000000001</v>
      </c>
      <c r="I74" s="251">
        <v>1012.641</v>
      </c>
      <c r="J74" s="276"/>
      <c r="K74" s="276">
        <v>65.296335928608144</v>
      </c>
      <c r="L74" s="294">
        <v>-66.36</v>
      </c>
      <c r="M74" s="276">
        <v>-60.805335928608137</v>
      </c>
      <c r="N74" s="251">
        <v>143.12233592860818</v>
      </c>
      <c r="O74" s="250">
        <v>148.67699999999999</v>
      </c>
      <c r="P74" s="308"/>
      <c r="Q74" s="251">
        <v>70.850999999999999</v>
      </c>
      <c r="R74" s="285">
        <v>2433.0450000000001</v>
      </c>
      <c r="S74" s="276"/>
      <c r="T74" s="251">
        <v>179.12299999999999</v>
      </c>
      <c r="U74" s="312">
        <v>73.028999999999996</v>
      </c>
      <c r="V74" s="294">
        <v>105.01399999999998</v>
      </c>
      <c r="W74" s="275"/>
      <c r="X74" s="271">
        <v>2810.2</v>
      </c>
      <c r="Y74" s="271">
        <v>2644.7</v>
      </c>
      <c r="Z74" s="480">
        <v>2119.971</v>
      </c>
      <c r="AA74" s="405">
        <v>166.56299999999999</v>
      </c>
      <c r="AB74" s="406">
        <v>161.00833592860815</v>
      </c>
      <c r="AC74" s="407">
        <v>2925.1779999999999</v>
      </c>
      <c r="AD74" s="463"/>
      <c r="AE74" s="481">
        <v>100</v>
      </c>
    </row>
    <row r="75" spans="2:47">
      <c r="B75" s="329" t="s">
        <v>310</v>
      </c>
      <c r="C75" s="330">
        <v>1197.8112811174149</v>
      </c>
      <c r="D75" s="331">
        <v>1312.4656856524653</v>
      </c>
      <c r="E75" s="331">
        <v>1160.8182036436226</v>
      </c>
      <c r="F75" s="331">
        <v>79.44500472725889</v>
      </c>
      <c r="G75" s="331">
        <v>72.202477281583739</v>
      </c>
      <c r="H75" s="331">
        <v>151.64748200884264</v>
      </c>
      <c r="I75" s="331">
        <v>1073.1668135526097</v>
      </c>
      <c r="J75" s="332"/>
      <c r="K75" s="331">
        <v>25.576474686769679</v>
      </c>
      <c r="L75" s="331">
        <v>-26.381568097739322</v>
      </c>
      <c r="M75" s="331">
        <v>-16.748642976717473</v>
      </c>
      <c r="N75" s="331">
        <v>105.02147941402862</v>
      </c>
      <c r="O75" s="331">
        <v>114.65440453505047</v>
      </c>
      <c r="P75" s="332"/>
      <c r="Q75" s="332">
        <v>35.209399807791534</v>
      </c>
      <c r="R75" s="332">
        <v>2460.457563262999</v>
      </c>
      <c r="S75" s="331"/>
      <c r="T75" s="333">
        <v>139.3115944901289</v>
      </c>
      <c r="U75" s="333">
        <v>69.720908928827754</v>
      </c>
      <c r="V75" s="333">
        <v>108.34770915086298</v>
      </c>
      <c r="W75" s="334"/>
      <c r="X75" s="333">
        <v>2822.5287722137732</v>
      </c>
      <c r="Y75" s="333">
        <v>2728.8520152472179</v>
      </c>
      <c r="Z75" s="343">
        <v>2068.1559074776396</v>
      </c>
      <c r="AA75" s="333">
        <v>125.55822357260745</v>
      </c>
      <c r="AB75" s="335">
        <v>115.92529845158559</v>
      </c>
      <c r="AC75" s="336">
        <v>3023.8853928293688</v>
      </c>
      <c r="AD75" s="463"/>
      <c r="AE75" s="482">
        <v>102.64542714263447</v>
      </c>
    </row>
    <row r="76" spans="2:47">
      <c r="B76" s="483" t="s">
        <v>318</v>
      </c>
      <c r="C76" s="484">
        <v>1238.4868255174863</v>
      </c>
      <c r="D76" s="485">
        <v>1331.6016752772907</v>
      </c>
      <c r="E76" s="485">
        <v>1178.1322559603127</v>
      </c>
      <c r="F76" s="485">
        <v>80.254664446258801</v>
      </c>
      <c r="G76" s="485">
        <v>73.214754870718991</v>
      </c>
      <c r="H76" s="485">
        <v>153.46941931697779</v>
      </c>
      <c r="I76" s="485">
        <v>1112.7094972975922</v>
      </c>
      <c r="J76" s="485"/>
      <c r="K76" s="485">
        <v>8.0660087320387799</v>
      </c>
      <c r="L76" s="485">
        <v>-6.1449252212546295</v>
      </c>
      <c r="M76" s="485">
        <v>-1.3507486397480293</v>
      </c>
      <c r="N76" s="485">
        <v>88.320673178297582</v>
      </c>
      <c r="O76" s="485">
        <v>93.114849759804187</v>
      </c>
      <c r="P76" s="485"/>
      <c r="Q76" s="485">
        <v>12.860185313545379</v>
      </c>
      <c r="R76" s="485">
        <v>2528.617720037169</v>
      </c>
      <c r="S76" s="485"/>
      <c r="T76" s="485">
        <v>124.45088695487495</v>
      </c>
      <c r="U76" s="485">
        <v>112.26795004186474</v>
      </c>
      <c r="V76" s="485">
        <v>106.735674357969</v>
      </c>
      <c r="W76" s="485"/>
      <c r="X76" s="485">
        <v>2900.2586282187176</v>
      </c>
      <c r="Y76" s="485">
        <v>2828.8027038175828</v>
      </c>
      <c r="Z76" s="485">
        <v>2120.7920868812867</v>
      </c>
      <c r="AA76" s="485">
        <v>111.22532765326652</v>
      </c>
      <c r="AB76" s="485">
        <v>106.43115107175993</v>
      </c>
      <c r="AC76" s="486">
        <v>3121.2222362018638</v>
      </c>
      <c r="AD76" s="463"/>
      <c r="AE76" s="487">
        <v>104.34558691517316</v>
      </c>
    </row>
    <row r="77" spans="2:47">
      <c r="B77" s="488" t="s">
        <v>326</v>
      </c>
      <c r="C77" s="484">
        <v>1268.5663298234635</v>
      </c>
      <c r="D77" s="485">
        <v>1343.8586815997735</v>
      </c>
      <c r="E77" s="485">
        <v>1188.6176855763415</v>
      </c>
      <c r="F77" s="485">
        <v>80.929886183306493</v>
      </c>
      <c r="G77" s="485">
        <v>74.311109840125425</v>
      </c>
      <c r="H77" s="485">
        <v>155.2409960234319</v>
      </c>
      <c r="I77" s="485">
        <v>1141.0408990935118</v>
      </c>
      <c r="J77" s="485"/>
      <c r="K77" s="485">
        <v>-6.370652571613074</v>
      </c>
      <c r="L77" s="485">
        <v>15.730058431594857</v>
      </c>
      <c r="M77" s="485">
        <v>16.46317659621138</v>
      </c>
      <c r="N77" s="485">
        <v>74.559233611693415</v>
      </c>
      <c r="O77" s="485">
        <v>75.292351776309928</v>
      </c>
      <c r="P77" s="485"/>
      <c r="Q77" s="485">
        <v>-5.6375344069965552</v>
      </c>
      <c r="R77" s="485">
        <v>2567.7618807473668</v>
      </c>
      <c r="S77" s="485"/>
      <c r="T77" s="485">
        <v>123.70345164450522</v>
      </c>
      <c r="U77" s="485">
        <v>123.09623951067555</v>
      </c>
      <c r="V77" s="485">
        <v>110.69856523688324</v>
      </c>
      <c r="W77" s="485"/>
      <c r="X77" s="485">
        <v>2960.5593597341085</v>
      </c>
      <c r="Y77" s="485">
        <v>2900.3367898434612</v>
      </c>
      <c r="Z77" s="485">
        <v>2147.7721036150156</v>
      </c>
      <c r="AA77" s="485">
        <v>94.354064925055908</v>
      </c>
      <c r="AB77" s="485">
        <v>93.620946760439381</v>
      </c>
      <c r="AC77" s="486">
        <v>3190.005405314273</v>
      </c>
      <c r="AD77" s="463"/>
      <c r="AE77" s="487">
        <v>106.47099728831095</v>
      </c>
    </row>
    <row r="78" spans="2:47">
      <c r="B78" s="488" t="s">
        <v>330</v>
      </c>
      <c r="C78" s="484">
        <v>1284.2875421527037</v>
      </c>
      <c r="D78" s="485">
        <v>1355.6176199742001</v>
      </c>
      <c r="E78" s="485">
        <v>1202.5165661569472</v>
      </c>
      <c r="F78" s="485">
        <v>77.889087913990934</v>
      </c>
      <c r="G78" s="485">
        <v>75.211965903261913</v>
      </c>
      <c r="H78" s="485">
        <v>153.10105381725285</v>
      </c>
      <c r="I78" s="485">
        <v>1155.1795077016375</v>
      </c>
      <c r="J78" s="485"/>
      <c r="K78" s="485">
        <v>-6.5591900391939522</v>
      </c>
      <c r="L78" s="485">
        <v>23.537120391709507</v>
      </c>
      <c r="M78" s="485">
        <v>23.537300338408613</v>
      </c>
      <c r="N78" s="485">
        <v>71.329897874796984</v>
      </c>
      <c r="O78" s="485">
        <v>71.330077821496076</v>
      </c>
      <c r="P78" s="485"/>
      <c r="Q78" s="485">
        <v>-6.5590100924948453</v>
      </c>
      <c r="R78" s="485">
        <v>2605.2175577825483</v>
      </c>
      <c r="S78" s="485"/>
      <c r="T78" s="485">
        <v>127.48834401743163</v>
      </c>
      <c r="U78" s="485">
        <v>126.06597577826415</v>
      </c>
      <c r="V78" s="485">
        <v>114.46101285137178</v>
      </c>
      <c r="W78" s="485"/>
      <c r="X78" s="485">
        <v>3015.9691569478005</v>
      </c>
      <c r="Y78" s="485">
        <v>2969.2801587240624</v>
      </c>
      <c r="Z78" s="485">
        <v>2181.1396234752765</v>
      </c>
      <c r="AA78" s="485">
        <v>93.286303857943579</v>
      </c>
      <c r="AB78" s="485">
        <v>93.286123911244488</v>
      </c>
      <c r="AC78" s="486">
        <v>3256.9681783512992</v>
      </c>
      <c r="AD78" s="463"/>
      <c r="AE78" s="487">
        <v>108.54422650416065</v>
      </c>
    </row>
    <row r="79" spans="2:47">
      <c r="B79" s="489" t="s">
        <v>333</v>
      </c>
      <c r="C79" s="490">
        <v>1306.6805365045905</v>
      </c>
      <c r="D79" s="491">
        <v>1373.6350790287429</v>
      </c>
      <c r="E79" s="491">
        <v>1221.8218968732049</v>
      </c>
      <c r="F79" s="491">
        <v>75.935441777794807</v>
      </c>
      <c r="G79" s="491">
        <v>75.877740377743336</v>
      </c>
      <c r="H79" s="491">
        <v>151.81318215553813</v>
      </c>
      <c r="I79" s="491">
        <v>1175.8812760905539</v>
      </c>
      <c r="J79" s="491"/>
      <c r="K79" s="491">
        <v>-8.9810824634682938</v>
      </c>
      <c r="L79" s="491">
        <v>32.1126069872439</v>
      </c>
      <c r="M79" s="491">
        <v>32.112790197069742</v>
      </c>
      <c r="N79" s="491">
        <v>66.954359314326524</v>
      </c>
      <c r="O79" s="491">
        <v>66.954542524152387</v>
      </c>
      <c r="P79" s="491"/>
      <c r="Q79" s="491">
        <v>-8.9808992536424554</v>
      </c>
      <c r="R79" s="491">
        <v>2639.4279724253311</v>
      </c>
      <c r="S79" s="491"/>
      <c r="T79" s="491">
        <v>99.584170360386921</v>
      </c>
      <c r="U79" s="491">
        <v>97.152186784299914</v>
      </c>
      <c r="V79" s="491">
        <v>118.98157610856866</v>
      </c>
      <c r="W79" s="491"/>
      <c r="X79" s="492">
        <v>3066.6676484599839</v>
      </c>
      <c r="Y79" s="492">
        <v>3030.4308980394317</v>
      </c>
      <c r="Z79" s="492">
        <v>2206.2969840759552</v>
      </c>
      <c r="AA79" s="491">
        <v>86.677478684596508</v>
      </c>
      <c r="AB79" s="491">
        <v>86.677295474770673</v>
      </c>
      <c r="AC79" s="493">
        <v>3316.9495962717847</v>
      </c>
      <c r="AD79" s="463"/>
      <c r="AE79" s="494">
        <v>110.586058653392</v>
      </c>
    </row>
    <row r="80" spans="2:47">
      <c r="B80" s="495" t="s">
        <v>128</v>
      </c>
      <c r="C80" s="434" t="s">
        <v>345</v>
      </c>
      <c r="D80" s="434"/>
      <c r="E80" s="434"/>
      <c r="F80" s="434"/>
      <c r="G80" s="434"/>
      <c r="H80" s="434"/>
      <c r="I80" s="434"/>
      <c r="J80" s="434"/>
      <c r="K80" s="434"/>
      <c r="L80" s="434"/>
      <c r="M80" s="434"/>
      <c r="N80" s="434"/>
      <c r="O80" s="434"/>
      <c r="P80" s="434"/>
      <c r="Q80" s="434"/>
      <c r="R80" s="434"/>
      <c r="S80" s="434"/>
      <c r="T80" s="434"/>
      <c r="U80" s="434"/>
      <c r="V80" s="434"/>
      <c r="W80" s="434"/>
      <c r="X80" s="434"/>
      <c r="Y80" s="434"/>
      <c r="Z80" s="434"/>
      <c r="AA80" s="434"/>
      <c r="AB80" s="434"/>
      <c r="AC80" s="435"/>
      <c r="AD80" s="442"/>
      <c r="AE80" s="496"/>
      <c r="AG80" s="354"/>
      <c r="AH80" s="354"/>
      <c r="AI80" s="354"/>
      <c r="AJ80" s="354"/>
      <c r="AK80" s="354"/>
      <c r="AN80" s="356"/>
      <c r="AO80" s="356"/>
      <c r="AP80" s="356"/>
      <c r="AQ80" s="356"/>
      <c r="AR80" s="356"/>
      <c r="AS80" s="356"/>
      <c r="AT80" s="356"/>
      <c r="AU80" s="279"/>
    </row>
    <row r="81" spans="2:31">
      <c r="B81" s="497"/>
      <c r="C81" s="358" t="s">
        <v>347</v>
      </c>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436"/>
      <c r="AD81" s="442"/>
      <c r="AE81" s="362"/>
    </row>
    <row r="82" spans="2:31">
      <c r="B82" s="498"/>
      <c r="C82" s="361" t="s">
        <v>172</v>
      </c>
      <c r="AC82" s="362"/>
      <c r="AD82" s="442"/>
      <c r="AE82" s="362"/>
    </row>
    <row r="83" spans="2:31" ht="16.5" thickBot="1">
      <c r="B83" s="499"/>
      <c r="C83" s="364" t="s">
        <v>316</v>
      </c>
      <c r="D83" s="365"/>
      <c r="E83" s="365"/>
      <c r="F83" s="365"/>
      <c r="G83" s="365"/>
      <c r="H83" s="365"/>
      <c r="I83" s="365"/>
      <c r="J83" s="365"/>
      <c r="K83" s="365"/>
      <c r="L83" s="365"/>
      <c r="M83" s="365"/>
      <c r="N83" s="365"/>
      <c r="O83" s="365"/>
      <c r="P83" s="365"/>
      <c r="Q83" s="365"/>
      <c r="R83" s="365"/>
      <c r="S83" s="365"/>
      <c r="T83" s="365"/>
      <c r="U83" s="365"/>
      <c r="V83" s="365"/>
      <c r="W83" s="365"/>
      <c r="X83" s="365"/>
      <c r="Y83" s="365"/>
      <c r="Z83" s="365"/>
      <c r="AA83" s="365"/>
      <c r="AB83" s="365"/>
      <c r="AC83" s="366"/>
      <c r="AD83" s="442"/>
      <c r="AE83" s="366"/>
    </row>
    <row r="87" spans="2:31">
      <c r="B87" s="367"/>
    </row>
    <row r="88" spans="2:31">
      <c r="B88" s="367"/>
    </row>
    <row r="89" spans="2:31">
      <c r="B89" s="367"/>
    </row>
    <row r="90" spans="2:31">
      <c r="B90" s="367"/>
    </row>
    <row r="91" spans="2:31">
      <c r="B91" s="367"/>
    </row>
    <row r="92" spans="2:31">
      <c r="B92" s="367"/>
    </row>
    <row r="93" spans="2:31">
      <c r="B93" s="367"/>
    </row>
    <row r="94" spans="2:31">
      <c r="B94" s="367"/>
    </row>
  </sheetData>
  <mergeCells count="9">
    <mergeCell ref="AQ2:AT2"/>
    <mergeCell ref="C1:AC1"/>
    <mergeCell ref="C81:AB81"/>
    <mergeCell ref="C80:AB80"/>
    <mergeCell ref="T3:V3"/>
    <mergeCell ref="C3:I3"/>
    <mergeCell ref="X3:AC3"/>
    <mergeCell ref="Q3:R3"/>
    <mergeCell ref="K3:O3"/>
  </mergeCells>
  <phoneticPr fontId="145"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47"/>
  <sheetViews>
    <sheetView zoomScaleNormal="100" workbookViewId="0">
      <pane xSplit="2" ySplit="6" topLeftCell="C7" activePane="bottomRight" state="frozen"/>
      <selection activeCell="C6" sqref="C6"/>
      <selection pane="topRight" activeCell="C6" sqref="C6"/>
      <selection pane="bottomLeft" activeCell="C6" sqref="C6"/>
      <selection pane="bottomRight"/>
    </sheetView>
  </sheetViews>
  <sheetFormatPr defaultColWidth="9.140625" defaultRowHeight="15.75"/>
  <cols>
    <col min="1" max="1" width="9.140625" style="193"/>
    <col min="2" max="2" width="10.42578125" style="193" bestFit="1" customWidth="1"/>
    <col min="3" max="5" width="13" style="193" customWidth="1"/>
    <col min="6" max="6" width="17.42578125" style="193" customWidth="1"/>
    <col min="7" max="12" width="13" style="193" customWidth="1"/>
    <col min="13" max="13" width="14.140625" style="193" bestFit="1" customWidth="1"/>
    <col min="14" max="14" width="27.5703125" style="193" bestFit="1" customWidth="1"/>
    <col min="15" max="20" width="13" style="193" customWidth="1"/>
    <col min="21" max="21" width="18.42578125" style="193" bestFit="1" customWidth="1"/>
    <col min="22" max="27" width="13" style="193" customWidth="1"/>
    <col min="28" max="28" width="16.5703125" style="193" bestFit="1" customWidth="1"/>
    <col min="29" max="29" width="13" style="193" customWidth="1"/>
    <col min="30" max="30" width="15" style="193" bestFit="1" customWidth="1"/>
    <col min="31" max="31" width="13.5703125" style="193" bestFit="1" customWidth="1"/>
    <col min="32" max="34" width="13" style="193" customWidth="1"/>
    <col min="35" max="16384" width="9.140625" style="193"/>
  </cols>
  <sheetData>
    <row r="1" spans="2:34" ht="29.25" customHeight="1" thickBot="1">
      <c r="B1" s="500"/>
      <c r="C1" s="501" t="s">
        <v>3</v>
      </c>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2"/>
    </row>
    <row r="2" spans="2:34" s="202" customFormat="1" ht="15.75" customHeight="1">
      <c r="B2" s="503"/>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504"/>
    </row>
    <row r="3" spans="2:34" s="222" customFormat="1">
      <c r="B3" s="505"/>
      <c r="C3" s="216"/>
      <c r="D3" s="216"/>
      <c r="E3" s="216"/>
      <c r="F3" s="216"/>
      <c r="G3" s="216"/>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506"/>
    </row>
    <row r="4" spans="2:34" s="222" customFormat="1" ht="57" customHeight="1">
      <c r="B4" s="507"/>
      <c r="C4" s="216" t="s">
        <v>274</v>
      </c>
      <c r="D4" s="216" t="s">
        <v>247</v>
      </c>
      <c r="E4" s="216" t="s">
        <v>231</v>
      </c>
      <c r="F4" s="227" t="s">
        <v>249</v>
      </c>
      <c r="G4" s="216" t="s">
        <v>250</v>
      </c>
      <c r="H4" s="216" t="s">
        <v>230</v>
      </c>
      <c r="I4" s="216" t="s">
        <v>229</v>
      </c>
      <c r="J4" s="216" t="s">
        <v>353</v>
      </c>
      <c r="K4" s="216" t="s">
        <v>252</v>
      </c>
      <c r="L4" s="216" t="s">
        <v>254</v>
      </c>
      <c r="M4" s="216" t="s">
        <v>256</v>
      </c>
      <c r="N4" s="216" t="s">
        <v>354</v>
      </c>
      <c r="O4" s="216" t="s">
        <v>319</v>
      </c>
      <c r="P4" s="216" t="s">
        <v>260</v>
      </c>
      <c r="Q4" s="216" t="s">
        <v>262</v>
      </c>
      <c r="R4" s="216" t="s">
        <v>263</v>
      </c>
      <c r="S4" s="216" t="s">
        <v>239</v>
      </c>
      <c r="T4" s="216" t="s">
        <v>275</v>
      </c>
      <c r="U4" s="216" t="s">
        <v>355</v>
      </c>
      <c r="V4" s="216" t="s">
        <v>264</v>
      </c>
      <c r="W4" s="216" t="s">
        <v>225</v>
      </c>
      <c r="X4" s="216" t="s">
        <v>328</v>
      </c>
      <c r="Y4" s="216" t="s">
        <v>226</v>
      </c>
      <c r="Z4" s="216" t="s">
        <v>243</v>
      </c>
      <c r="AA4" s="216" t="s">
        <v>265</v>
      </c>
      <c r="AB4" s="216" t="s">
        <v>268</v>
      </c>
      <c r="AC4" s="216" t="s">
        <v>228</v>
      </c>
      <c r="AD4" s="216" t="s">
        <v>269</v>
      </c>
      <c r="AE4" s="216" t="s">
        <v>270</v>
      </c>
      <c r="AF4" s="216" t="s">
        <v>271</v>
      </c>
      <c r="AG4" s="216" t="s">
        <v>3</v>
      </c>
      <c r="AH4" s="508" t="s">
        <v>272</v>
      </c>
    </row>
    <row r="5" spans="2:34" s="237" customFormat="1" ht="24" customHeight="1">
      <c r="B5" s="509"/>
      <c r="C5" s="232" t="s">
        <v>281</v>
      </c>
      <c r="D5" s="232" t="s">
        <v>248</v>
      </c>
      <c r="E5" s="232" t="s">
        <v>235</v>
      </c>
      <c r="F5" s="232" t="s">
        <v>232</v>
      </c>
      <c r="G5" s="232" t="s">
        <v>236</v>
      </c>
      <c r="H5" s="232" t="s">
        <v>234</v>
      </c>
      <c r="I5" s="232" t="s">
        <v>233</v>
      </c>
      <c r="J5" s="232" t="s">
        <v>251</v>
      </c>
      <c r="K5" s="232" t="s">
        <v>253</v>
      </c>
      <c r="L5" s="232" t="s">
        <v>255</v>
      </c>
      <c r="M5" s="232" t="s">
        <v>257</v>
      </c>
      <c r="N5" s="232" t="s">
        <v>258</v>
      </c>
      <c r="O5" s="232" t="s">
        <v>259</v>
      </c>
      <c r="P5" s="232" t="s">
        <v>261</v>
      </c>
      <c r="Q5" s="232" t="s">
        <v>237</v>
      </c>
      <c r="R5" s="232" t="s">
        <v>238</v>
      </c>
      <c r="S5" s="232" t="s">
        <v>240</v>
      </c>
      <c r="T5" s="232" t="s">
        <v>227</v>
      </c>
      <c r="U5" s="232" t="s">
        <v>276</v>
      </c>
      <c r="V5" s="232" t="s">
        <v>277</v>
      </c>
      <c r="W5" s="232" t="s">
        <v>241</v>
      </c>
      <c r="X5" s="232" t="s">
        <v>327</v>
      </c>
      <c r="Y5" s="232" t="s">
        <v>242</v>
      </c>
      <c r="Z5" s="232" t="s">
        <v>244</v>
      </c>
      <c r="AA5" s="232" t="s">
        <v>266</v>
      </c>
      <c r="AB5" s="232" t="s">
        <v>168</v>
      </c>
      <c r="AC5" s="232" t="s">
        <v>245</v>
      </c>
      <c r="AD5" s="232" t="s">
        <v>278</v>
      </c>
      <c r="AE5" s="232" t="s">
        <v>273</v>
      </c>
      <c r="AF5" s="510" t="s">
        <v>267</v>
      </c>
      <c r="AG5" s="232" t="s">
        <v>78</v>
      </c>
      <c r="AH5" s="511" t="s">
        <v>91</v>
      </c>
    </row>
    <row r="6" spans="2:34" s="237" customFormat="1">
      <c r="B6" s="509"/>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512"/>
    </row>
    <row r="7" spans="2:34" s="281" customFormat="1">
      <c r="B7" s="513" t="s">
        <v>43</v>
      </c>
      <c r="C7" s="248">
        <v>56.923000000000002</v>
      </c>
      <c r="D7" s="248">
        <v>5.8840000000000003</v>
      </c>
      <c r="E7" s="248">
        <v>22.515000000000001</v>
      </c>
      <c r="F7" s="248">
        <v>3.1859999999999999</v>
      </c>
      <c r="G7" s="248">
        <v>3.7120000000000002</v>
      </c>
      <c r="H7" s="248">
        <v>7.7960000000000003</v>
      </c>
      <c r="I7" s="248">
        <v>6.5</v>
      </c>
      <c r="J7" s="248">
        <v>4.8550000000000004</v>
      </c>
      <c r="K7" s="248">
        <v>0.88200000000000001</v>
      </c>
      <c r="L7" s="248">
        <v>1.5109999999999999</v>
      </c>
      <c r="M7" s="248">
        <v>0</v>
      </c>
      <c r="N7" s="248">
        <v>0</v>
      </c>
      <c r="O7" s="248">
        <v>0</v>
      </c>
      <c r="P7" s="248">
        <v>0</v>
      </c>
      <c r="Q7" s="248">
        <v>80.319999999999993</v>
      </c>
      <c r="R7" s="248">
        <v>14.432</v>
      </c>
      <c r="S7" s="248">
        <v>1.944</v>
      </c>
      <c r="T7" s="248">
        <v>2.1219999999999999</v>
      </c>
      <c r="U7" s="248">
        <v>33.142000000000003</v>
      </c>
      <c r="V7" s="248">
        <v>1.18</v>
      </c>
      <c r="W7" s="248">
        <v>0.85299999999999998</v>
      </c>
      <c r="X7" s="248">
        <v>0</v>
      </c>
      <c r="Y7" s="248">
        <v>0</v>
      </c>
      <c r="Z7" s="248">
        <v>2.286</v>
      </c>
      <c r="AA7" s="248">
        <v>2.0470000000000002</v>
      </c>
      <c r="AB7" s="248">
        <v>56.935000000000002</v>
      </c>
      <c r="AC7" s="248">
        <v>13.031000000000001</v>
      </c>
      <c r="AD7" s="248">
        <v>11.021000000000001</v>
      </c>
      <c r="AE7" s="248">
        <v>25.791</v>
      </c>
      <c r="AF7" s="248">
        <v>20.161999999999978</v>
      </c>
      <c r="AG7" s="248">
        <v>379.03</v>
      </c>
      <c r="AH7" s="304">
        <v>344.32299999999998</v>
      </c>
    </row>
    <row r="8" spans="2:34" s="281" customFormat="1">
      <c r="B8" s="513" t="s">
        <v>44</v>
      </c>
      <c r="C8" s="248">
        <v>59.04</v>
      </c>
      <c r="D8" s="248">
        <v>6.4390000000000001</v>
      </c>
      <c r="E8" s="248">
        <v>22.63</v>
      </c>
      <c r="F8" s="248">
        <v>3.6859999999999999</v>
      </c>
      <c r="G8" s="248">
        <v>4.4790000000000001</v>
      </c>
      <c r="H8" s="248">
        <v>7.6379999999999999</v>
      </c>
      <c r="I8" s="248">
        <v>6.6120000000000001</v>
      </c>
      <c r="J8" s="248">
        <v>4.2690000000000001</v>
      </c>
      <c r="K8" s="248">
        <v>0.95599999999999996</v>
      </c>
      <c r="L8" s="248">
        <v>1.7509999999999999</v>
      </c>
      <c r="M8" s="248">
        <v>0</v>
      </c>
      <c r="N8" s="248">
        <v>0</v>
      </c>
      <c r="O8" s="248">
        <v>0</v>
      </c>
      <c r="P8" s="514">
        <v>0</v>
      </c>
      <c r="Q8" s="248">
        <v>89.778000000000006</v>
      </c>
      <c r="R8" s="248">
        <v>15.273</v>
      </c>
      <c r="S8" s="248">
        <v>2.0369999999999999</v>
      </c>
      <c r="T8" s="248">
        <v>3.2360000000000002</v>
      </c>
      <c r="U8" s="248">
        <v>32.228000000000002</v>
      </c>
      <c r="V8" s="248">
        <v>2.64</v>
      </c>
      <c r="W8" s="248">
        <v>1.518</v>
      </c>
      <c r="X8" s="248">
        <v>0</v>
      </c>
      <c r="Y8" s="248">
        <v>0</v>
      </c>
      <c r="Z8" s="248">
        <v>2.0640000000000001</v>
      </c>
      <c r="AA8" s="248">
        <v>2.2229999999999999</v>
      </c>
      <c r="AB8" s="248">
        <v>62.067999999999998</v>
      </c>
      <c r="AC8" s="248">
        <v>14.314</v>
      </c>
      <c r="AD8" s="248">
        <v>13.385999999999999</v>
      </c>
      <c r="AE8" s="248">
        <v>26.175999999999998</v>
      </c>
      <c r="AF8" s="248">
        <v>22.538999999999987</v>
      </c>
      <c r="AG8" s="248">
        <v>406.98</v>
      </c>
      <c r="AH8" s="304">
        <v>368.48399999999998</v>
      </c>
    </row>
    <row r="9" spans="2:34" s="281" customFormat="1">
      <c r="B9" s="513" t="s">
        <v>45</v>
      </c>
      <c r="C9" s="248">
        <v>61.738</v>
      </c>
      <c r="D9" s="248">
        <v>7.6109999999999998</v>
      </c>
      <c r="E9" s="248">
        <v>21.916</v>
      </c>
      <c r="F9" s="248">
        <v>4.1310000000000002</v>
      </c>
      <c r="G9" s="248">
        <v>2.8519999999999999</v>
      </c>
      <c r="H9" s="248">
        <v>7.6390000000000002</v>
      </c>
      <c r="I9" s="248">
        <v>6.9749999999999996</v>
      </c>
      <c r="J9" s="248">
        <v>4.2910000000000004</v>
      </c>
      <c r="K9" s="248">
        <v>0.80200000000000005</v>
      </c>
      <c r="L9" s="248">
        <v>1.921</v>
      </c>
      <c r="M9" s="248">
        <v>0.82199999999999995</v>
      </c>
      <c r="N9" s="248">
        <v>0</v>
      </c>
      <c r="O9" s="248">
        <v>0</v>
      </c>
      <c r="P9" s="514">
        <v>0</v>
      </c>
      <c r="Q9" s="248">
        <v>92.128</v>
      </c>
      <c r="R9" s="248">
        <v>15.281000000000001</v>
      </c>
      <c r="S9" s="248">
        <v>1.2450000000000001</v>
      </c>
      <c r="T9" s="248">
        <v>3.0339999999999998</v>
      </c>
      <c r="U9" s="248">
        <v>29.152000000000001</v>
      </c>
      <c r="V9" s="248">
        <v>3.456</v>
      </c>
      <c r="W9" s="248">
        <v>1.31</v>
      </c>
      <c r="X9" s="248">
        <v>0</v>
      </c>
      <c r="Y9" s="248">
        <v>0</v>
      </c>
      <c r="Z9" s="248">
        <v>2.1829999999999998</v>
      </c>
      <c r="AA9" s="248">
        <v>2.3570000000000002</v>
      </c>
      <c r="AB9" s="248">
        <v>63.161999999999999</v>
      </c>
      <c r="AC9" s="248">
        <v>15.391</v>
      </c>
      <c r="AD9" s="248">
        <v>11.706</v>
      </c>
      <c r="AE9" s="248">
        <v>27.44</v>
      </c>
      <c r="AF9" s="248">
        <v>24.351999999999919</v>
      </c>
      <c r="AG9" s="248">
        <v>412.89499999999998</v>
      </c>
      <c r="AH9" s="304">
        <v>374.52699999999999</v>
      </c>
    </row>
    <row r="10" spans="2:34" s="281" customFormat="1">
      <c r="B10" s="513" t="s">
        <v>46</v>
      </c>
      <c r="C10" s="248">
        <v>63.988</v>
      </c>
      <c r="D10" s="248">
        <v>8.6159999999999997</v>
      </c>
      <c r="E10" s="248">
        <v>22.146999999999998</v>
      </c>
      <c r="F10" s="248">
        <v>5.01</v>
      </c>
      <c r="G10" s="248">
        <v>2.5390000000000001</v>
      </c>
      <c r="H10" s="248">
        <v>8.02</v>
      </c>
      <c r="I10" s="248">
        <v>7.3819999999999997</v>
      </c>
      <c r="J10" s="248">
        <v>4.3360000000000003</v>
      </c>
      <c r="K10" s="248">
        <v>0.80400000000000005</v>
      </c>
      <c r="L10" s="248">
        <v>2.1890000000000001</v>
      </c>
      <c r="M10" s="248">
        <v>0.81299999999999994</v>
      </c>
      <c r="N10" s="248">
        <v>0.27800000000000002</v>
      </c>
      <c r="O10" s="248">
        <v>0</v>
      </c>
      <c r="P10" s="514">
        <v>0</v>
      </c>
      <c r="Q10" s="248">
        <v>94.680999999999997</v>
      </c>
      <c r="R10" s="248">
        <v>16.059999999999999</v>
      </c>
      <c r="S10" s="248">
        <v>3.5999999999999997E-2</v>
      </c>
      <c r="T10" s="248">
        <v>1.5960000000000001</v>
      </c>
      <c r="U10" s="248">
        <v>26.39</v>
      </c>
      <c r="V10" s="248">
        <v>3.7320000000000002</v>
      </c>
      <c r="W10" s="248">
        <v>0.95799999999999996</v>
      </c>
      <c r="X10" s="248">
        <v>0</v>
      </c>
      <c r="Y10" s="248">
        <v>0</v>
      </c>
      <c r="Z10" s="248">
        <v>2.2869999999999999</v>
      </c>
      <c r="AA10" s="248">
        <v>2.3559999999999999</v>
      </c>
      <c r="AB10" s="248">
        <v>63.529000000000003</v>
      </c>
      <c r="AC10" s="248">
        <v>16.797000000000001</v>
      </c>
      <c r="AD10" s="248">
        <v>10.741</v>
      </c>
      <c r="AE10" s="248">
        <v>28.43</v>
      </c>
      <c r="AF10" s="248">
        <v>25.013999999999953</v>
      </c>
      <c r="AG10" s="248">
        <v>418.72899999999998</v>
      </c>
      <c r="AH10" s="304">
        <v>380.16399999999999</v>
      </c>
    </row>
    <row r="11" spans="2:34" s="281" customFormat="1">
      <c r="B11" s="513" t="s">
        <v>47</v>
      </c>
      <c r="C11" s="248">
        <v>70.459999999999994</v>
      </c>
      <c r="D11" s="248">
        <v>9.83</v>
      </c>
      <c r="E11" s="248">
        <v>22.786000000000001</v>
      </c>
      <c r="F11" s="248">
        <v>4.9859999999999998</v>
      </c>
      <c r="G11" s="248">
        <v>2.5579999999999998</v>
      </c>
      <c r="H11" s="248">
        <v>8.5950000000000006</v>
      </c>
      <c r="I11" s="248">
        <v>7.61</v>
      </c>
      <c r="J11" s="248">
        <v>4.6890000000000001</v>
      </c>
      <c r="K11" s="248">
        <v>0.79900000000000004</v>
      </c>
      <c r="L11" s="248">
        <v>2.3130000000000002</v>
      </c>
      <c r="M11" s="248">
        <v>0.81599999999999995</v>
      </c>
      <c r="N11" s="248">
        <v>0.41599999999999998</v>
      </c>
      <c r="O11" s="248">
        <v>0</v>
      </c>
      <c r="P11" s="514">
        <v>0</v>
      </c>
      <c r="Q11" s="248">
        <v>100.32299999999999</v>
      </c>
      <c r="R11" s="248">
        <v>15.773</v>
      </c>
      <c r="S11" s="248">
        <v>0.82499999999999996</v>
      </c>
      <c r="T11" s="248">
        <v>2.2250000000000001</v>
      </c>
      <c r="U11" s="248">
        <v>27.629000000000001</v>
      </c>
      <c r="V11" s="248">
        <v>3.1080000000000001</v>
      </c>
      <c r="W11" s="248">
        <v>1.179</v>
      </c>
      <c r="X11" s="248">
        <v>0</v>
      </c>
      <c r="Y11" s="248">
        <v>0</v>
      </c>
      <c r="Z11" s="248">
        <v>2.391</v>
      </c>
      <c r="AA11" s="248">
        <v>2.504</v>
      </c>
      <c r="AB11" s="248">
        <v>75.147999999999996</v>
      </c>
      <c r="AC11" s="248">
        <v>18.898</v>
      </c>
      <c r="AD11" s="248">
        <v>10.269</v>
      </c>
      <c r="AE11" s="248">
        <v>30.407</v>
      </c>
      <c r="AF11" s="248">
        <v>24.80600000000004</v>
      </c>
      <c r="AG11" s="248">
        <v>451.34300000000002</v>
      </c>
      <c r="AH11" s="304">
        <v>411.702</v>
      </c>
    </row>
    <row r="12" spans="2:34" s="281" customFormat="1">
      <c r="B12" s="513" t="s">
        <v>48</v>
      </c>
      <c r="C12" s="248">
        <v>72.311000000000007</v>
      </c>
      <c r="D12" s="248">
        <v>10.48</v>
      </c>
      <c r="E12" s="248">
        <v>23.312999999999999</v>
      </c>
      <c r="F12" s="248">
        <v>6.25</v>
      </c>
      <c r="G12" s="248">
        <v>2.7160000000000002</v>
      </c>
      <c r="H12" s="248">
        <v>8.0709999999999997</v>
      </c>
      <c r="I12" s="248">
        <v>7.8890000000000002</v>
      </c>
      <c r="J12" s="248">
        <v>4.7370000000000001</v>
      </c>
      <c r="K12" s="248">
        <v>0.872</v>
      </c>
      <c r="L12" s="248">
        <v>2.3530000000000002</v>
      </c>
      <c r="M12" s="248">
        <v>0.75</v>
      </c>
      <c r="N12" s="248">
        <v>0.498</v>
      </c>
      <c r="O12" s="248">
        <v>0</v>
      </c>
      <c r="P12" s="514">
        <v>0</v>
      </c>
      <c r="Q12" s="248">
        <v>107.54600000000001</v>
      </c>
      <c r="R12" s="248">
        <v>17.140999999999998</v>
      </c>
      <c r="S12" s="248">
        <v>1.7450000000000001</v>
      </c>
      <c r="T12" s="248">
        <v>2.282</v>
      </c>
      <c r="U12" s="248">
        <v>33.722999999999999</v>
      </c>
      <c r="V12" s="248">
        <v>4.7430000000000003</v>
      </c>
      <c r="W12" s="248">
        <v>1.284</v>
      </c>
      <c r="X12" s="248">
        <v>0</v>
      </c>
      <c r="Y12" s="248">
        <v>0</v>
      </c>
      <c r="Z12" s="248">
        <v>2.508</v>
      </c>
      <c r="AA12" s="248">
        <v>2.9239999999999999</v>
      </c>
      <c r="AB12" s="248">
        <v>80.923000000000002</v>
      </c>
      <c r="AC12" s="248">
        <v>20.048999999999999</v>
      </c>
      <c r="AD12" s="248">
        <v>12.215999999999999</v>
      </c>
      <c r="AE12" s="248">
        <v>30.891999999999999</v>
      </c>
      <c r="AF12" s="248">
        <v>25.550000000000068</v>
      </c>
      <c r="AG12" s="248">
        <v>483.76600000000002</v>
      </c>
      <c r="AH12" s="304">
        <v>442.16500000000002</v>
      </c>
    </row>
    <row r="13" spans="2:34" s="281" customFormat="1">
      <c r="B13" s="513" t="s">
        <v>49</v>
      </c>
      <c r="C13" s="248">
        <v>73.302999999999997</v>
      </c>
      <c r="D13" s="248">
        <v>11.6</v>
      </c>
      <c r="E13" s="248">
        <v>23.437999999999999</v>
      </c>
      <c r="F13" s="248">
        <v>7.4539999999999997</v>
      </c>
      <c r="G13" s="248">
        <v>3.464</v>
      </c>
      <c r="H13" s="248">
        <v>8.4380000000000006</v>
      </c>
      <c r="I13" s="248">
        <v>7.8760000000000003</v>
      </c>
      <c r="J13" s="248">
        <v>4.95</v>
      </c>
      <c r="K13" s="248">
        <v>0.90600000000000003</v>
      </c>
      <c r="L13" s="248">
        <v>2.347</v>
      </c>
      <c r="M13" s="248">
        <v>0.74099999999999999</v>
      </c>
      <c r="N13" s="248">
        <v>0.58299999999999996</v>
      </c>
      <c r="O13" s="248">
        <v>0</v>
      </c>
      <c r="P13" s="514">
        <v>0</v>
      </c>
      <c r="Q13" s="248">
        <v>114.908</v>
      </c>
      <c r="R13" s="248">
        <v>18.077000000000002</v>
      </c>
      <c r="S13" s="248">
        <v>3.089</v>
      </c>
      <c r="T13" s="248">
        <v>3.0419999999999998</v>
      </c>
      <c r="U13" s="248">
        <v>37.997999999999998</v>
      </c>
      <c r="V13" s="248">
        <v>8.0220000000000002</v>
      </c>
      <c r="W13" s="248">
        <v>2.016</v>
      </c>
      <c r="X13" s="248">
        <v>0</v>
      </c>
      <c r="Y13" s="248">
        <v>0</v>
      </c>
      <c r="Z13" s="248">
        <v>2.6230000000000002</v>
      </c>
      <c r="AA13" s="248">
        <v>3.258</v>
      </c>
      <c r="AB13" s="248">
        <v>85.558999999999997</v>
      </c>
      <c r="AC13" s="248">
        <v>21.219000000000001</v>
      </c>
      <c r="AD13" s="248">
        <v>13.615</v>
      </c>
      <c r="AE13" s="248">
        <v>35.491999999999997</v>
      </c>
      <c r="AF13" s="248">
        <v>26.516000000000076</v>
      </c>
      <c r="AG13" s="248">
        <v>520.53399999999999</v>
      </c>
      <c r="AH13" s="304">
        <v>473.17</v>
      </c>
    </row>
    <row r="14" spans="2:34" s="281" customFormat="1">
      <c r="B14" s="513" t="s">
        <v>50</v>
      </c>
      <c r="C14" s="248">
        <v>78.903000000000006</v>
      </c>
      <c r="D14" s="248">
        <v>12.426</v>
      </c>
      <c r="E14" s="248">
        <v>23.585000000000001</v>
      </c>
      <c r="F14" s="248">
        <v>9.6370000000000005</v>
      </c>
      <c r="G14" s="248">
        <v>3.7559999999999998</v>
      </c>
      <c r="H14" s="248">
        <v>7.641</v>
      </c>
      <c r="I14" s="248">
        <v>7.9139999999999997</v>
      </c>
      <c r="J14" s="248">
        <v>5.1390000000000002</v>
      </c>
      <c r="K14" s="248">
        <v>1.1120000000000001</v>
      </c>
      <c r="L14" s="248">
        <v>2.3039999999999998</v>
      </c>
      <c r="M14" s="248">
        <v>0.69599999999999995</v>
      </c>
      <c r="N14" s="248">
        <v>0.74</v>
      </c>
      <c r="O14" s="248">
        <v>0</v>
      </c>
      <c r="P14" s="514">
        <v>0</v>
      </c>
      <c r="Q14" s="248">
        <v>123.42400000000001</v>
      </c>
      <c r="R14" s="248">
        <v>20.306000000000001</v>
      </c>
      <c r="S14" s="248">
        <v>2.7650000000000001</v>
      </c>
      <c r="T14" s="248">
        <v>3.83</v>
      </c>
      <c r="U14" s="248">
        <v>40.667999999999999</v>
      </c>
      <c r="V14" s="248">
        <v>5.67</v>
      </c>
      <c r="W14" s="248">
        <v>2.1549999999999998</v>
      </c>
      <c r="X14" s="248">
        <v>0</v>
      </c>
      <c r="Y14" s="248">
        <v>0</v>
      </c>
      <c r="Z14" s="248">
        <v>2.7450000000000001</v>
      </c>
      <c r="AA14" s="248">
        <v>3.5449999999999999</v>
      </c>
      <c r="AB14" s="248">
        <v>90.915999999999997</v>
      </c>
      <c r="AC14" s="248">
        <v>22.332999999999998</v>
      </c>
      <c r="AD14" s="248">
        <v>14.663</v>
      </c>
      <c r="AE14" s="248">
        <v>37.456000000000003</v>
      </c>
      <c r="AF14" s="248">
        <v>28.09599999999989</v>
      </c>
      <c r="AG14" s="248">
        <v>552.42499999999995</v>
      </c>
      <c r="AH14" s="304">
        <v>502.32499999999999</v>
      </c>
    </row>
    <row r="15" spans="2:34" s="281" customFormat="1">
      <c r="B15" s="513" t="s">
        <v>51</v>
      </c>
      <c r="C15" s="248">
        <v>80.852999999999994</v>
      </c>
      <c r="D15" s="248">
        <v>12.946999999999999</v>
      </c>
      <c r="E15" s="248">
        <v>24.905000000000001</v>
      </c>
      <c r="F15" s="248">
        <v>9.9580000000000002</v>
      </c>
      <c r="G15" s="248">
        <v>4.165</v>
      </c>
      <c r="H15" s="248">
        <v>7.9820000000000002</v>
      </c>
      <c r="I15" s="248">
        <v>8.2149999999999999</v>
      </c>
      <c r="J15" s="248">
        <v>5.3929999999999998</v>
      </c>
      <c r="K15" s="248">
        <v>1.9490000000000001</v>
      </c>
      <c r="L15" s="248">
        <v>2.302</v>
      </c>
      <c r="M15" s="248">
        <v>0.70499999999999996</v>
      </c>
      <c r="N15" s="248">
        <v>0.86299999999999999</v>
      </c>
      <c r="O15" s="248">
        <v>0</v>
      </c>
      <c r="P15" s="514">
        <v>0</v>
      </c>
      <c r="Q15" s="248">
        <v>131.86600000000001</v>
      </c>
      <c r="R15" s="248">
        <v>22.443000000000001</v>
      </c>
      <c r="S15" s="248">
        <v>2.7829999999999999</v>
      </c>
      <c r="T15" s="248">
        <v>5.2679999999999998</v>
      </c>
      <c r="U15" s="248">
        <v>39.725000000000001</v>
      </c>
      <c r="V15" s="248">
        <v>7.3780000000000001</v>
      </c>
      <c r="W15" s="248">
        <v>1.68</v>
      </c>
      <c r="X15" s="248">
        <v>0</v>
      </c>
      <c r="Y15" s="248">
        <v>0</v>
      </c>
      <c r="Z15" s="248">
        <v>2.8580000000000001</v>
      </c>
      <c r="AA15" s="248">
        <v>3.8239999999999998</v>
      </c>
      <c r="AB15" s="248">
        <v>95.436999999999998</v>
      </c>
      <c r="AC15" s="248">
        <v>23.513999999999999</v>
      </c>
      <c r="AD15" s="248">
        <v>18.504999999999999</v>
      </c>
      <c r="AE15" s="248">
        <v>40.264000000000003</v>
      </c>
      <c r="AF15" s="248">
        <v>29.805999999999813</v>
      </c>
      <c r="AG15" s="248">
        <v>585.58799999999997</v>
      </c>
      <c r="AH15" s="304">
        <v>528.84400000000005</v>
      </c>
    </row>
    <row r="16" spans="2:34" s="281" customFormat="1">
      <c r="B16" s="513" t="s">
        <v>52</v>
      </c>
      <c r="C16" s="248">
        <v>75.816999999999993</v>
      </c>
      <c r="D16" s="248">
        <v>13.41</v>
      </c>
      <c r="E16" s="248">
        <v>24.614999999999998</v>
      </c>
      <c r="F16" s="248">
        <v>4.798</v>
      </c>
      <c r="G16" s="248">
        <v>3.2040000000000002</v>
      </c>
      <c r="H16" s="248">
        <v>7.8959999999999999</v>
      </c>
      <c r="I16" s="248">
        <v>8.5980000000000008</v>
      </c>
      <c r="J16" s="248">
        <v>5.5819999999999999</v>
      </c>
      <c r="K16" s="248">
        <v>1.835</v>
      </c>
      <c r="L16" s="248">
        <v>2.2709999999999999</v>
      </c>
      <c r="M16" s="248">
        <v>0.71099999999999997</v>
      </c>
      <c r="N16" s="248">
        <v>1.0409999999999999</v>
      </c>
      <c r="O16" s="248">
        <v>0</v>
      </c>
      <c r="P16" s="514">
        <v>0</v>
      </c>
      <c r="Q16" s="248">
        <v>126.41800000000001</v>
      </c>
      <c r="R16" s="248">
        <v>22.532</v>
      </c>
      <c r="S16" s="248">
        <v>1.889</v>
      </c>
      <c r="T16" s="248">
        <v>7.8520000000000003</v>
      </c>
      <c r="U16" s="248">
        <v>30.15</v>
      </c>
      <c r="V16" s="248">
        <v>7.9909999999999997</v>
      </c>
      <c r="W16" s="248">
        <v>2.5670000000000002</v>
      </c>
      <c r="X16" s="248">
        <v>0</v>
      </c>
      <c r="Y16" s="248">
        <v>0</v>
      </c>
      <c r="Z16" s="248">
        <v>2.9769999999999999</v>
      </c>
      <c r="AA16" s="248">
        <v>2.8370000000000002</v>
      </c>
      <c r="AB16" s="248">
        <v>96.613</v>
      </c>
      <c r="AC16" s="248">
        <v>24.515999999999998</v>
      </c>
      <c r="AD16" s="248">
        <v>18.390999999999998</v>
      </c>
      <c r="AE16" s="248">
        <v>45.218000000000004</v>
      </c>
      <c r="AF16" s="248">
        <v>31.663000000000125</v>
      </c>
      <c r="AG16" s="248">
        <v>571.39200000000005</v>
      </c>
      <c r="AH16" s="304">
        <v>510.197</v>
      </c>
    </row>
    <row r="17" spans="1:35" s="281" customFormat="1">
      <c r="B17" s="513" t="s">
        <v>53</v>
      </c>
      <c r="C17" s="248">
        <v>73.543999999999997</v>
      </c>
      <c r="D17" s="248">
        <v>12.7</v>
      </c>
      <c r="E17" s="248">
        <v>26.196999999999999</v>
      </c>
      <c r="F17" s="248">
        <v>4.8879999999999999</v>
      </c>
      <c r="G17" s="248">
        <v>3.016</v>
      </c>
      <c r="H17" s="248">
        <v>9.4619999999999997</v>
      </c>
      <c r="I17" s="248">
        <v>9.2460000000000004</v>
      </c>
      <c r="J17" s="248">
        <v>5.6749999999999998</v>
      </c>
      <c r="K17" s="248">
        <v>1.87</v>
      </c>
      <c r="L17" s="248">
        <v>2.262</v>
      </c>
      <c r="M17" s="248">
        <v>0.68700000000000006</v>
      </c>
      <c r="N17" s="248">
        <v>1.119</v>
      </c>
      <c r="O17" s="248">
        <v>5.7000000000000002E-2</v>
      </c>
      <c r="P17" s="514">
        <v>0</v>
      </c>
      <c r="Q17" s="248">
        <v>125.349</v>
      </c>
      <c r="R17" s="248">
        <v>21.707000000000001</v>
      </c>
      <c r="S17" s="248">
        <v>9.1999999999999998E-2</v>
      </c>
      <c r="T17" s="248">
        <v>2.4910000000000001</v>
      </c>
      <c r="U17" s="248">
        <v>34.435000000000002</v>
      </c>
      <c r="V17" s="248">
        <v>5.6</v>
      </c>
      <c r="W17" s="248">
        <v>0.92300000000000004</v>
      </c>
      <c r="X17" s="248">
        <v>0</v>
      </c>
      <c r="Y17" s="248">
        <v>0</v>
      </c>
      <c r="Z17" s="248">
        <v>3.028</v>
      </c>
      <c r="AA17" s="248">
        <v>2.3860000000000001</v>
      </c>
      <c r="AB17" s="248">
        <v>96.638000000000005</v>
      </c>
      <c r="AC17" s="248">
        <v>25.061</v>
      </c>
      <c r="AD17" s="248">
        <v>12.965</v>
      </c>
      <c r="AE17" s="248">
        <v>48.133000000000003</v>
      </c>
      <c r="AF17" s="248">
        <v>33.150999999999954</v>
      </c>
      <c r="AG17" s="248">
        <v>562.68200000000002</v>
      </c>
      <c r="AH17" s="304">
        <v>503.858</v>
      </c>
    </row>
    <row r="18" spans="1:35" s="281" customFormat="1">
      <c r="B18" s="513" t="s">
        <v>54</v>
      </c>
      <c r="C18" s="248">
        <v>86.290999999999997</v>
      </c>
      <c r="D18" s="248">
        <v>14.994999999999999</v>
      </c>
      <c r="E18" s="248">
        <v>27.256</v>
      </c>
      <c r="F18" s="248">
        <v>5.9610000000000003</v>
      </c>
      <c r="G18" s="248">
        <v>2.97</v>
      </c>
      <c r="H18" s="248">
        <v>9.3049999999999997</v>
      </c>
      <c r="I18" s="248">
        <v>9.4339999999999993</v>
      </c>
      <c r="J18" s="248">
        <v>5.7729999999999997</v>
      </c>
      <c r="K18" s="248">
        <v>2.1829999999999998</v>
      </c>
      <c r="L18" s="248">
        <v>2.5089999999999999</v>
      </c>
      <c r="M18" s="248">
        <v>0.66</v>
      </c>
      <c r="N18" s="248">
        <v>1.2829999999999999</v>
      </c>
      <c r="O18" s="248">
        <v>0.24299999999999999</v>
      </c>
      <c r="P18" s="514">
        <v>0</v>
      </c>
      <c r="Q18" s="248">
        <v>132.006</v>
      </c>
      <c r="R18" s="248">
        <v>22.106999999999999</v>
      </c>
      <c r="S18" s="248">
        <v>-0.86699999999999999</v>
      </c>
      <c r="T18" s="248">
        <v>3.601</v>
      </c>
      <c r="U18" s="248">
        <v>36.323</v>
      </c>
      <c r="V18" s="248">
        <v>7.6079999999999997</v>
      </c>
      <c r="W18" s="248">
        <v>1.458</v>
      </c>
      <c r="X18" s="248">
        <v>0</v>
      </c>
      <c r="Y18" s="248">
        <v>4.2000000000000003E-2</v>
      </c>
      <c r="Z18" s="248">
        <v>3.0640000000000001</v>
      </c>
      <c r="AA18" s="248">
        <v>2.7160000000000002</v>
      </c>
      <c r="AB18" s="248">
        <v>97.747</v>
      </c>
      <c r="AC18" s="248">
        <v>25.562999999999999</v>
      </c>
      <c r="AD18" s="248">
        <v>15.414999999999999</v>
      </c>
      <c r="AE18" s="248">
        <v>48.615000000000002</v>
      </c>
      <c r="AF18" s="248">
        <v>38.450000000000045</v>
      </c>
      <c r="AG18" s="248">
        <v>602.71100000000001</v>
      </c>
      <c r="AH18" s="304">
        <v>540.76800000000003</v>
      </c>
    </row>
    <row r="19" spans="1:35" s="281" customFormat="1">
      <c r="B19" s="513" t="s">
        <v>55</v>
      </c>
      <c r="C19" s="248">
        <v>98.097999999999999</v>
      </c>
      <c r="D19" s="248">
        <v>16.106000000000002</v>
      </c>
      <c r="E19" s="248">
        <v>26.797999999999998</v>
      </c>
      <c r="F19" s="248">
        <v>6.125</v>
      </c>
      <c r="G19" s="248">
        <v>2.794</v>
      </c>
      <c r="H19" s="248">
        <v>9.8780000000000001</v>
      </c>
      <c r="I19" s="248">
        <v>10.18</v>
      </c>
      <c r="J19" s="248">
        <v>5.9210000000000003</v>
      </c>
      <c r="K19" s="248">
        <v>2.637</v>
      </c>
      <c r="L19" s="248">
        <v>3.0019999999999998</v>
      </c>
      <c r="M19" s="248">
        <v>0.67800000000000005</v>
      </c>
      <c r="N19" s="248">
        <v>1.7090000000000001</v>
      </c>
      <c r="O19" s="248">
        <v>0.34100000000000003</v>
      </c>
      <c r="P19" s="514">
        <v>0</v>
      </c>
      <c r="Q19" s="248">
        <v>133.91499999999999</v>
      </c>
      <c r="R19" s="248">
        <v>20.332999999999998</v>
      </c>
      <c r="S19" s="248">
        <v>-1.546</v>
      </c>
      <c r="T19" s="248">
        <v>4.3369999999999997</v>
      </c>
      <c r="U19" s="248">
        <v>34.216999999999999</v>
      </c>
      <c r="V19" s="248">
        <v>7.52</v>
      </c>
      <c r="W19" s="248">
        <v>2.032</v>
      </c>
      <c r="X19" s="248">
        <v>0</v>
      </c>
      <c r="Y19" s="248">
        <v>2.3820000000000001</v>
      </c>
      <c r="Z19" s="248">
        <v>3.113</v>
      </c>
      <c r="AA19" s="248">
        <v>2.9049999999999998</v>
      </c>
      <c r="AB19" s="248">
        <v>101.59699999999999</v>
      </c>
      <c r="AC19" s="248">
        <v>25.777000000000001</v>
      </c>
      <c r="AD19" s="248">
        <v>16.690000000000001</v>
      </c>
      <c r="AE19" s="248">
        <v>50.415999999999997</v>
      </c>
      <c r="AF19" s="248">
        <v>36.869000000000028</v>
      </c>
      <c r="AG19" s="248">
        <v>624.82399999999996</v>
      </c>
      <c r="AH19" s="304">
        <v>559.85599999999999</v>
      </c>
    </row>
    <row r="20" spans="1:35" s="281" customFormat="1">
      <c r="A20" s="293"/>
      <c r="B20" s="513" t="s">
        <v>56</v>
      </c>
      <c r="C20" s="248">
        <v>100.694</v>
      </c>
      <c r="D20" s="248">
        <v>16.617999999999999</v>
      </c>
      <c r="E20" s="248">
        <v>26.571000000000002</v>
      </c>
      <c r="F20" s="248">
        <v>6.907</v>
      </c>
      <c r="G20" s="248">
        <v>2.2330000000000001</v>
      </c>
      <c r="H20" s="248">
        <v>9.59</v>
      </c>
      <c r="I20" s="248">
        <v>10.138999999999999</v>
      </c>
      <c r="J20" s="248">
        <v>5.9870000000000001</v>
      </c>
      <c r="K20" s="248">
        <v>2.8180000000000001</v>
      </c>
      <c r="L20" s="248">
        <v>3.0329999999999999</v>
      </c>
      <c r="M20" s="248">
        <v>0.65400000000000003</v>
      </c>
      <c r="N20" s="248">
        <v>2.746</v>
      </c>
      <c r="O20" s="248">
        <v>0.25800000000000001</v>
      </c>
      <c r="P20" s="514">
        <v>0</v>
      </c>
      <c r="Q20" s="248">
        <v>132.559</v>
      </c>
      <c r="R20" s="248">
        <v>20.550999999999998</v>
      </c>
      <c r="S20" s="248">
        <v>-0.81899999999999995</v>
      </c>
      <c r="T20" s="248">
        <v>3.927</v>
      </c>
      <c r="U20" s="248">
        <v>36.533999999999999</v>
      </c>
      <c r="V20" s="248">
        <v>4.2140000000000004</v>
      </c>
      <c r="W20" s="248">
        <v>1.7370000000000001</v>
      </c>
      <c r="X20" s="248">
        <v>0</v>
      </c>
      <c r="Y20" s="248">
        <v>1.7729999999999999</v>
      </c>
      <c r="Z20" s="248">
        <v>3.085</v>
      </c>
      <c r="AA20" s="248">
        <v>3.1059999999999999</v>
      </c>
      <c r="AB20" s="248">
        <v>104.483</v>
      </c>
      <c r="AC20" s="248">
        <v>26.146000000000001</v>
      </c>
      <c r="AD20" s="248">
        <v>16.923999999999999</v>
      </c>
      <c r="AE20" s="248">
        <v>52.832999999999998</v>
      </c>
      <c r="AF20" s="248">
        <v>40.840000000000032</v>
      </c>
      <c r="AG20" s="248">
        <v>636.14099999999996</v>
      </c>
      <c r="AH20" s="304">
        <v>566.04600000000005</v>
      </c>
    </row>
    <row r="21" spans="1:35" s="281" customFormat="1">
      <c r="B21" s="513" t="s">
        <v>57</v>
      </c>
      <c r="C21" s="248">
        <v>106.455</v>
      </c>
      <c r="D21" s="248">
        <v>17.137</v>
      </c>
      <c r="E21" s="248">
        <v>26.882000000000001</v>
      </c>
      <c r="F21" s="248">
        <v>9.3729999999999993</v>
      </c>
      <c r="G21" s="248">
        <v>3.1080000000000001</v>
      </c>
      <c r="H21" s="248">
        <v>9.5559999999999992</v>
      </c>
      <c r="I21" s="248">
        <v>10.308</v>
      </c>
      <c r="J21" s="248">
        <v>6.1050000000000004</v>
      </c>
      <c r="K21" s="248">
        <v>3.0030000000000001</v>
      </c>
      <c r="L21" s="248">
        <v>3.0179999999999998</v>
      </c>
      <c r="M21" s="248">
        <v>1.1879999999999999</v>
      </c>
      <c r="N21" s="248">
        <v>3.419</v>
      </c>
      <c r="O21" s="248">
        <v>0.35499999999999998</v>
      </c>
      <c r="P21" s="514">
        <v>0</v>
      </c>
      <c r="Q21" s="248">
        <v>135.48099999999999</v>
      </c>
      <c r="R21" s="248">
        <v>20.853999999999999</v>
      </c>
      <c r="S21" s="248">
        <v>1.2829999999999999</v>
      </c>
      <c r="T21" s="248">
        <v>3.9079999999999999</v>
      </c>
      <c r="U21" s="248">
        <v>37.360999999999997</v>
      </c>
      <c r="V21" s="248">
        <v>3.31</v>
      </c>
      <c r="W21" s="248">
        <v>1.1180000000000001</v>
      </c>
      <c r="X21" s="248">
        <v>0</v>
      </c>
      <c r="Y21" s="248">
        <v>2.4300000000000002</v>
      </c>
      <c r="Z21" s="248">
        <v>3.12</v>
      </c>
      <c r="AA21" s="248">
        <v>3.4009999999999998</v>
      </c>
      <c r="AB21" s="248">
        <v>107.306</v>
      </c>
      <c r="AC21" s="248">
        <v>27.364000000000001</v>
      </c>
      <c r="AD21" s="248">
        <v>18.119</v>
      </c>
      <c r="AE21" s="248">
        <v>55.231000000000002</v>
      </c>
      <c r="AF21" s="248">
        <v>42.882000000000062</v>
      </c>
      <c r="AG21" s="248">
        <v>663.07500000000005</v>
      </c>
      <c r="AH21" s="304">
        <v>589.94299999999998</v>
      </c>
    </row>
    <row r="22" spans="1:35" s="281" customFormat="1">
      <c r="B22" s="311" t="s">
        <v>58</v>
      </c>
      <c r="C22" s="248">
        <v>111.176</v>
      </c>
      <c r="D22" s="248">
        <v>17.14</v>
      </c>
      <c r="E22" s="248">
        <v>27.155999999999999</v>
      </c>
      <c r="F22" s="248">
        <v>10.853999999999999</v>
      </c>
      <c r="G22" s="248">
        <v>2.9249999999999998</v>
      </c>
      <c r="H22" s="248">
        <v>9.2509999999999994</v>
      </c>
      <c r="I22" s="248">
        <v>10.449</v>
      </c>
      <c r="J22" s="248">
        <v>5.8940000000000001</v>
      </c>
      <c r="K22" s="248">
        <v>3.2050000000000001</v>
      </c>
      <c r="L22" s="248">
        <v>2.9729999999999999</v>
      </c>
      <c r="M22" s="248">
        <v>1.647</v>
      </c>
      <c r="N22" s="248">
        <v>3.9820000000000002</v>
      </c>
      <c r="O22" s="248">
        <v>0.44800000000000001</v>
      </c>
      <c r="P22" s="514">
        <v>0</v>
      </c>
      <c r="Q22" s="248">
        <v>140.001</v>
      </c>
      <c r="R22" s="248">
        <v>23.643999999999998</v>
      </c>
      <c r="S22" s="248">
        <v>-2.5999999999999999E-2</v>
      </c>
      <c r="T22" s="248">
        <v>5.5590000000000002</v>
      </c>
      <c r="U22" s="248">
        <v>42.726999999999997</v>
      </c>
      <c r="V22" s="248">
        <v>1.544</v>
      </c>
      <c r="W22" s="248">
        <v>7.6999999999999999E-2</v>
      </c>
      <c r="X22" s="248">
        <v>0</v>
      </c>
      <c r="Y22" s="248">
        <v>3.117</v>
      </c>
      <c r="Z22" s="248">
        <v>3.137</v>
      </c>
      <c r="AA22" s="248">
        <v>3.802</v>
      </c>
      <c r="AB22" s="248">
        <v>110.26</v>
      </c>
      <c r="AC22" s="248">
        <v>28.143999999999998</v>
      </c>
      <c r="AD22" s="248">
        <v>19.622</v>
      </c>
      <c r="AE22" s="248">
        <v>57.145000000000003</v>
      </c>
      <c r="AF22" s="248">
        <v>43.983999999999924</v>
      </c>
      <c r="AG22" s="248">
        <v>689.83699999999999</v>
      </c>
      <c r="AH22" s="304">
        <v>612.01</v>
      </c>
    </row>
    <row r="23" spans="1:35" s="281" customFormat="1">
      <c r="B23" s="311" t="s">
        <v>59</v>
      </c>
      <c r="C23" s="294">
        <v>116.152</v>
      </c>
      <c r="D23" s="294">
        <v>17.800999999999998</v>
      </c>
      <c r="E23" s="294">
        <v>27.622</v>
      </c>
      <c r="F23" s="294">
        <v>11.273999999999999</v>
      </c>
      <c r="G23" s="294">
        <v>3.323</v>
      </c>
      <c r="H23" s="294">
        <v>9.1059999999999999</v>
      </c>
      <c r="I23" s="294">
        <v>10.696999999999999</v>
      </c>
      <c r="J23" s="294">
        <v>5.9059999999999997</v>
      </c>
      <c r="K23" s="294">
        <v>3.04</v>
      </c>
      <c r="L23" s="294">
        <v>3.7170000000000001</v>
      </c>
      <c r="M23" s="294">
        <v>1.7729999999999999</v>
      </c>
      <c r="N23" s="248">
        <v>4.8469999999999995</v>
      </c>
      <c r="O23" s="294">
        <v>0.503</v>
      </c>
      <c r="P23" s="276">
        <v>0</v>
      </c>
      <c r="Q23" s="248">
        <v>146.15899999999999</v>
      </c>
      <c r="R23" s="248">
        <v>24.327999999999999</v>
      </c>
      <c r="S23" s="248">
        <v>-1.613</v>
      </c>
      <c r="T23" s="294">
        <v>7.06</v>
      </c>
      <c r="U23" s="294">
        <v>44.390999999999998</v>
      </c>
      <c r="V23" s="294">
        <v>0.41</v>
      </c>
      <c r="W23" s="294">
        <v>-0.56200000000000006</v>
      </c>
      <c r="X23" s="248">
        <v>0</v>
      </c>
      <c r="Y23" s="294">
        <v>3.198</v>
      </c>
      <c r="Z23" s="294">
        <v>3.1150000000000002</v>
      </c>
      <c r="AA23" s="294">
        <v>4.6500000000000004</v>
      </c>
      <c r="AB23" s="248">
        <v>114.06099999999999</v>
      </c>
      <c r="AC23" s="294">
        <v>28.986000000000001</v>
      </c>
      <c r="AD23" s="294">
        <v>20.873999999999999</v>
      </c>
      <c r="AE23" s="294">
        <v>58.85</v>
      </c>
      <c r="AF23" s="248">
        <v>44.649999999999977</v>
      </c>
      <c r="AG23" s="294">
        <v>714.31799999999998</v>
      </c>
      <c r="AH23" s="515">
        <v>634.072</v>
      </c>
    </row>
    <row r="24" spans="1:35" s="281" customFormat="1">
      <c r="B24" s="311" t="s">
        <v>60</v>
      </c>
      <c r="C24" s="294">
        <v>121.973</v>
      </c>
      <c r="D24" s="294">
        <v>17.510000000000002</v>
      </c>
      <c r="E24" s="294">
        <v>27.937000000000001</v>
      </c>
      <c r="F24" s="294">
        <v>12.407999999999999</v>
      </c>
      <c r="G24" s="294">
        <v>3.7149999999999999</v>
      </c>
      <c r="H24" s="294">
        <v>8.6809999999999992</v>
      </c>
      <c r="I24" s="294">
        <v>11.117000000000001</v>
      </c>
      <c r="J24" s="294">
        <v>5.9809999999999999</v>
      </c>
      <c r="K24" s="294">
        <v>3.2109999999999999</v>
      </c>
      <c r="L24" s="294">
        <v>4.907</v>
      </c>
      <c r="M24" s="294">
        <v>1.911</v>
      </c>
      <c r="N24" s="248">
        <v>5.4950000000000001</v>
      </c>
      <c r="O24" s="294">
        <v>0.35299999999999998</v>
      </c>
      <c r="P24" s="276">
        <v>0.13800000000000001</v>
      </c>
      <c r="Q24" s="248">
        <v>149.73500000000001</v>
      </c>
      <c r="R24" s="248">
        <v>29.292000000000002</v>
      </c>
      <c r="S24" s="248">
        <v>-2.0760000000000001</v>
      </c>
      <c r="T24" s="294">
        <v>8.5609999999999999</v>
      </c>
      <c r="U24" s="294">
        <v>53.042000000000002</v>
      </c>
      <c r="V24" s="294">
        <v>0.622</v>
      </c>
      <c r="W24" s="294">
        <v>-0.65300000000000002</v>
      </c>
      <c r="X24" s="248">
        <v>0</v>
      </c>
      <c r="Y24" s="294">
        <v>3</v>
      </c>
      <c r="Z24" s="294">
        <v>3.1629999999999998</v>
      </c>
      <c r="AA24" s="294">
        <v>4.8230000000000004</v>
      </c>
      <c r="AB24" s="248">
        <v>125.78399999999999</v>
      </c>
      <c r="AC24" s="294">
        <v>30.361000000000001</v>
      </c>
      <c r="AD24" s="294">
        <v>17.716999999999999</v>
      </c>
      <c r="AE24" s="294">
        <v>60.601999999999997</v>
      </c>
      <c r="AF24" s="294">
        <v>46.255000000000223</v>
      </c>
      <c r="AG24" s="294">
        <v>755.56500000000005</v>
      </c>
      <c r="AH24" s="515">
        <v>676.803</v>
      </c>
    </row>
    <row r="25" spans="1:35" s="293" customFormat="1">
      <c r="B25" s="311" t="s">
        <v>61</v>
      </c>
      <c r="C25" s="294">
        <v>126.291</v>
      </c>
      <c r="D25" s="294">
        <v>17.355</v>
      </c>
      <c r="E25" s="294">
        <v>27.878</v>
      </c>
      <c r="F25" s="294">
        <v>13.595000000000001</v>
      </c>
      <c r="G25" s="294">
        <v>3.5190000000000001</v>
      </c>
      <c r="H25" s="294">
        <v>8.766</v>
      </c>
      <c r="I25" s="294">
        <v>11.585000000000001</v>
      </c>
      <c r="J25" s="294">
        <v>6.3620000000000001</v>
      </c>
      <c r="K25" s="294">
        <v>3.36</v>
      </c>
      <c r="L25" s="294">
        <v>5.8979999999999997</v>
      </c>
      <c r="M25" s="294">
        <v>1.869</v>
      </c>
      <c r="N25" s="248">
        <v>6.8220000000000001</v>
      </c>
      <c r="O25" s="294">
        <v>0.32900000000000001</v>
      </c>
      <c r="P25" s="276">
        <v>0.219</v>
      </c>
      <c r="Q25" s="248">
        <v>154.92599999999999</v>
      </c>
      <c r="R25" s="248">
        <v>28.295000000000002</v>
      </c>
      <c r="S25" s="248">
        <v>-2.6120000000000001</v>
      </c>
      <c r="T25" s="294">
        <v>7.7930000000000001</v>
      </c>
      <c r="U25" s="294">
        <v>53.747</v>
      </c>
      <c r="V25" s="294">
        <v>1.7929999999999999</v>
      </c>
      <c r="W25" s="294">
        <v>-0.56799999999999995</v>
      </c>
      <c r="X25" s="248">
        <v>0</v>
      </c>
      <c r="Y25" s="294">
        <v>2.6040000000000001</v>
      </c>
      <c r="Z25" s="294">
        <v>3.181</v>
      </c>
      <c r="AA25" s="294">
        <v>5.2039999999999997</v>
      </c>
      <c r="AB25" s="248">
        <v>131.547</v>
      </c>
      <c r="AC25" s="294">
        <v>32.134</v>
      </c>
      <c r="AD25" s="294">
        <v>20.501000000000001</v>
      </c>
      <c r="AE25" s="294">
        <v>59.365000000000002</v>
      </c>
      <c r="AF25" s="294">
        <v>48.756999999999948</v>
      </c>
      <c r="AG25" s="294">
        <v>780.51499999999999</v>
      </c>
      <c r="AH25" s="515">
        <v>700.798</v>
      </c>
    </row>
    <row r="26" spans="1:35" s="281" customFormat="1">
      <c r="B26" s="311" t="s">
        <v>171</v>
      </c>
      <c r="C26" s="294">
        <v>133.49700000000001</v>
      </c>
      <c r="D26" s="294">
        <v>18.306000000000001</v>
      </c>
      <c r="E26" s="294">
        <v>27.992999999999999</v>
      </c>
      <c r="F26" s="294">
        <v>12.888</v>
      </c>
      <c r="G26" s="294">
        <v>3.6190000000000002</v>
      </c>
      <c r="H26" s="294">
        <v>9.1519999999999992</v>
      </c>
      <c r="I26" s="294">
        <v>12.097</v>
      </c>
      <c r="J26" s="294">
        <v>6.6509999999999998</v>
      </c>
      <c r="K26" s="294">
        <v>3.6320000000000001</v>
      </c>
      <c r="L26" s="294">
        <v>6.306</v>
      </c>
      <c r="M26" s="294">
        <v>1.9079999999999999</v>
      </c>
      <c r="N26" s="248">
        <v>7.8280000000000003</v>
      </c>
      <c r="O26" s="294">
        <v>0.27400000000000002</v>
      </c>
      <c r="P26" s="276">
        <v>1.2E-2</v>
      </c>
      <c r="Q26" s="248">
        <v>163.47</v>
      </c>
      <c r="R26" s="248">
        <v>31.355</v>
      </c>
      <c r="S26" s="248">
        <v>-2.3199999999999998</v>
      </c>
      <c r="T26" s="294">
        <v>9.1910000000000007</v>
      </c>
      <c r="U26" s="294">
        <v>54.97</v>
      </c>
      <c r="V26" s="294">
        <v>1.867</v>
      </c>
      <c r="W26" s="294">
        <v>-0.74399999999999999</v>
      </c>
      <c r="X26" s="248">
        <v>0</v>
      </c>
      <c r="Y26" s="294">
        <v>2.5230000000000001</v>
      </c>
      <c r="Z26" s="294">
        <v>3.2269999999999999</v>
      </c>
      <c r="AA26" s="294">
        <v>5.36</v>
      </c>
      <c r="AB26" s="248">
        <v>137.46100000000001</v>
      </c>
      <c r="AC26" s="294">
        <v>34.200000000000003</v>
      </c>
      <c r="AD26" s="294">
        <v>21.454000000000001</v>
      </c>
      <c r="AE26" s="294">
        <v>56.633000000000003</v>
      </c>
      <c r="AF26" s="294">
        <v>49.923999999999978</v>
      </c>
      <c r="AG26" s="294">
        <v>812.73400000000004</v>
      </c>
      <c r="AH26" s="515">
        <v>734.947</v>
      </c>
    </row>
    <row r="27" spans="1:35" s="281" customFormat="1">
      <c r="B27" s="311" t="s">
        <v>182</v>
      </c>
      <c r="C27" s="294">
        <v>134.74299999999999</v>
      </c>
      <c r="D27" s="294">
        <v>19.228000000000002</v>
      </c>
      <c r="E27" s="294">
        <v>27.571999999999999</v>
      </c>
      <c r="F27" s="294">
        <v>12.548999999999999</v>
      </c>
      <c r="G27" s="294">
        <v>3.617</v>
      </c>
      <c r="H27" s="294">
        <v>9.6929999999999996</v>
      </c>
      <c r="I27" s="294">
        <v>12.023999999999999</v>
      </c>
      <c r="J27" s="294">
        <v>6.984</v>
      </c>
      <c r="K27" s="294">
        <v>3.6549999999999998</v>
      </c>
      <c r="L27" s="294">
        <v>6.48</v>
      </c>
      <c r="M27" s="294">
        <v>2.0009999999999999</v>
      </c>
      <c r="N27" s="248">
        <v>8.3740000000000006</v>
      </c>
      <c r="O27" s="294">
        <v>1.581</v>
      </c>
      <c r="P27" s="276">
        <v>5.0000000000000001E-3</v>
      </c>
      <c r="Q27" s="248">
        <v>164.20400000000001</v>
      </c>
      <c r="R27" s="248">
        <v>32.009</v>
      </c>
      <c r="S27" s="248">
        <v>-3.6760000000000002</v>
      </c>
      <c r="T27" s="294">
        <v>9.827</v>
      </c>
      <c r="U27" s="294">
        <v>50.147999999999996</v>
      </c>
      <c r="V27" s="294">
        <v>0.98399999999999999</v>
      </c>
      <c r="W27" s="294">
        <v>-0.40899999999999997</v>
      </c>
      <c r="X27" s="248">
        <v>0</v>
      </c>
      <c r="Y27" s="294">
        <v>2.5230000000000001</v>
      </c>
      <c r="Z27" s="294">
        <v>3.2589999999999999</v>
      </c>
      <c r="AA27" s="294">
        <v>5.1219999999999999</v>
      </c>
      <c r="AB27" s="248">
        <v>143.67400000000001</v>
      </c>
      <c r="AC27" s="294">
        <v>36.338999999999999</v>
      </c>
      <c r="AD27" s="294">
        <v>24.196000000000002</v>
      </c>
      <c r="AE27" s="294">
        <v>59.279000000000003</v>
      </c>
      <c r="AF27" s="294">
        <v>51.941000000000031</v>
      </c>
      <c r="AG27" s="294">
        <v>827.92600000000004</v>
      </c>
      <c r="AH27" s="515">
        <v>743.79100000000005</v>
      </c>
    </row>
    <row r="28" spans="1:35" s="281" customFormat="1">
      <c r="B28" s="315" t="s">
        <v>186</v>
      </c>
      <c r="C28" s="294">
        <v>117.411</v>
      </c>
      <c r="D28" s="294">
        <v>20.757000000000001</v>
      </c>
      <c r="E28" s="294">
        <v>20.934000000000001</v>
      </c>
      <c r="F28" s="294">
        <v>9.5250000000000004</v>
      </c>
      <c r="G28" s="294">
        <v>3.6789999999999998</v>
      </c>
      <c r="H28" s="294">
        <v>9.7880000000000003</v>
      </c>
      <c r="I28" s="294">
        <v>12.156000000000001</v>
      </c>
      <c r="J28" s="294">
        <v>6.8979999999999997</v>
      </c>
      <c r="K28" s="294">
        <v>0.32900000000000001</v>
      </c>
      <c r="L28" s="294">
        <v>6.306</v>
      </c>
      <c r="M28" s="294">
        <v>1.7909999999999999</v>
      </c>
      <c r="N28" s="248">
        <v>8.8270000000000017</v>
      </c>
      <c r="O28" s="294">
        <v>1.284</v>
      </c>
      <c r="P28" s="276">
        <v>0.14000000000000001</v>
      </c>
      <c r="Q28" s="248">
        <v>168.23500000000001</v>
      </c>
      <c r="R28" s="248">
        <v>31.187999999999999</v>
      </c>
      <c r="S28" s="248">
        <v>-4.16</v>
      </c>
      <c r="T28" s="294">
        <v>11.131</v>
      </c>
      <c r="U28" s="294">
        <v>54.36</v>
      </c>
      <c r="V28" s="294">
        <v>0.69099999999999995</v>
      </c>
      <c r="W28" s="294">
        <v>-0.24099999999999999</v>
      </c>
      <c r="X28" s="248">
        <v>0</v>
      </c>
      <c r="Y28" s="294">
        <v>1.9019999999999999</v>
      </c>
      <c r="Z28" s="294">
        <v>3.6669999999999998</v>
      </c>
      <c r="AA28" s="294">
        <v>5.327</v>
      </c>
      <c r="AB28" s="248">
        <v>144.21299999999999</v>
      </c>
      <c r="AC28" s="294">
        <v>37.579000000000001</v>
      </c>
      <c r="AD28" s="294">
        <v>21.14</v>
      </c>
      <c r="AE28" s="294">
        <v>60.331000000000003</v>
      </c>
      <c r="AF28" s="294">
        <v>37.471000000000004</v>
      </c>
      <c r="AG28" s="294">
        <v>792.65899999999999</v>
      </c>
      <c r="AH28" s="515">
        <v>710.971</v>
      </c>
      <c r="AI28" s="309"/>
    </row>
    <row r="29" spans="1:35" s="281" customFormat="1">
      <c r="A29" s="310"/>
      <c r="B29" s="311" t="s">
        <v>246</v>
      </c>
      <c r="C29" s="294">
        <v>143.39400000000001</v>
      </c>
      <c r="D29" s="294">
        <v>23.242999999999999</v>
      </c>
      <c r="E29" s="294">
        <v>25.943000000000001</v>
      </c>
      <c r="F29" s="294">
        <v>15.417</v>
      </c>
      <c r="G29" s="294">
        <v>4.3710000000000004</v>
      </c>
      <c r="H29" s="294">
        <v>10.191000000000001</v>
      </c>
      <c r="I29" s="294">
        <v>13.179</v>
      </c>
      <c r="J29" s="294">
        <v>7.133</v>
      </c>
      <c r="K29" s="294">
        <v>1.1890000000000001</v>
      </c>
      <c r="L29" s="294">
        <v>6.7919999999999998</v>
      </c>
      <c r="M29" s="294">
        <v>1.9470000000000001</v>
      </c>
      <c r="N29" s="248">
        <v>6.9429999999999996</v>
      </c>
      <c r="O29" s="294">
        <v>1.036</v>
      </c>
      <c r="P29" s="276">
        <v>0.22</v>
      </c>
      <c r="Q29" s="248">
        <v>192.554</v>
      </c>
      <c r="R29" s="248">
        <v>37.027999999999999</v>
      </c>
      <c r="S29" s="248">
        <v>-4.8029999999999999</v>
      </c>
      <c r="T29" s="294">
        <v>15.266999999999999</v>
      </c>
      <c r="U29" s="294">
        <v>68.695000000000007</v>
      </c>
      <c r="V29" s="294">
        <v>3.1419999999999999</v>
      </c>
      <c r="W29" s="294">
        <v>-0.55200000000000005</v>
      </c>
      <c r="X29" s="294">
        <v>0</v>
      </c>
      <c r="Y29" s="294">
        <v>1.29</v>
      </c>
      <c r="Z29" s="294">
        <v>3.8319999999999999</v>
      </c>
      <c r="AA29" s="294">
        <v>6.056</v>
      </c>
      <c r="AB29" s="294">
        <v>160.84599999999998</v>
      </c>
      <c r="AC29" s="294">
        <v>39.969000000000001</v>
      </c>
      <c r="AD29" s="294">
        <v>23.948</v>
      </c>
      <c r="AE29" s="294">
        <v>61.962000000000003</v>
      </c>
      <c r="AF29" s="294">
        <v>51.3599999999999</v>
      </c>
      <c r="AG29" s="294">
        <v>921.59199999999998</v>
      </c>
      <c r="AH29" s="515">
        <v>832.30100000000004</v>
      </c>
      <c r="AI29" s="309"/>
    </row>
    <row r="30" spans="1:35" s="281" customFormat="1">
      <c r="B30" s="315" t="s">
        <v>280</v>
      </c>
      <c r="C30" s="294">
        <v>160.126</v>
      </c>
      <c r="D30" s="294">
        <v>25.196000000000002</v>
      </c>
      <c r="E30" s="294">
        <v>25.097999999999999</v>
      </c>
      <c r="F30" s="294">
        <v>16.695</v>
      </c>
      <c r="G30" s="294">
        <v>3.782</v>
      </c>
      <c r="H30" s="294">
        <v>9.375</v>
      </c>
      <c r="I30" s="294">
        <v>12.384</v>
      </c>
      <c r="J30" s="294">
        <v>7.3250000000000002</v>
      </c>
      <c r="K30" s="294">
        <v>3.2679999999999998</v>
      </c>
      <c r="L30" s="294">
        <v>7.4550000000000001</v>
      </c>
      <c r="M30" s="294">
        <v>2.0640000000000001</v>
      </c>
      <c r="N30" s="248">
        <v>7.0679999999999996</v>
      </c>
      <c r="O30" s="294">
        <v>5.7549999999999999</v>
      </c>
      <c r="P30" s="276">
        <v>4.2000000000000003E-2</v>
      </c>
      <c r="Q30" s="248">
        <v>214.81399999999999</v>
      </c>
      <c r="R30" s="248">
        <v>42.939</v>
      </c>
      <c r="S30" s="248">
        <v>-5.766</v>
      </c>
      <c r="T30" s="294">
        <v>16.928000000000001</v>
      </c>
      <c r="U30" s="294">
        <v>74.929000000000002</v>
      </c>
      <c r="V30" s="294">
        <v>5.8339999999999996</v>
      </c>
      <c r="W30" s="294">
        <v>-0.23400000000000001</v>
      </c>
      <c r="X30" s="294">
        <v>4.2560000000000002</v>
      </c>
      <c r="Y30" s="294">
        <v>1.284</v>
      </c>
      <c r="Z30" s="294">
        <v>3.7490000000000001</v>
      </c>
      <c r="AA30" s="294">
        <v>7.0860000000000003</v>
      </c>
      <c r="AB30" s="294">
        <v>179.36799999999999</v>
      </c>
      <c r="AC30" s="294">
        <v>41.966999999999999</v>
      </c>
      <c r="AD30" s="294">
        <v>33.825000000000003</v>
      </c>
      <c r="AE30" s="294">
        <v>70.388000000000005</v>
      </c>
      <c r="AF30" s="294">
        <v>56.952000000000226</v>
      </c>
      <c r="AG30" s="294">
        <v>1033.952</v>
      </c>
      <c r="AH30" s="515">
        <v>927.21400000000006</v>
      </c>
    </row>
    <row r="31" spans="1:35" s="281" customFormat="1">
      <c r="B31" s="315" t="s">
        <v>282</v>
      </c>
      <c r="C31" s="294">
        <v>168.38</v>
      </c>
      <c r="D31" s="294">
        <v>28.082999999999998</v>
      </c>
      <c r="E31" s="294">
        <v>24.827999999999999</v>
      </c>
      <c r="F31" s="294">
        <v>12.798999999999999</v>
      </c>
      <c r="G31" s="294">
        <v>3.1970000000000001</v>
      </c>
      <c r="H31" s="294">
        <v>8.9689999999999994</v>
      </c>
      <c r="I31" s="294">
        <v>12.515000000000001</v>
      </c>
      <c r="J31" s="294">
        <v>7.8369999999999997</v>
      </c>
      <c r="K31" s="294">
        <v>3.8839999999999999</v>
      </c>
      <c r="L31" s="294">
        <v>8.3819999999999997</v>
      </c>
      <c r="M31" s="294">
        <v>1.857</v>
      </c>
      <c r="N31" s="248">
        <v>9.9290000000000003</v>
      </c>
      <c r="O31" s="294">
        <v>6.0490000000000004</v>
      </c>
      <c r="P31" s="276">
        <v>0.108</v>
      </c>
      <c r="Q31" s="248">
        <v>238.96799999999999</v>
      </c>
      <c r="R31" s="248">
        <v>42.677999999999997</v>
      </c>
      <c r="S31" s="248">
        <v>-4.2270000000000003</v>
      </c>
      <c r="T31" s="294">
        <v>14.493</v>
      </c>
      <c r="U31" s="294">
        <v>90.649000000000001</v>
      </c>
      <c r="V31" s="294">
        <v>2.6850000000000005</v>
      </c>
      <c r="W31" s="294">
        <v>-0.42699999999999999</v>
      </c>
      <c r="X31" s="294">
        <v>3.1349999999999998</v>
      </c>
      <c r="Y31" s="294">
        <v>1.5089999999999999</v>
      </c>
      <c r="Z31" s="294">
        <v>3.6659999999999999</v>
      </c>
      <c r="AA31" s="294">
        <v>7.4989999999999997</v>
      </c>
      <c r="AB31" s="294">
        <v>179.08099999999999</v>
      </c>
      <c r="AC31" s="294">
        <v>44.488999999999997</v>
      </c>
      <c r="AD31" s="294">
        <v>43.901000000000003</v>
      </c>
      <c r="AE31" s="294">
        <v>75.81</v>
      </c>
      <c r="AF31" s="294">
        <v>57.208999999999833</v>
      </c>
      <c r="AG31" s="294">
        <v>1097.9349999999999</v>
      </c>
      <c r="AH31" s="515">
        <v>975.63900000000001</v>
      </c>
    </row>
    <row r="32" spans="1:35">
      <c r="B32" s="516" t="s">
        <v>284</v>
      </c>
      <c r="C32" s="294">
        <v>172.613</v>
      </c>
      <c r="D32" s="294">
        <v>29.427</v>
      </c>
      <c r="E32" s="294">
        <v>24.675000000000001</v>
      </c>
      <c r="F32" s="294">
        <v>15.227</v>
      </c>
      <c r="G32" s="294">
        <v>4.32</v>
      </c>
      <c r="H32" s="294">
        <v>7.9080000000000004</v>
      </c>
      <c r="I32" s="294">
        <v>12.574999999999999</v>
      </c>
      <c r="J32" s="294">
        <v>8.3620000000000001</v>
      </c>
      <c r="K32" s="294">
        <v>4.1950000000000003</v>
      </c>
      <c r="L32" s="294">
        <v>8.9670000000000005</v>
      </c>
      <c r="M32" s="294">
        <v>1.8180000000000001</v>
      </c>
      <c r="N32" s="248">
        <v>10.479000000000001</v>
      </c>
      <c r="O32" s="294">
        <v>3.4060000000000001</v>
      </c>
      <c r="P32" s="276">
        <v>0.1</v>
      </c>
      <c r="Q32" s="248">
        <v>262.13099999999997</v>
      </c>
      <c r="R32" s="248">
        <v>48.941000000000003</v>
      </c>
      <c r="S32" s="248">
        <v>-6.0119999999999996</v>
      </c>
      <c r="T32" s="294">
        <v>13.061999999999999</v>
      </c>
      <c r="U32" s="294">
        <v>94.882000000000005</v>
      </c>
      <c r="V32" s="294">
        <v>2.077</v>
      </c>
      <c r="W32" s="294">
        <v>-0.35</v>
      </c>
      <c r="X32" s="294">
        <v>2.7850000000000001</v>
      </c>
      <c r="Y32" s="294">
        <v>1.2989999999999999</v>
      </c>
      <c r="Z32" s="294">
        <v>3.819</v>
      </c>
      <c r="AA32" s="294">
        <v>8.25</v>
      </c>
      <c r="AB32" s="294">
        <v>171.4</v>
      </c>
      <c r="AC32" s="294">
        <v>47.445999999999998</v>
      </c>
      <c r="AD32" s="294">
        <v>42.398000000000003</v>
      </c>
      <c r="AE32" s="294">
        <v>79.241</v>
      </c>
      <c r="AF32" s="294">
        <v>61.097999999999956</v>
      </c>
      <c r="AG32" s="294">
        <v>1136.539</v>
      </c>
      <c r="AH32" s="515">
        <v>1012.641</v>
      </c>
    </row>
    <row r="33" spans="2:41">
      <c r="B33" s="517" t="s">
        <v>310</v>
      </c>
      <c r="C33" s="330">
        <v>180.39316644261066</v>
      </c>
      <c r="D33" s="331">
        <v>31.635999999999999</v>
      </c>
      <c r="E33" s="331">
        <v>24.443999999999999</v>
      </c>
      <c r="F33" s="331">
        <v>15.651</v>
      </c>
      <c r="G33" s="331">
        <v>4.3739999999999997</v>
      </c>
      <c r="H33" s="331">
        <v>8.1150461616142824</v>
      </c>
      <c r="I33" s="331">
        <v>13.027014582628709</v>
      </c>
      <c r="J33" s="331">
        <v>9.3049999999999997</v>
      </c>
      <c r="K33" s="331">
        <v>4.6879999999999997</v>
      </c>
      <c r="L33" s="331">
        <v>9.1530000000000005</v>
      </c>
      <c r="M33" s="331">
        <v>1.883</v>
      </c>
      <c r="N33" s="331">
        <v>12.073</v>
      </c>
      <c r="O33" s="331">
        <v>2.6379999999999999</v>
      </c>
      <c r="P33" s="332">
        <v>0.1</v>
      </c>
      <c r="Q33" s="331">
        <v>283.58923220410622</v>
      </c>
      <c r="R33" s="331">
        <v>53.260219774559516</v>
      </c>
      <c r="S33" s="331">
        <v>-6.133</v>
      </c>
      <c r="T33" s="331">
        <v>19.736999999999998</v>
      </c>
      <c r="U33" s="331">
        <v>98.812041344149435</v>
      </c>
      <c r="V33" s="331">
        <v>2.2989999999999999</v>
      </c>
      <c r="W33" s="331">
        <v>-0.29699999999999999</v>
      </c>
      <c r="X33" s="331">
        <v>3.2040000000000002</v>
      </c>
      <c r="Y33" s="331">
        <v>1.2949999999999999</v>
      </c>
      <c r="Z33" s="331">
        <v>3.91</v>
      </c>
      <c r="AA33" s="331">
        <v>9.0990000000000002</v>
      </c>
      <c r="AB33" s="331">
        <v>200.63918881301299</v>
      </c>
      <c r="AC33" s="331">
        <v>50.196003314716677</v>
      </c>
      <c r="AD33" s="331">
        <v>41.299478268700341</v>
      </c>
      <c r="AE33" s="331">
        <v>83.516217341876455</v>
      </c>
      <c r="AF33" s="331">
        <v>68.180897617657436</v>
      </c>
      <c r="AG33" s="331">
        <v>1229.4985058656325</v>
      </c>
      <c r="AH33" s="518">
        <v>1101.5566597240761</v>
      </c>
    </row>
    <row r="34" spans="2:41">
      <c r="B34" s="517" t="s">
        <v>318</v>
      </c>
      <c r="C34" s="341">
        <v>187.45715810074674</v>
      </c>
      <c r="D34" s="342">
        <v>32.207999999999998</v>
      </c>
      <c r="E34" s="342">
        <v>27.047000000000001</v>
      </c>
      <c r="F34" s="342">
        <v>18.809999999999999</v>
      </c>
      <c r="G34" s="342">
        <v>4.54</v>
      </c>
      <c r="H34" s="342">
        <v>8.0744066808429267</v>
      </c>
      <c r="I34" s="342">
        <v>13.652156853275319</v>
      </c>
      <c r="J34" s="342">
        <v>9.7289999999999992</v>
      </c>
      <c r="K34" s="342">
        <v>5.4180000000000001</v>
      </c>
      <c r="L34" s="342">
        <v>9.3209999999999997</v>
      </c>
      <c r="M34" s="342">
        <v>1.8520000000000001</v>
      </c>
      <c r="N34" s="342">
        <v>14.661</v>
      </c>
      <c r="O34" s="342">
        <v>2.4849999999999999</v>
      </c>
      <c r="P34" s="308">
        <v>-0.13</v>
      </c>
      <c r="Q34" s="342">
        <v>295.8458000483007</v>
      </c>
      <c r="R34" s="342">
        <v>61.949979617548415</v>
      </c>
      <c r="S34" s="342">
        <v>-1.81</v>
      </c>
      <c r="T34" s="342">
        <v>19.402999999999999</v>
      </c>
      <c r="U34" s="342">
        <v>103.13619365209281</v>
      </c>
      <c r="V34" s="342">
        <v>1.516</v>
      </c>
      <c r="W34" s="342">
        <v>-0.21099999999999999</v>
      </c>
      <c r="X34" s="342">
        <v>2.3239999999999998</v>
      </c>
      <c r="Y34" s="342">
        <v>1.2869999999999999</v>
      </c>
      <c r="Z34" s="342">
        <v>3.9929999999999999</v>
      </c>
      <c r="AA34" s="342">
        <v>10.036</v>
      </c>
      <c r="AB34" s="342">
        <v>206.85962052871736</v>
      </c>
      <c r="AC34" s="342">
        <v>52.781656858944856</v>
      </c>
      <c r="AD34" s="342">
        <v>42.211928138215157</v>
      </c>
      <c r="AE34" s="342">
        <v>85.779361728744334</v>
      </c>
      <c r="AF34" s="342">
        <v>72.681084745889294</v>
      </c>
      <c r="AG34" s="342">
        <v>1292.3063469533176</v>
      </c>
      <c r="AH34" s="519">
        <v>1161.0632556160454</v>
      </c>
    </row>
    <row r="35" spans="2:41">
      <c r="B35" s="517" t="s">
        <v>326</v>
      </c>
      <c r="C35" s="341">
        <v>195.84513305759521</v>
      </c>
      <c r="D35" s="342">
        <v>33.292999999999999</v>
      </c>
      <c r="E35" s="342">
        <v>27.335999999999999</v>
      </c>
      <c r="F35" s="342">
        <v>21.626000000000001</v>
      </c>
      <c r="G35" s="342">
        <v>4.71</v>
      </c>
      <c r="H35" s="342">
        <v>8.0852795341684729</v>
      </c>
      <c r="I35" s="342">
        <v>14.29651277011962</v>
      </c>
      <c r="J35" s="342">
        <v>10.212999999999999</v>
      </c>
      <c r="K35" s="342">
        <v>5.7709999999999999</v>
      </c>
      <c r="L35" s="342">
        <v>9.4969999999999999</v>
      </c>
      <c r="M35" s="342">
        <v>1.8009999999999999</v>
      </c>
      <c r="N35" s="342">
        <v>14.610000000000001</v>
      </c>
      <c r="O35" s="342">
        <v>2.4580000000000002</v>
      </c>
      <c r="P35" s="308">
        <v>0.01</v>
      </c>
      <c r="Q35" s="342">
        <v>307.24276977590938</v>
      </c>
      <c r="R35" s="342">
        <v>68.444933953303703</v>
      </c>
      <c r="S35" s="342">
        <v>2.794</v>
      </c>
      <c r="T35" s="342">
        <v>20.166</v>
      </c>
      <c r="U35" s="342">
        <v>108.22840291216789</v>
      </c>
      <c r="V35" s="342">
        <v>0.90100000000000002</v>
      </c>
      <c r="W35" s="342">
        <v>-0.13700000000000001</v>
      </c>
      <c r="X35" s="342">
        <v>1.867</v>
      </c>
      <c r="Y35" s="342">
        <v>1.2789999999999999</v>
      </c>
      <c r="Z35" s="342">
        <v>4.0510000000000002</v>
      </c>
      <c r="AA35" s="342">
        <v>11.714</v>
      </c>
      <c r="AB35" s="342">
        <v>212.93178279906846</v>
      </c>
      <c r="AC35" s="342">
        <v>55.569317717618148</v>
      </c>
      <c r="AD35" s="342">
        <v>43.472405136772281</v>
      </c>
      <c r="AE35" s="342">
        <v>88.865355929123268</v>
      </c>
      <c r="AF35" s="342">
        <v>74.327329040919437</v>
      </c>
      <c r="AG35" s="342">
        <v>1350.6552226267656</v>
      </c>
      <c r="AH35" s="519">
        <v>1214.8776247323719</v>
      </c>
    </row>
    <row r="36" spans="2:41" s="281" customFormat="1">
      <c r="B36" s="517" t="s">
        <v>330</v>
      </c>
      <c r="C36" s="341">
        <v>202.68502421664618</v>
      </c>
      <c r="D36" s="342">
        <v>33.97</v>
      </c>
      <c r="E36" s="342">
        <v>27.326000000000001</v>
      </c>
      <c r="F36" s="342">
        <v>24.433</v>
      </c>
      <c r="G36" s="342">
        <v>4.8819999999999997</v>
      </c>
      <c r="H36" s="342">
        <v>8.0431757557897292</v>
      </c>
      <c r="I36" s="342">
        <v>14.97188571943899</v>
      </c>
      <c r="J36" s="342">
        <v>10.696</v>
      </c>
      <c r="K36" s="342">
        <v>6.0990000000000002</v>
      </c>
      <c r="L36" s="342">
        <v>9.6769999999999996</v>
      </c>
      <c r="M36" s="342">
        <v>1.754</v>
      </c>
      <c r="N36" s="342">
        <v>14.494999999999999</v>
      </c>
      <c r="O36" s="342">
        <v>2.08</v>
      </c>
      <c r="P36" s="308">
        <v>0.01</v>
      </c>
      <c r="Q36" s="342">
        <v>317.23473889601775</v>
      </c>
      <c r="R36" s="342">
        <v>72.030249104199882</v>
      </c>
      <c r="S36" s="342">
        <v>-3.9940000000000002</v>
      </c>
      <c r="T36" s="342">
        <v>23.077000000000002</v>
      </c>
      <c r="U36" s="342">
        <v>113.38631307245009</v>
      </c>
      <c r="V36" s="342">
        <v>0.67600000000000005</v>
      </c>
      <c r="W36" s="342">
        <v>-0.123</v>
      </c>
      <c r="X36" s="342">
        <v>1.7390000000000001</v>
      </c>
      <c r="Y36" s="342">
        <v>1.2709999999999999</v>
      </c>
      <c r="Z36" s="342">
        <v>4.1310000000000002</v>
      </c>
      <c r="AA36" s="342">
        <v>13.303000000000001</v>
      </c>
      <c r="AB36" s="342">
        <v>219.47715697391962</v>
      </c>
      <c r="AC36" s="342">
        <v>58.474183559564281</v>
      </c>
      <c r="AD36" s="342">
        <v>44.770094135303175</v>
      </c>
      <c r="AE36" s="342">
        <v>91.818234233489434</v>
      </c>
      <c r="AF36" s="342">
        <v>76.252923052129105</v>
      </c>
      <c r="AG36" s="342">
        <v>1394.0199787189486</v>
      </c>
      <c r="AH36" s="519">
        <v>1253.8806613693134</v>
      </c>
    </row>
    <row r="37" spans="2:41" s="281" customFormat="1">
      <c r="B37" s="520" t="s">
        <v>333</v>
      </c>
      <c r="C37" s="521">
        <v>211.07796163323925</v>
      </c>
      <c r="D37" s="522">
        <v>34.911999999999999</v>
      </c>
      <c r="E37" s="522">
        <v>26.954000000000001</v>
      </c>
      <c r="F37" s="522">
        <v>26.536000000000001</v>
      </c>
      <c r="G37" s="522">
        <v>5.0609999999999999</v>
      </c>
      <c r="H37" s="522">
        <v>7.9555397218237864</v>
      </c>
      <c r="I37" s="522">
        <v>15.704970165651021</v>
      </c>
      <c r="J37" s="522">
        <v>11.237</v>
      </c>
      <c r="K37" s="522">
        <v>6.4530000000000003</v>
      </c>
      <c r="L37" s="522">
        <v>9.859</v>
      </c>
      <c r="M37" s="522">
        <v>1.8220000000000001</v>
      </c>
      <c r="N37" s="523">
        <v>14.75</v>
      </c>
      <c r="O37" s="522">
        <v>1.7490000000000001</v>
      </c>
      <c r="P37" s="524">
        <v>0.01</v>
      </c>
      <c r="Q37" s="522">
        <v>328.76106765091464</v>
      </c>
      <c r="R37" s="522">
        <v>76.178607395867516</v>
      </c>
      <c r="S37" s="522">
        <v>-6.7910000000000004</v>
      </c>
      <c r="T37" s="522">
        <v>25.527000000000001</v>
      </c>
      <c r="U37" s="522">
        <v>118.62284394226943</v>
      </c>
      <c r="V37" s="522">
        <v>0.75700000000000001</v>
      </c>
      <c r="W37" s="522">
        <v>-9.4E-2</v>
      </c>
      <c r="X37" s="522">
        <v>1.679</v>
      </c>
      <c r="Y37" s="522">
        <v>1.2629999999999999</v>
      </c>
      <c r="Z37" s="522">
        <v>4.2130000000000001</v>
      </c>
      <c r="AA37" s="522">
        <v>14.327</v>
      </c>
      <c r="AB37" s="522">
        <v>226.20001441822978</v>
      </c>
      <c r="AC37" s="522">
        <v>61.515998630328845</v>
      </c>
      <c r="AD37" s="522">
        <v>46.548853906375172</v>
      </c>
      <c r="AE37" s="522">
        <v>94.447173390430606</v>
      </c>
      <c r="AF37" s="522">
        <v>78.40947365629394</v>
      </c>
      <c r="AG37" s="522">
        <v>1445.0065045114238</v>
      </c>
      <c r="AH37" s="525">
        <v>1300.3607576717543</v>
      </c>
    </row>
    <row r="38" spans="2:41">
      <c r="B38" s="526" t="s">
        <v>128</v>
      </c>
      <c r="C38" s="434" t="s">
        <v>346</v>
      </c>
      <c r="D38" s="434"/>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354"/>
      <c r="AG38" s="354"/>
      <c r="AH38" s="355"/>
    </row>
    <row r="39" spans="2:41">
      <c r="B39" s="527"/>
      <c r="C39" s="434" t="s">
        <v>356</v>
      </c>
      <c r="D39" s="434"/>
      <c r="E39" s="434"/>
      <c r="F39" s="434"/>
      <c r="G39" s="434"/>
      <c r="H39" s="434"/>
      <c r="I39" s="434"/>
      <c r="J39" s="434"/>
      <c r="K39" s="434"/>
      <c r="L39" s="528"/>
      <c r="M39" s="528"/>
      <c r="N39" s="528"/>
      <c r="O39" s="528"/>
      <c r="P39" s="528"/>
      <c r="Q39" s="528"/>
      <c r="R39" s="528"/>
      <c r="S39" s="528"/>
      <c r="T39" s="528"/>
      <c r="U39" s="528"/>
      <c r="V39" s="528"/>
      <c r="W39" s="529"/>
      <c r="X39" s="529"/>
      <c r="AB39" s="529"/>
      <c r="AH39" s="359"/>
    </row>
    <row r="40" spans="2:41">
      <c r="B40" s="527"/>
      <c r="C40" s="530" t="s">
        <v>357</v>
      </c>
      <c r="D40" s="530"/>
      <c r="E40" s="530"/>
      <c r="F40" s="530"/>
      <c r="G40" s="530"/>
      <c r="H40" s="530"/>
      <c r="I40" s="530"/>
      <c r="J40" s="530"/>
      <c r="K40" s="530"/>
      <c r="L40" s="531"/>
      <c r="M40" s="531"/>
      <c r="N40" s="531"/>
      <c r="O40" s="531"/>
      <c r="P40" s="531"/>
      <c r="Q40" s="531"/>
      <c r="R40" s="531"/>
      <c r="S40" s="531"/>
      <c r="T40" s="531"/>
      <c r="U40" s="531"/>
      <c r="V40" s="531"/>
      <c r="W40" s="531"/>
      <c r="X40" s="531"/>
      <c r="Y40" s="281"/>
      <c r="Z40" s="281"/>
      <c r="AA40" s="281"/>
      <c r="AB40" s="531"/>
      <c r="AC40" s="281"/>
      <c r="AD40" s="281"/>
      <c r="AE40" s="281"/>
      <c r="AF40" s="281"/>
      <c r="AG40" s="281"/>
      <c r="AH40" s="310"/>
    </row>
    <row r="41" spans="2:41" ht="16.5" thickBot="1">
      <c r="B41" s="532"/>
      <c r="C41" s="533" t="s">
        <v>172</v>
      </c>
      <c r="D41" s="534"/>
      <c r="E41" s="534"/>
      <c r="F41" s="534"/>
      <c r="G41" s="534"/>
      <c r="H41" s="534"/>
      <c r="I41" s="534"/>
      <c r="J41" s="534"/>
      <c r="K41" s="534"/>
      <c r="L41" s="534"/>
      <c r="M41" s="534"/>
      <c r="N41" s="534"/>
      <c r="O41" s="534"/>
      <c r="P41" s="534"/>
      <c r="Q41" s="534"/>
      <c r="R41" s="534"/>
      <c r="S41" s="534"/>
      <c r="T41" s="534"/>
      <c r="U41" s="534"/>
      <c r="V41" s="534"/>
      <c r="W41" s="534"/>
      <c r="X41" s="534"/>
      <c r="Y41" s="534"/>
      <c r="Z41" s="534"/>
      <c r="AA41" s="534"/>
      <c r="AB41" s="534"/>
      <c r="AC41" s="534"/>
      <c r="AD41" s="534"/>
      <c r="AE41" s="534"/>
      <c r="AF41" s="534"/>
      <c r="AG41" s="534"/>
      <c r="AH41" s="535"/>
    </row>
    <row r="42" spans="2:41">
      <c r="B42" s="367"/>
      <c r="AI42" s="367"/>
    </row>
    <row r="43" spans="2:41">
      <c r="B43" s="367"/>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row>
    <row r="44" spans="2:41">
      <c r="B44" s="367"/>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c r="AN44" s="367"/>
      <c r="AO44" s="367"/>
    </row>
    <row r="45" spans="2:41">
      <c r="B45" s="367"/>
      <c r="C45" s="367"/>
      <c r="D45" s="367"/>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row>
    <row r="46" spans="2:41">
      <c r="B46" s="367"/>
      <c r="C46" s="367"/>
      <c r="D46" s="367"/>
      <c r="E46" s="367"/>
      <c r="F46" s="367"/>
      <c r="G46" s="367"/>
      <c r="H46" s="367"/>
      <c r="I46" s="367"/>
      <c r="J46" s="367"/>
      <c r="K46" s="367"/>
      <c r="L46" s="367"/>
      <c r="M46" s="367"/>
      <c r="N46" s="367"/>
      <c r="O46" s="367"/>
      <c r="P46" s="367"/>
      <c r="Q46" s="367"/>
      <c r="R46" s="367"/>
      <c r="V46" s="367"/>
      <c r="W46" s="367"/>
      <c r="X46" s="367"/>
      <c r="Y46" s="367"/>
      <c r="Z46" s="367"/>
      <c r="AA46" s="367"/>
      <c r="AB46" s="367"/>
      <c r="AC46" s="367"/>
      <c r="AD46" s="367"/>
      <c r="AE46" s="367"/>
      <c r="AF46" s="367"/>
      <c r="AG46" s="367"/>
      <c r="AH46" s="367"/>
    </row>
    <row r="47" spans="2:41">
      <c r="B47" s="367"/>
      <c r="P47" s="193" t="s">
        <v>223</v>
      </c>
    </row>
  </sheetData>
  <mergeCells count="3">
    <mergeCell ref="C1:AH1"/>
    <mergeCell ref="C38:AE38"/>
    <mergeCell ref="C39:V39"/>
  </mergeCells>
  <phoneticPr fontId="145"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46"/>
  <sheetViews>
    <sheetView workbookViewId="0">
      <pane ySplit="6" topLeftCell="A7" activePane="bottomLeft" state="frozen"/>
      <selection activeCell="C6" sqref="C6"/>
      <selection pane="bottomLeft"/>
    </sheetView>
  </sheetViews>
  <sheetFormatPr defaultRowHeight="15"/>
  <cols>
    <col min="1" max="1" width="1.5703125" style="536" customWidth="1"/>
    <col min="2" max="2" width="7.5703125" style="536" bestFit="1" customWidth="1"/>
    <col min="3" max="6" width="20.140625" style="536" customWidth="1"/>
    <col min="7" max="10" width="9.140625" style="536"/>
    <col min="11" max="245" width="9.140625" style="85"/>
    <col min="246" max="246" width="1.5703125" style="85" customWidth="1"/>
    <col min="247" max="247" width="7.5703125" style="85" bestFit="1" customWidth="1"/>
    <col min="248" max="251" width="20.140625" style="85" customWidth="1"/>
    <col min="252" max="501" width="9.140625" style="85"/>
    <col min="502" max="502" width="1.5703125" style="85" customWidth="1"/>
    <col min="503" max="503" width="7.5703125" style="85" bestFit="1" customWidth="1"/>
    <col min="504" max="507" width="20.140625" style="85" customWidth="1"/>
    <col min="508" max="757" width="9.140625" style="85"/>
    <col min="758" max="758" width="1.5703125" style="85" customWidth="1"/>
    <col min="759" max="759" width="7.5703125" style="85" bestFit="1" customWidth="1"/>
    <col min="760" max="763" width="20.140625" style="85" customWidth="1"/>
    <col min="764" max="1013" width="9.140625" style="85"/>
    <col min="1014" max="1014" width="1.5703125" style="85" customWidth="1"/>
    <col min="1015" max="1015" width="7.5703125" style="85" bestFit="1" customWidth="1"/>
    <col min="1016" max="1019" width="20.140625" style="85" customWidth="1"/>
    <col min="1020" max="1269" width="9.140625" style="85"/>
    <col min="1270" max="1270" width="1.5703125" style="85" customWidth="1"/>
    <col min="1271" max="1271" width="7.5703125" style="85" bestFit="1" customWidth="1"/>
    <col min="1272" max="1275" width="20.140625" style="85" customWidth="1"/>
    <col min="1276" max="1525" width="9.140625" style="85"/>
    <col min="1526" max="1526" width="1.5703125" style="85" customWidth="1"/>
    <col min="1527" max="1527" width="7.5703125" style="85" bestFit="1" customWidth="1"/>
    <col min="1528" max="1531" width="20.140625" style="85" customWidth="1"/>
    <col min="1532" max="1781" width="9.140625" style="85"/>
    <col min="1782" max="1782" width="1.5703125" style="85" customWidth="1"/>
    <col min="1783" max="1783" width="7.5703125" style="85" bestFit="1" customWidth="1"/>
    <col min="1784" max="1787" width="20.140625" style="85" customWidth="1"/>
    <col min="1788" max="2037" width="9.140625" style="85"/>
    <col min="2038" max="2038" width="1.5703125" style="85" customWidth="1"/>
    <col min="2039" max="2039" width="7.5703125" style="85" bestFit="1" customWidth="1"/>
    <col min="2040" max="2043" width="20.140625" style="85" customWidth="1"/>
    <col min="2044" max="2293" width="9.140625" style="85"/>
    <col min="2294" max="2294" width="1.5703125" style="85" customWidth="1"/>
    <col min="2295" max="2295" width="7.5703125" style="85" bestFit="1" customWidth="1"/>
    <col min="2296" max="2299" width="20.140625" style="85" customWidth="1"/>
    <col min="2300" max="2549" width="9.140625" style="85"/>
    <col min="2550" max="2550" width="1.5703125" style="85" customWidth="1"/>
    <col min="2551" max="2551" width="7.5703125" style="85" bestFit="1" customWidth="1"/>
    <col min="2552" max="2555" width="20.140625" style="85" customWidth="1"/>
    <col min="2556" max="2805" width="9.140625" style="85"/>
    <col min="2806" max="2806" width="1.5703125" style="85" customWidth="1"/>
    <col min="2807" max="2807" width="7.5703125" style="85" bestFit="1" customWidth="1"/>
    <col min="2808" max="2811" width="20.140625" style="85" customWidth="1"/>
    <col min="2812" max="3061" width="9.140625" style="85"/>
    <col min="3062" max="3062" width="1.5703125" style="85" customWidth="1"/>
    <col min="3063" max="3063" width="7.5703125" style="85" bestFit="1" customWidth="1"/>
    <col min="3064" max="3067" width="20.140625" style="85" customWidth="1"/>
    <col min="3068" max="3317" width="9.140625" style="85"/>
    <col min="3318" max="3318" width="1.5703125" style="85" customWidth="1"/>
    <col min="3319" max="3319" width="7.5703125" style="85" bestFit="1" customWidth="1"/>
    <col min="3320" max="3323" width="20.140625" style="85" customWidth="1"/>
    <col min="3324" max="3573" width="9.140625" style="85"/>
    <col min="3574" max="3574" width="1.5703125" style="85" customWidth="1"/>
    <col min="3575" max="3575" width="7.5703125" style="85" bestFit="1" customWidth="1"/>
    <col min="3576" max="3579" width="20.140625" style="85" customWidth="1"/>
    <col min="3580" max="3829" width="9.140625" style="85"/>
    <col min="3830" max="3830" width="1.5703125" style="85" customWidth="1"/>
    <col min="3831" max="3831" width="7.5703125" style="85" bestFit="1" customWidth="1"/>
    <col min="3832" max="3835" width="20.140625" style="85" customWidth="1"/>
    <col min="3836" max="4085" width="9.140625" style="85"/>
    <col min="4086" max="4086" width="1.5703125" style="85" customWidth="1"/>
    <col min="4087" max="4087" width="7.5703125" style="85" bestFit="1" customWidth="1"/>
    <col min="4088" max="4091" width="20.140625" style="85" customWidth="1"/>
    <col min="4092" max="4341" width="9.140625" style="85"/>
    <col min="4342" max="4342" width="1.5703125" style="85" customWidth="1"/>
    <col min="4343" max="4343" width="7.5703125" style="85" bestFit="1" customWidth="1"/>
    <col min="4344" max="4347" width="20.140625" style="85" customWidth="1"/>
    <col min="4348" max="4597" width="9.140625" style="85"/>
    <col min="4598" max="4598" width="1.5703125" style="85" customWidth="1"/>
    <col min="4599" max="4599" width="7.5703125" style="85" bestFit="1" customWidth="1"/>
    <col min="4600" max="4603" width="20.140625" style="85" customWidth="1"/>
    <col min="4604" max="4853" width="9.140625" style="85"/>
    <col min="4854" max="4854" width="1.5703125" style="85" customWidth="1"/>
    <col min="4855" max="4855" width="7.5703125" style="85" bestFit="1" customWidth="1"/>
    <col min="4856" max="4859" width="20.140625" style="85" customWidth="1"/>
    <col min="4860" max="5109" width="9.140625" style="85"/>
    <col min="5110" max="5110" width="1.5703125" style="85" customWidth="1"/>
    <col min="5111" max="5111" width="7.5703125" style="85" bestFit="1" customWidth="1"/>
    <col min="5112" max="5115" width="20.140625" style="85" customWidth="1"/>
    <col min="5116" max="5365" width="9.140625" style="85"/>
    <col min="5366" max="5366" width="1.5703125" style="85" customWidth="1"/>
    <col min="5367" max="5367" width="7.5703125" style="85" bestFit="1" customWidth="1"/>
    <col min="5368" max="5371" width="20.140625" style="85" customWidth="1"/>
    <col min="5372" max="5621" width="9.140625" style="85"/>
    <col min="5622" max="5622" width="1.5703125" style="85" customWidth="1"/>
    <col min="5623" max="5623" width="7.5703125" style="85" bestFit="1" customWidth="1"/>
    <col min="5624" max="5627" width="20.140625" style="85" customWidth="1"/>
    <col min="5628" max="5877" width="9.140625" style="85"/>
    <col min="5878" max="5878" width="1.5703125" style="85" customWidth="1"/>
    <col min="5879" max="5879" width="7.5703125" style="85" bestFit="1" customWidth="1"/>
    <col min="5880" max="5883" width="20.140625" style="85" customWidth="1"/>
    <col min="5884" max="6133" width="9.140625" style="85"/>
    <col min="6134" max="6134" width="1.5703125" style="85" customWidth="1"/>
    <col min="6135" max="6135" width="7.5703125" style="85" bestFit="1" customWidth="1"/>
    <col min="6136" max="6139" width="20.140625" style="85" customWidth="1"/>
    <col min="6140" max="6389" width="9.140625" style="85"/>
    <col min="6390" max="6390" width="1.5703125" style="85" customWidth="1"/>
    <col min="6391" max="6391" width="7.5703125" style="85" bestFit="1" customWidth="1"/>
    <col min="6392" max="6395" width="20.140625" style="85" customWidth="1"/>
    <col min="6396" max="6645" width="9.140625" style="85"/>
    <col min="6646" max="6646" width="1.5703125" style="85" customWidth="1"/>
    <col min="6647" max="6647" width="7.5703125" style="85" bestFit="1" customWidth="1"/>
    <col min="6648" max="6651" width="20.140625" style="85" customWidth="1"/>
    <col min="6652" max="6901" width="9.140625" style="85"/>
    <col min="6902" max="6902" width="1.5703125" style="85" customWidth="1"/>
    <col min="6903" max="6903" width="7.5703125" style="85" bestFit="1" customWidth="1"/>
    <col min="6904" max="6907" width="20.140625" style="85" customWidth="1"/>
    <col min="6908" max="7157" width="9.140625" style="85"/>
    <col min="7158" max="7158" width="1.5703125" style="85" customWidth="1"/>
    <col min="7159" max="7159" width="7.5703125" style="85" bestFit="1" customWidth="1"/>
    <col min="7160" max="7163" width="20.140625" style="85" customWidth="1"/>
    <col min="7164" max="7413" width="9.140625" style="85"/>
    <col min="7414" max="7414" width="1.5703125" style="85" customWidth="1"/>
    <col min="7415" max="7415" width="7.5703125" style="85" bestFit="1" customWidth="1"/>
    <col min="7416" max="7419" width="20.140625" style="85" customWidth="1"/>
    <col min="7420" max="7669" width="9.140625" style="85"/>
    <col min="7670" max="7670" width="1.5703125" style="85" customWidth="1"/>
    <col min="7671" max="7671" width="7.5703125" style="85" bestFit="1" customWidth="1"/>
    <col min="7672" max="7675" width="20.140625" style="85" customWidth="1"/>
    <col min="7676" max="7925" width="9.140625" style="85"/>
    <col min="7926" max="7926" width="1.5703125" style="85" customWidth="1"/>
    <col min="7927" max="7927" width="7.5703125" style="85" bestFit="1" customWidth="1"/>
    <col min="7928" max="7931" width="20.140625" style="85" customWidth="1"/>
    <col min="7932" max="8181" width="9.140625" style="85"/>
    <col min="8182" max="8182" width="1.5703125" style="85" customWidth="1"/>
    <col min="8183" max="8183" width="7.5703125" style="85" bestFit="1" customWidth="1"/>
    <col min="8184" max="8187" width="20.140625" style="85" customWidth="1"/>
    <col min="8188" max="8437" width="9.140625" style="85"/>
    <col min="8438" max="8438" width="1.5703125" style="85" customWidth="1"/>
    <col min="8439" max="8439" width="7.5703125" style="85" bestFit="1" customWidth="1"/>
    <col min="8440" max="8443" width="20.140625" style="85" customWidth="1"/>
    <col min="8444" max="8693" width="9.140625" style="85"/>
    <col min="8694" max="8694" width="1.5703125" style="85" customWidth="1"/>
    <col min="8695" max="8695" width="7.5703125" style="85" bestFit="1" customWidth="1"/>
    <col min="8696" max="8699" width="20.140625" style="85" customWidth="1"/>
    <col min="8700" max="8949" width="9.140625" style="85"/>
    <col min="8950" max="8950" width="1.5703125" style="85" customWidth="1"/>
    <col min="8951" max="8951" width="7.5703125" style="85" bestFit="1" customWidth="1"/>
    <col min="8952" max="8955" width="20.140625" style="85" customWidth="1"/>
    <col min="8956" max="9205" width="9.140625" style="85"/>
    <col min="9206" max="9206" width="1.5703125" style="85" customWidth="1"/>
    <col min="9207" max="9207" width="7.5703125" style="85" bestFit="1" customWidth="1"/>
    <col min="9208" max="9211" width="20.140625" style="85" customWidth="1"/>
    <col min="9212" max="9461" width="9.140625" style="85"/>
    <col min="9462" max="9462" width="1.5703125" style="85" customWidth="1"/>
    <col min="9463" max="9463" width="7.5703125" style="85" bestFit="1" customWidth="1"/>
    <col min="9464" max="9467" width="20.140625" style="85" customWidth="1"/>
    <col min="9468" max="9717" width="9.140625" style="85"/>
    <col min="9718" max="9718" width="1.5703125" style="85" customWidth="1"/>
    <col min="9719" max="9719" width="7.5703125" style="85" bestFit="1" customWidth="1"/>
    <col min="9720" max="9723" width="20.140625" style="85" customWidth="1"/>
    <col min="9724" max="9973" width="9.140625" style="85"/>
    <col min="9974" max="9974" width="1.5703125" style="85" customWidth="1"/>
    <col min="9975" max="9975" width="7.5703125" style="85" bestFit="1" customWidth="1"/>
    <col min="9976" max="9979" width="20.140625" style="85" customWidth="1"/>
    <col min="9980" max="10229" width="9.140625" style="85"/>
    <col min="10230" max="10230" width="1.5703125" style="85" customWidth="1"/>
    <col min="10231" max="10231" width="7.5703125" style="85" bestFit="1" customWidth="1"/>
    <col min="10232" max="10235" width="20.140625" style="85" customWidth="1"/>
    <col min="10236" max="10485" width="9.140625" style="85"/>
    <col min="10486" max="10486" width="1.5703125" style="85" customWidth="1"/>
    <col min="10487" max="10487" width="7.5703125" style="85" bestFit="1" customWidth="1"/>
    <col min="10488" max="10491" width="20.140625" style="85" customWidth="1"/>
    <col min="10492" max="10741" width="9.140625" style="85"/>
    <col min="10742" max="10742" width="1.5703125" style="85" customWidth="1"/>
    <col min="10743" max="10743" width="7.5703125" style="85" bestFit="1" customWidth="1"/>
    <col min="10744" max="10747" width="20.140625" style="85" customWidth="1"/>
    <col min="10748" max="10997" width="9.140625" style="85"/>
    <col min="10998" max="10998" width="1.5703125" style="85" customWidth="1"/>
    <col min="10999" max="10999" width="7.5703125" style="85" bestFit="1" customWidth="1"/>
    <col min="11000" max="11003" width="20.140625" style="85" customWidth="1"/>
    <col min="11004" max="11253" width="9.140625" style="85"/>
    <col min="11254" max="11254" width="1.5703125" style="85" customWidth="1"/>
    <col min="11255" max="11255" width="7.5703125" style="85" bestFit="1" customWidth="1"/>
    <col min="11256" max="11259" width="20.140625" style="85" customWidth="1"/>
    <col min="11260" max="11509" width="9.140625" style="85"/>
    <col min="11510" max="11510" width="1.5703125" style="85" customWidth="1"/>
    <col min="11511" max="11511" width="7.5703125" style="85" bestFit="1" customWidth="1"/>
    <col min="11512" max="11515" width="20.140625" style="85" customWidth="1"/>
    <col min="11516" max="11765" width="9.140625" style="85"/>
    <col min="11766" max="11766" width="1.5703125" style="85" customWidth="1"/>
    <col min="11767" max="11767" width="7.5703125" style="85" bestFit="1" customWidth="1"/>
    <col min="11768" max="11771" width="20.140625" style="85" customWidth="1"/>
    <col min="11772" max="12021" width="9.140625" style="85"/>
    <col min="12022" max="12022" width="1.5703125" style="85" customWidth="1"/>
    <col min="12023" max="12023" width="7.5703125" style="85" bestFit="1" customWidth="1"/>
    <col min="12024" max="12027" width="20.140625" style="85" customWidth="1"/>
    <col min="12028" max="12277" width="9.140625" style="85"/>
    <col min="12278" max="12278" width="1.5703125" style="85" customWidth="1"/>
    <col min="12279" max="12279" width="7.5703125" style="85" bestFit="1" customWidth="1"/>
    <col min="12280" max="12283" width="20.140625" style="85" customWidth="1"/>
    <col min="12284" max="12533" width="9.140625" style="85"/>
    <col min="12534" max="12534" width="1.5703125" style="85" customWidth="1"/>
    <col min="12535" max="12535" width="7.5703125" style="85" bestFit="1" customWidth="1"/>
    <col min="12536" max="12539" width="20.140625" style="85" customWidth="1"/>
    <col min="12540" max="12789" width="9.140625" style="85"/>
    <col min="12790" max="12790" width="1.5703125" style="85" customWidth="1"/>
    <col min="12791" max="12791" width="7.5703125" style="85" bestFit="1" customWidth="1"/>
    <col min="12792" max="12795" width="20.140625" style="85" customWidth="1"/>
    <col min="12796" max="13045" width="9.140625" style="85"/>
    <col min="13046" max="13046" width="1.5703125" style="85" customWidth="1"/>
    <col min="13047" max="13047" width="7.5703125" style="85" bestFit="1" customWidth="1"/>
    <col min="13048" max="13051" width="20.140625" style="85" customWidth="1"/>
    <col min="13052" max="13301" width="9.140625" style="85"/>
    <col min="13302" max="13302" width="1.5703125" style="85" customWidth="1"/>
    <col min="13303" max="13303" width="7.5703125" style="85" bestFit="1" customWidth="1"/>
    <col min="13304" max="13307" width="20.140625" style="85" customWidth="1"/>
    <col min="13308" max="13557" width="9.140625" style="85"/>
    <col min="13558" max="13558" width="1.5703125" style="85" customWidth="1"/>
    <col min="13559" max="13559" width="7.5703125" style="85" bestFit="1" customWidth="1"/>
    <col min="13560" max="13563" width="20.140625" style="85" customWidth="1"/>
    <col min="13564" max="13813" width="9.140625" style="85"/>
    <col min="13814" max="13814" width="1.5703125" style="85" customWidth="1"/>
    <col min="13815" max="13815" width="7.5703125" style="85" bestFit="1" customWidth="1"/>
    <col min="13816" max="13819" width="20.140625" style="85" customWidth="1"/>
    <col min="13820" max="14069" width="9.140625" style="85"/>
    <col min="14070" max="14070" width="1.5703125" style="85" customWidth="1"/>
    <col min="14071" max="14071" width="7.5703125" style="85" bestFit="1" customWidth="1"/>
    <col min="14072" max="14075" width="20.140625" style="85" customWidth="1"/>
    <col min="14076" max="14325" width="9.140625" style="85"/>
    <col min="14326" max="14326" width="1.5703125" style="85" customWidth="1"/>
    <col min="14327" max="14327" width="7.5703125" style="85" bestFit="1" customWidth="1"/>
    <col min="14328" max="14331" width="20.140625" style="85" customWidth="1"/>
    <col min="14332" max="14581" width="9.140625" style="85"/>
    <col min="14582" max="14582" width="1.5703125" style="85" customWidth="1"/>
    <col min="14583" max="14583" width="7.5703125" style="85" bestFit="1" customWidth="1"/>
    <col min="14584" max="14587" width="20.140625" style="85" customWidth="1"/>
    <col min="14588" max="14837" width="9.140625" style="85"/>
    <col min="14838" max="14838" width="1.5703125" style="85" customWidth="1"/>
    <col min="14839" max="14839" width="7.5703125" style="85" bestFit="1" customWidth="1"/>
    <col min="14840" max="14843" width="20.140625" style="85" customWidth="1"/>
    <col min="14844" max="15093" width="9.140625" style="85"/>
    <col min="15094" max="15094" width="1.5703125" style="85" customWidth="1"/>
    <col min="15095" max="15095" width="7.5703125" style="85" bestFit="1" customWidth="1"/>
    <col min="15096" max="15099" width="20.140625" style="85" customWidth="1"/>
    <col min="15100" max="15349" width="9.140625" style="85"/>
    <col min="15350" max="15350" width="1.5703125" style="85" customWidth="1"/>
    <col min="15351" max="15351" width="7.5703125" style="85" bestFit="1" customWidth="1"/>
    <col min="15352" max="15355" width="20.140625" style="85" customWidth="1"/>
    <col min="15356" max="15605" width="9.140625" style="85"/>
    <col min="15606" max="15606" width="1.5703125" style="85" customWidth="1"/>
    <col min="15607" max="15607" width="7.5703125" style="85" bestFit="1" customWidth="1"/>
    <col min="15608" max="15611" width="20.140625" style="85" customWidth="1"/>
    <col min="15612" max="15861" width="9.140625" style="85"/>
    <col min="15862" max="15862" width="1.5703125" style="85" customWidth="1"/>
    <col min="15863" max="15863" width="7.5703125" style="85" bestFit="1" customWidth="1"/>
    <col min="15864" max="15867" width="20.140625" style="85" customWidth="1"/>
    <col min="15868" max="16117" width="9.140625" style="85"/>
    <col min="16118" max="16118" width="1.5703125" style="85" customWidth="1"/>
    <col min="16119" max="16119" width="7.5703125" style="85" bestFit="1" customWidth="1"/>
    <col min="16120" max="16123" width="20.140625" style="85" customWidth="1"/>
    <col min="16124" max="16384" width="9.140625" style="85"/>
  </cols>
  <sheetData>
    <row r="1" spans="1:11" ht="27" customHeight="1">
      <c r="B1" s="167" t="s">
        <v>309</v>
      </c>
      <c r="C1" s="167"/>
      <c r="D1" s="167"/>
      <c r="E1" s="167"/>
      <c r="F1" s="167"/>
      <c r="G1" s="167"/>
      <c r="H1" s="167"/>
      <c r="I1" s="167"/>
      <c r="J1" s="167"/>
    </row>
    <row r="2" spans="1:11" s="108" customFormat="1" ht="38.25" customHeight="1">
      <c r="B2" s="168" t="s">
        <v>339</v>
      </c>
      <c r="C2" s="168"/>
      <c r="D2" s="168"/>
      <c r="E2" s="168"/>
      <c r="F2" s="168"/>
      <c r="G2" s="168"/>
      <c r="H2" s="168"/>
      <c r="I2" s="168"/>
      <c r="J2" s="168"/>
      <c r="K2" s="119"/>
    </row>
    <row r="3" spans="1:11" ht="57.75" customHeight="1" thickBot="1">
      <c r="B3" s="169" t="s">
        <v>323</v>
      </c>
      <c r="C3" s="169"/>
      <c r="D3" s="169"/>
      <c r="E3" s="169"/>
      <c r="F3" s="169"/>
      <c r="G3" s="169"/>
      <c r="H3" s="169"/>
      <c r="I3" s="169"/>
      <c r="J3" s="169"/>
      <c r="K3" s="120"/>
    </row>
    <row r="4" spans="1:11" ht="16.5" thickTop="1" thickBot="1">
      <c r="A4" s="537"/>
      <c r="B4" s="538"/>
      <c r="C4" s="538"/>
      <c r="D4" s="538"/>
      <c r="E4" s="538"/>
      <c r="F4" s="539"/>
      <c r="G4" s="540"/>
    </row>
    <row r="5" spans="1:11">
      <c r="A5" s="537"/>
      <c r="B5" s="541"/>
      <c r="C5" s="542" t="s">
        <v>190</v>
      </c>
      <c r="D5" s="542"/>
      <c r="E5" s="542"/>
      <c r="F5" s="543"/>
      <c r="G5" s="544"/>
    </row>
    <row r="6" spans="1:11" ht="45">
      <c r="A6" s="537"/>
      <c r="B6" s="545" t="s">
        <v>191</v>
      </c>
      <c r="C6" s="546" t="s">
        <v>192</v>
      </c>
      <c r="D6" s="546" t="s">
        <v>193</v>
      </c>
      <c r="E6" s="546" t="s">
        <v>194</v>
      </c>
      <c r="F6" s="547" t="s">
        <v>195</v>
      </c>
      <c r="G6" s="544"/>
    </row>
    <row r="7" spans="1:11">
      <c r="A7" s="548"/>
      <c r="B7" s="549" t="s">
        <v>287</v>
      </c>
      <c r="C7" s="550">
        <v>10.424586173635088</v>
      </c>
      <c r="D7" s="550">
        <v>14.411249619883131</v>
      </c>
      <c r="E7" s="550">
        <v>3.986663446248043</v>
      </c>
      <c r="F7" s="551">
        <v>37.823394687360832</v>
      </c>
      <c r="G7" s="544"/>
    </row>
    <row r="8" spans="1:11">
      <c r="A8" s="548"/>
      <c r="B8" s="549" t="s">
        <v>288</v>
      </c>
      <c r="C8" s="550">
        <v>11.32696845408897</v>
      </c>
      <c r="D8" s="550">
        <v>15.459239117977392</v>
      </c>
      <c r="E8" s="550">
        <v>4.1322706638884217</v>
      </c>
      <c r="F8" s="551">
        <v>40.97639197578841</v>
      </c>
      <c r="G8" s="544"/>
    </row>
    <row r="9" spans="1:11">
      <c r="A9" s="548"/>
      <c r="B9" s="549" t="s">
        <v>289</v>
      </c>
      <c r="C9" s="550">
        <v>12.13675874363819</v>
      </c>
      <c r="D9" s="550">
        <v>14.920050715718391</v>
      </c>
      <c r="E9" s="550">
        <v>2.7832919720802014</v>
      </c>
      <c r="F9" s="551">
        <v>42.995445959202215</v>
      </c>
      <c r="G9" s="544"/>
    </row>
    <row r="10" spans="1:11">
      <c r="A10" s="548"/>
      <c r="B10" s="549" t="s">
        <v>290</v>
      </c>
      <c r="C10" s="550">
        <v>12.386426755595023</v>
      </c>
      <c r="D10" s="550">
        <v>13.765701350650364</v>
      </c>
      <c r="E10" s="550">
        <v>1.3792745950553407</v>
      </c>
      <c r="F10" s="551">
        <v>42.886221210807292</v>
      </c>
      <c r="G10" s="544"/>
    </row>
    <row r="11" spans="1:11">
      <c r="A11" s="548"/>
      <c r="B11" s="549" t="s">
        <v>291</v>
      </c>
      <c r="C11" s="550">
        <v>12.307629089877512</v>
      </c>
      <c r="D11" s="550">
        <v>13.163811983086383</v>
      </c>
      <c r="E11" s="550">
        <v>0.85618289320887087</v>
      </c>
      <c r="F11" s="551">
        <v>41.812579102760786</v>
      </c>
      <c r="G11" s="544"/>
    </row>
    <row r="12" spans="1:11">
      <c r="A12" s="548"/>
      <c r="B12" s="549" t="s">
        <v>292</v>
      </c>
      <c r="C12" s="550">
        <v>12.063233951817422</v>
      </c>
      <c r="D12" s="550">
        <v>12.47565220658041</v>
      </c>
      <c r="E12" s="550">
        <v>0.41241825476298821</v>
      </c>
      <c r="F12" s="551">
        <v>39.844781327557669</v>
      </c>
      <c r="G12" s="544"/>
    </row>
    <row r="13" spans="1:11">
      <c r="A13" s="548"/>
      <c r="B13" s="549" t="s">
        <v>293</v>
      </c>
      <c r="C13" s="550">
        <v>11.822731219829418</v>
      </c>
      <c r="D13" s="550">
        <v>11.822731219829418</v>
      </c>
      <c r="E13" s="550">
        <v>0</v>
      </c>
      <c r="F13" s="551">
        <v>37.946510587355768</v>
      </c>
      <c r="G13" s="544"/>
    </row>
    <row r="14" spans="1:11">
      <c r="A14" s="548"/>
      <c r="B14" s="549" t="s">
        <v>294</v>
      </c>
      <c r="C14" s="550">
        <v>11.802087209007874</v>
      </c>
      <c r="D14" s="550">
        <v>11.569714507483367</v>
      </c>
      <c r="E14" s="550">
        <v>-0.23237270152450762</v>
      </c>
      <c r="F14" s="551">
        <v>38.188819514941528</v>
      </c>
      <c r="G14" s="544"/>
    </row>
    <row r="15" spans="1:11">
      <c r="A15" s="548"/>
      <c r="B15" s="549" t="s">
        <v>295</v>
      </c>
      <c r="C15" s="550">
        <v>12.138037641579185</v>
      </c>
      <c r="D15" s="550">
        <v>12.20119080308584</v>
      </c>
      <c r="E15" s="550">
        <v>6.3153161506654953E-2</v>
      </c>
      <c r="F15" s="551">
        <v>37.66163930529099</v>
      </c>
      <c r="G15" s="544"/>
    </row>
    <row r="16" spans="1:11">
      <c r="A16" s="548"/>
      <c r="B16" s="549" t="s">
        <v>296</v>
      </c>
      <c r="C16" s="550">
        <v>12.303163472753186</v>
      </c>
      <c r="D16" s="550">
        <v>12.52462041526274</v>
      </c>
      <c r="E16" s="550">
        <v>0.22145694250955472</v>
      </c>
      <c r="F16" s="551">
        <v>36.70929514245104</v>
      </c>
      <c r="G16" s="544"/>
    </row>
    <row r="17" spans="1:7">
      <c r="A17" s="548"/>
      <c r="B17" s="549" t="s">
        <v>297</v>
      </c>
      <c r="C17" s="550">
        <v>12.749686611344025</v>
      </c>
      <c r="D17" s="550">
        <v>12.454554976822171</v>
      </c>
      <c r="E17" s="550">
        <v>-0.29513163452185331</v>
      </c>
      <c r="F17" s="551">
        <v>33.896368192266266</v>
      </c>
      <c r="G17" s="544"/>
    </row>
    <row r="18" spans="1:7">
      <c r="A18" s="548"/>
      <c r="B18" s="549" t="s">
        <v>298</v>
      </c>
      <c r="C18" s="550">
        <v>12.753328100198788</v>
      </c>
      <c r="D18" s="550">
        <v>12.356557892637046</v>
      </c>
      <c r="E18" s="550">
        <v>-0.39677020756174208</v>
      </c>
      <c r="F18" s="551">
        <v>31.861546128311208</v>
      </c>
      <c r="G18" s="544"/>
    </row>
    <row r="19" spans="1:7">
      <c r="A19" s="548"/>
      <c r="B19" s="549" t="s">
        <v>299</v>
      </c>
      <c r="C19" s="550">
        <v>13.060956470049186</v>
      </c>
      <c r="D19" s="550">
        <v>12.485057391086951</v>
      </c>
      <c r="E19" s="550">
        <v>-0.57589907896223558</v>
      </c>
      <c r="F19" s="551">
        <v>30.227730931069317</v>
      </c>
      <c r="G19" s="544"/>
    </row>
    <row r="20" spans="1:7">
      <c r="A20" s="548"/>
      <c r="B20" s="549" t="s">
        <v>300</v>
      </c>
      <c r="C20" s="550">
        <v>13.136031706490281</v>
      </c>
      <c r="D20" s="550">
        <v>13.996378831036768</v>
      </c>
      <c r="E20" s="550">
        <v>0.86034712454648776</v>
      </c>
      <c r="F20" s="551">
        <v>29.427064603185148</v>
      </c>
      <c r="G20" s="544"/>
    </row>
    <row r="21" spans="1:7">
      <c r="A21" s="548"/>
      <c r="B21" s="549" t="s">
        <v>301</v>
      </c>
      <c r="C21" s="550">
        <v>13.452602789265608</v>
      </c>
      <c r="D21" s="550">
        <v>24.517814361879513</v>
      </c>
      <c r="E21" s="550">
        <v>11.065211572613904</v>
      </c>
      <c r="F21" s="551">
        <v>42.024538670097911</v>
      </c>
      <c r="G21" s="544"/>
    </row>
    <row r="22" spans="1:7">
      <c r="A22" s="548"/>
      <c r="B22" s="549" t="s">
        <v>302</v>
      </c>
      <c r="C22" s="550">
        <v>14.928192759223116</v>
      </c>
      <c r="D22" s="550">
        <v>42.005881693644028</v>
      </c>
      <c r="E22" s="550">
        <v>27.077688934420912</v>
      </c>
      <c r="F22" s="551">
        <v>67.816782005376652</v>
      </c>
      <c r="G22" s="544"/>
    </row>
    <row r="23" spans="1:7">
      <c r="A23" s="548"/>
      <c r="B23" s="549" t="s">
        <v>303</v>
      </c>
      <c r="C23" s="550">
        <v>18.206004227103644</v>
      </c>
      <c r="D23" s="550">
        <v>45.97069053386241</v>
      </c>
      <c r="E23" s="550">
        <v>27.764686306758765</v>
      </c>
      <c r="F23" s="551">
        <v>103.14371248995411</v>
      </c>
      <c r="G23" s="544"/>
    </row>
    <row r="24" spans="1:7">
      <c r="A24" s="548"/>
      <c r="B24" s="549" t="s">
        <v>304</v>
      </c>
      <c r="C24" s="550">
        <v>19.965352580983389</v>
      </c>
      <c r="D24" s="550">
        <v>47.215516968859156</v>
      </c>
      <c r="E24" s="550">
        <v>27.250164387875767</v>
      </c>
      <c r="F24" s="551">
        <v>125.45281564968411</v>
      </c>
      <c r="G24" s="544"/>
    </row>
    <row r="25" spans="1:7">
      <c r="A25" s="548"/>
      <c r="B25" s="549" t="s">
        <v>305</v>
      </c>
      <c r="C25" s="550">
        <v>20.887470042428582</v>
      </c>
      <c r="D25" s="550">
        <v>42.264998036534926</v>
      </c>
      <c r="E25" s="550">
        <v>21.377527994106345</v>
      </c>
      <c r="F25" s="551">
        <v>144.22039597194737</v>
      </c>
      <c r="G25" s="544"/>
    </row>
    <row r="26" spans="1:7">
      <c r="A26" s="548"/>
      <c r="B26" s="549" t="s">
        <v>306</v>
      </c>
      <c r="C26" s="550">
        <v>22.185580656853606</v>
      </c>
      <c r="D26" s="550">
        <v>27.799134676917607</v>
      </c>
      <c r="E26" s="550">
        <v>5.6135540200640008</v>
      </c>
      <c r="F26" s="551">
        <v>139.30576430140061</v>
      </c>
      <c r="G26" s="544"/>
    </row>
    <row r="27" spans="1:7">
      <c r="A27" s="548"/>
      <c r="B27" s="549" t="s">
        <v>196</v>
      </c>
      <c r="C27" s="550">
        <v>22.680888033654174</v>
      </c>
      <c r="D27" s="550">
        <v>22.717155693911867</v>
      </c>
      <c r="E27" s="550">
        <v>3.6267660257692569E-2</v>
      </c>
      <c r="F27" s="551">
        <v>152.32045359303405</v>
      </c>
      <c r="G27" s="544"/>
    </row>
    <row r="28" spans="1:7">
      <c r="B28" s="549" t="s">
        <v>197</v>
      </c>
      <c r="C28" s="550">
        <v>26.616533918289971</v>
      </c>
      <c r="D28" s="550">
        <v>27.755007191502862</v>
      </c>
      <c r="E28" s="550">
        <v>1.1384732732128917</v>
      </c>
      <c r="F28" s="551">
        <v>174.60083830988847</v>
      </c>
      <c r="G28" s="544"/>
    </row>
    <row r="29" spans="1:7">
      <c r="B29" s="549" t="s">
        <v>198</v>
      </c>
      <c r="C29" s="550">
        <v>27.067470682172406</v>
      </c>
      <c r="D29" s="550">
        <v>26.785762401004959</v>
      </c>
      <c r="E29" s="550">
        <v>-0.28170828116744673</v>
      </c>
      <c r="F29" s="551">
        <v>187.53239924287885</v>
      </c>
      <c r="G29" s="544"/>
    </row>
    <row r="30" spans="1:7">
      <c r="B30" s="549" t="s">
        <v>199</v>
      </c>
      <c r="C30" s="550">
        <v>25.958402883651043</v>
      </c>
      <c r="D30" s="550">
        <v>25.275922770609498</v>
      </c>
      <c r="E30" s="550">
        <v>-0.68248011304154588</v>
      </c>
      <c r="F30" s="551">
        <v>183.61244805174189</v>
      </c>
      <c r="G30" s="544"/>
    </row>
    <row r="31" spans="1:7">
      <c r="B31" s="549" t="s">
        <v>200</v>
      </c>
      <c r="C31" s="550">
        <v>24.280664200509701</v>
      </c>
      <c r="D31" s="550">
        <v>24.791897933676289</v>
      </c>
      <c r="E31" s="550">
        <v>0.51123373316658771</v>
      </c>
      <c r="F31" s="551">
        <v>177.13441946859959</v>
      </c>
      <c r="G31" s="544"/>
    </row>
    <row r="32" spans="1:7">
      <c r="B32" s="549" t="s">
        <v>201</v>
      </c>
      <c r="C32" s="550">
        <v>24.317028083744241</v>
      </c>
      <c r="D32" s="550">
        <v>25.717818561312939</v>
      </c>
      <c r="E32" s="550">
        <v>1.4007904775686981</v>
      </c>
      <c r="F32" s="551">
        <v>179.75178885082039</v>
      </c>
      <c r="G32" s="544"/>
    </row>
    <row r="33" spans="2:7">
      <c r="B33" s="549" t="s">
        <v>202</v>
      </c>
      <c r="C33" s="550">
        <v>25.068593383757882</v>
      </c>
      <c r="D33" s="550">
        <v>26.950496675663</v>
      </c>
      <c r="E33" s="550">
        <v>1.8819032919051182</v>
      </c>
      <c r="F33" s="551">
        <v>174.32166298531072</v>
      </c>
      <c r="G33" s="544"/>
    </row>
    <row r="34" spans="2:7">
      <c r="B34" s="549" t="s">
        <v>203</v>
      </c>
      <c r="C34" s="550">
        <v>24.984420724275129</v>
      </c>
      <c r="D34" s="550">
        <v>25.473649759389229</v>
      </c>
      <c r="E34" s="550">
        <v>0.48922903511409999</v>
      </c>
      <c r="F34" s="551">
        <v>171.45706293427003</v>
      </c>
      <c r="G34" s="544"/>
    </row>
    <row r="35" spans="2:7">
      <c r="B35" s="549" t="s">
        <v>204</v>
      </c>
      <c r="C35" s="550">
        <v>25.239166566509947</v>
      </c>
      <c r="D35" s="550">
        <v>25.518917913955192</v>
      </c>
      <c r="E35" s="550">
        <v>0.2797513474452451</v>
      </c>
      <c r="F35" s="551">
        <v>168.68610960666146</v>
      </c>
      <c r="G35" s="544"/>
    </row>
    <row r="36" spans="2:7">
      <c r="B36" s="549" t="s">
        <v>205</v>
      </c>
      <c r="C36" s="550">
        <v>24.974060376560555</v>
      </c>
      <c r="D36" s="550">
        <v>25.870735416676428</v>
      </c>
      <c r="E36" s="550">
        <v>0.8966750401158734</v>
      </c>
      <c r="F36" s="551">
        <v>169.39185967246993</v>
      </c>
      <c r="G36" s="544"/>
    </row>
    <row r="37" spans="2:7">
      <c r="B37" s="549" t="s">
        <v>206</v>
      </c>
      <c r="C37" s="550">
        <v>25.763614287703245</v>
      </c>
      <c r="D37" s="550">
        <v>27.449669965165143</v>
      </c>
      <c r="E37" s="550">
        <v>1.6860556774618978</v>
      </c>
      <c r="F37" s="551">
        <v>178.44449550895115</v>
      </c>
      <c r="G37" s="544"/>
    </row>
    <row r="38" spans="2:7">
      <c r="B38" s="549" t="s">
        <v>207</v>
      </c>
      <c r="C38" s="550">
        <v>27.480013398014396</v>
      </c>
      <c r="D38" s="550">
        <v>29.389518932247309</v>
      </c>
      <c r="E38" s="550">
        <v>1.9095055342329132</v>
      </c>
      <c r="F38" s="551">
        <v>186.09716867720925</v>
      </c>
      <c r="G38" s="544"/>
    </row>
    <row r="39" spans="2:7">
      <c r="B39" s="549" t="s">
        <v>208</v>
      </c>
      <c r="C39" s="550">
        <v>28.426286930945821</v>
      </c>
      <c r="D39" s="550">
        <v>28.731093782017513</v>
      </c>
      <c r="E39" s="550">
        <v>0.30480685107169236</v>
      </c>
      <c r="F39" s="551">
        <v>189.76041601639227</v>
      </c>
      <c r="G39" s="544"/>
    </row>
    <row r="40" spans="2:7">
      <c r="B40" s="549" t="s">
        <v>209</v>
      </c>
      <c r="C40" s="550">
        <v>27.301449954872226</v>
      </c>
      <c r="D40" s="550">
        <v>26.826228893864872</v>
      </c>
      <c r="E40" s="550">
        <v>-0.47522106100735328</v>
      </c>
      <c r="F40" s="551">
        <v>185.93092829169569</v>
      </c>
      <c r="G40" s="544"/>
    </row>
    <row r="41" spans="2:7">
      <c r="B41" s="549" t="s">
        <v>210</v>
      </c>
      <c r="C41" s="550">
        <v>26.300689302994918</v>
      </c>
      <c r="D41" s="550">
        <v>25.994998983932987</v>
      </c>
      <c r="E41" s="550">
        <v>-0.30569031906193089</v>
      </c>
      <c r="F41" s="551">
        <v>174.86769827138218</v>
      </c>
      <c r="G41" s="544"/>
    </row>
    <row r="42" spans="2:7">
      <c r="B42" s="549" t="s">
        <v>211</v>
      </c>
      <c r="C42" s="550">
        <v>25.751984845974775</v>
      </c>
      <c r="D42" s="550">
        <v>26.189557905031613</v>
      </c>
      <c r="E42" s="550">
        <v>0.43757305905683808</v>
      </c>
      <c r="F42" s="551">
        <v>165.92354788654484</v>
      </c>
      <c r="G42" s="544"/>
    </row>
    <row r="43" spans="2:7">
      <c r="B43" s="549" t="s">
        <v>212</v>
      </c>
      <c r="C43" s="550">
        <v>25.328696945472633</v>
      </c>
      <c r="D43" s="550">
        <v>26.281708279235893</v>
      </c>
      <c r="E43" s="550">
        <v>0.95301133376326064</v>
      </c>
      <c r="F43" s="551">
        <v>155.74834117885072</v>
      </c>
      <c r="G43" s="544"/>
    </row>
    <row r="44" spans="2:7">
      <c r="B44" s="549" t="s">
        <v>213</v>
      </c>
      <c r="C44" s="550">
        <v>25.281831843616349</v>
      </c>
      <c r="D44" s="550">
        <v>27.403081433234838</v>
      </c>
      <c r="E44" s="550">
        <v>2.1212495896184898</v>
      </c>
      <c r="F44" s="551">
        <v>154.22135376164312</v>
      </c>
      <c r="G44" s="544"/>
    </row>
    <row r="45" spans="2:7">
      <c r="B45" s="549" t="s">
        <v>214</v>
      </c>
      <c r="C45" s="550">
        <v>25.690078282037497</v>
      </c>
      <c r="D45" s="550">
        <v>30.787499093969885</v>
      </c>
      <c r="E45" s="550">
        <v>5.0974208119323876</v>
      </c>
      <c r="F45" s="551">
        <v>147.52433389421043</v>
      </c>
      <c r="G45" s="544"/>
    </row>
    <row r="46" spans="2:7">
      <c r="B46" s="549" t="s">
        <v>215</v>
      </c>
      <c r="C46" s="550">
        <v>26.33793171587293</v>
      </c>
      <c r="D46" s="550">
        <v>40.145644264241589</v>
      </c>
      <c r="E46" s="550">
        <v>13.807712548368659</v>
      </c>
      <c r="F46" s="551">
        <v>136.66566189028237</v>
      </c>
      <c r="G46" s="544"/>
    </row>
    <row r="47" spans="2:7" ht="15.75" thickBot="1">
      <c r="B47" s="549" t="s">
        <v>216</v>
      </c>
      <c r="C47" s="550">
        <v>28.695707485471477</v>
      </c>
      <c r="D47" s="550">
        <v>55.555985470678905</v>
      </c>
      <c r="E47" s="550">
        <v>26.860277985207428</v>
      </c>
      <c r="F47" s="551">
        <v>144.03109894189046</v>
      </c>
      <c r="G47" s="552"/>
    </row>
    <row r="48" spans="2:7" ht="15.75" thickTop="1">
      <c r="B48" s="549" t="s">
        <v>217</v>
      </c>
      <c r="C48" s="550">
        <v>32.652355811802359</v>
      </c>
      <c r="D48" s="550">
        <v>59.726005135161664</v>
      </c>
      <c r="E48" s="550">
        <v>27.073649323359305</v>
      </c>
      <c r="F48" s="551">
        <v>158.45060168662661</v>
      </c>
      <c r="G48" s="544"/>
    </row>
    <row r="49" spans="2:7">
      <c r="B49" s="549" t="s">
        <v>218</v>
      </c>
      <c r="C49" s="550">
        <v>35.279254695052828</v>
      </c>
      <c r="D49" s="550">
        <v>60.97592640417475</v>
      </c>
      <c r="E49" s="550">
        <v>25.696671709121922</v>
      </c>
      <c r="F49" s="551">
        <v>176.74599793091758</v>
      </c>
      <c r="G49" s="544"/>
    </row>
    <row r="50" spans="2:7" ht="15.75" thickBot="1">
      <c r="B50" s="549" t="s">
        <v>219</v>
      </c>
      <c r="C50" s="550">
        <v>37.995801347751438</v>
      </c>
      <c r="D50" s="550">
        <v>62.27231678098579</v>
      </c>
      <c r="E50" s="550">
        <v>24.276515433234351</v>
      </c>
      <c r="F50" s="551">
        <v>200.78335263114408</v>
      </c>
      <c r="G50" s="552"/>
    </row>
    <row r="51" spans="2:7" ht="15.75" thickTop="1">
      <c r="B51" s="549" t="s">
        <v>220</v>
      </c>
      <c r="C51" s="550">
        <v>39.416935743702211</v>
      </c>
      <c r="D51" s="550">
        <v>61.820360171979246</v>
      </c>
      <c r="E51" s="550">
        <v>22.403424428277035</v>
      </c>
      <c r="F51" s="551">
        <v>233.44169845707339</v>
      </c>
    </row>
    <row r="52" spans="2:7">
      <c r="B52" s="549" t="s">
        <v>221</v>
      </c>
      <c r="C52" s="550">
        <v>39.958178095703126</v>
      </c>
      <c r="D52" s="550">
        <v>55.151926806237519</v>
      </c>
      <c r="E52" s="550">
        <v>15.193748710534393</v>
      </c>
      <c r="F52" s="551">
        <v>246.7653491323658</v>
      </c>
    </row>
    <row r="53" spans="2:7">
      <c r="B53" s="549" t="s">
        <v>92</v>
      </c>
      <c r="C53" s="550">
        <v>37.099269387563652</v>
      </c>
      <c r="D53" s="550">
        <v>43.496045825276788</v>
      </c>
      <c r="E53" s="550">
        <v>6.396776437713136</v>
      </c>
      <c r="F53" s="551">
        <v>251.8316528080303</v>
      </c>
    </row>
    <row r="54" spans="2:7">
      <c r="B54" s="549" t="s">
        <v>93</v>
      </c>
      <c r="C54" s="550">
        <v>37.000269456815985</v>
      </c>
      <c r="D54" s="550">
        <v>37.740462236529446</v>
      </c>
      <c r="E54" s="550">
        <v>0.74019277971346042</v>
      </c>
      <c r="F54" s="551">
        <v>230.17061036847667</v>
      </c>
    </row>
    <row r="55" spans="2:7">
      <c r="B55" s="549" t="s">
        <v>94</v>
      </c>
      <c r="C55" s="550">
        <v>42.940919037199123</v>
      </c>
      <c r="D55" s="550">
        <v>38.599562363238512</v>
      </c>
      <c r="E55" s="550">
        <v>-4.3413566739606129</v>
      </c>
      <c r="F55" s="551">
        <v>210.76777666721713</v>
      </c>
    </row>
    <row r="56" spans="2:7">
      <c r="B56" s="549" t="s">
        <v>95</v>
      </c>
      <c r="C56" s="550">
        <v>43.298545484427642</v>
      </c>
      <c r="D56" s="550">
        <v>38.474813049552139</v>
      </c>
      <c r="E56" s="550">
        <v>-4.8237324348755033</v>
      </c>
      <c r="F56" s="551">
        <v>204.98109046014332</v>
      </c>
    </row>
    <row r="57" spans="2:7">
      <c r="B57" s="549" t="s">
        <v>96</v>
      </c>
      <c r="C57" s="550">
        <v>42.8414442700157</v>
      </c>
      <c r="D57" s="550">
        <v>39.183673469387756</v>
      </c>
      <c r="E57" s="550">
        <v>-3.6577708006279437</v>
      </c>
      <c r="F57" s="551">
        <v>185.74101152236148</v>
      </c>
    </row>
    <row r="58" spans="2:7">
      <c r="B58" s="549" t="s">
        <v>97</v>
      </c>
      <c r="C58" s="550">
        <v>41.131231210235612</v>
      </c>
      <c r="D58" s="550">
        <v>40.648814933929941</v>
      </c>
      <c r="E58" s="550">
        <v>-0.48241627630567019</v>
      </c>
      <c r="F58" s="551">
        <v>169.48433300040313</v>
      </c>
    </row>
    <row r="59" spans="2:7">
      <c r="B59" s="549" t="s">
        <v>98</v>
      </c>
      <c r="C59" s="550">
        <v>39.926622039134919</v>
      </c>
      <c r="D59" s="550">
        <v>41.271884654994849</v>
      </c>
      <c r="E59" s="550">
        <v>1.3452626158599383</v>
      </c>
      <c r="F59" s="551">
        <v>158.51690072281929</v>
      </c>
    </row>
    <row r="60" spans="2:7">
      <c r="B60" s="549" t="s">
        <v>99</v>
      </c>
      <c r="C60" s="550">
        <v>37.998201977824394</v>
      </c>
      <c r="D60" s="550">
        <v>40.503446209169915</v>
      </c>
      <c r="E60" s="550">
        <v>2.5052442313455199</v>
      </c>
      <c r="F60" s="551">
        <v>152.71538073637655</v>
      </c>
    </row>
    <row r="61" spans="2:7">
      <c r="B61" s="549" t="s">
        <v>100</v>
      </c>
      <c r="C61" s="550">
        <v>37.463780467018928</v>
      </c>
      <c r="D61" s="550">
        <v>38.923924777001304</v>
      </c>
      <c r="E61" s="550">
        <v>1.4601443099823874</v>
      </c>
      <c r="F61" s="551">
        <v>143.34026132316498</v>
      </c>
    </row>
    <row r="62" spans="2:7">
      <c r="B62" s="549" t="s">
        <v>101</v>
      </c>
      <c r="C62" s="550">
        <v>35.982622029133651</v>
      </c>
      <c r="D62" s="550">
        <v>35.788397648862762</v>
      </c>
      <c r="E62" s="550">
        <v>-0.19422438027089189</v>
      </c>
      <c r="F62" s="551">
        <v>132.48566808760839</v>
      </c>
    </row>
    <row r="63" spans="2:7">
      <c r="B63" s="549" t="s">
        <v>102</v>
      </c>
      <c r="C63" s="550">
        <v>35.595063596387533</v>
      </c>
      <c r="D63" s="550">
        <v>35.982788784339689</v>
      </c>
      <c r="E63" s="550">
        <v>0.38772518795214905</v>
      </c>
      <c r="F63" s="551">
        <v>123.91264452193063</v>
      </c>
    </row>
    <row r="64" spans="2:7">
      <c r="B64" s="549" t="s">
        <v>103</v>
      </c>
      <c r="C64" s="550">
        <v>35.18378594604205</v>
      </c>
      <c r="D64" s="550">
        <v>35.210453797946577</v>
      </c>
      <c r="E64" s="550">
        <v>2.666785190452909E-2</v>
      </c>
      <c r="F64" s="551">
        <v>118.42059488606714</v>
      </c>
    </row>
    <row r="65" spans="2:6">
      <c r="B65" s="549" t="s">
        <v>104</v>
      </c>
      <c r="C65" s="550">
        <v>35.665594855305471</v>
      </c>
      <c r="D65" s="550">
        <v>35.969989281886392</v>
      </c>
      <c r="E65" s="550">
        <v>0.30439442658092175</v>
      </c>
      <c r="F65" s="551">
        <v>114.31912139307639</v>
      </c>
    </row>
    <row r="66" spans="2:6">
      <c r="B66" s="549" t="s">
        <v>105</v>
      </c>
      <c r="C66" s="550">
        <v>33.673879816587565</v>
      </c>
      <c r="D66" s="550">
        <v>35.962513072158316</v>
      </c>
      <c r="E66" s="550">
        <v>2.2886332555707507</v>
      </c>
      <c r="F66" s="551">
        <v>107.5839863449453</v>
      </c>
    </row>
    <row r="67" spans="2:6">
      <c r="B67" s="549" t="s">
        <v>106</v>
      </c>
      <c r="C67" s="550">
        <v>33.47228481297882</v>
      </c>
      <c r="D67" s="550">
        <v>35.958389665014266</v>
      </c>
      <c r="E67" s="550">
        <v>2.4861048520354516</v>
      </c>
      <c r="F67" s="551">
        <v>102.47742029090645</v>
      </c>
    </row>
    <row r="68" spans="2:6">
      <c r="B68" s="549" t="s">
        <v>107</v>
      </c>
      <c r="C68" s="550">
        <v>35.480659840728102</v>
      </c>
      <c r="D68" s="550">
        <v>37.649317406143346</v>
      </c>
      <c r="E68" s="550">
        <v>2.1686575654152449</v>
      </c>
      <c r="F68" s="551">
        <v>99.45199778024417</v>
      </c>
    </row>
    <row r="69" spans="2:6">
      <c r="B69" s="549" t="s">
        <v>108</v>
      </c>
      <c r="C69" s="550">
        <v>35.492527173913039</v>
      </c>
      <c r="D69" s="550">
        <v>37.319972826086953</v>
      </c>
      <c r="E69" s="550">
        <v>1.8274456521739133</v>
      </c>
      <c r="F69" s="551">
        <v>98.26178562022649</v>
      </c>
    </row>
    <row r="70" spans="2:6">
      <c r="B70" s="549" t="s">
        <v>109</v>
      </c>
      <c r="C70" s="550">
        <v>34.644188888540718</v>
      </c>
      <c r="D70" s="550">
        <v>37.348416006016357</v>
      </c>
      <c r="E70" s="550">
        <v>2.7042271174756367</v>
      </c>
      <c r="F70" s="551">
        <v>90.689789672657454</v>
      </c>
    </row>
    <row r="71" spans="2:6">
      <c r="B71" s="549" t="s">
        <v>110</v>
      </c>
      <c r="C71" s="550">
        <v>35.176787969234297</v>
      </c>
      <c r="D71" s="550">
        <v>37.045115371369533</v>
      </c>
      <c r="E71" s="550">
        <v>1.8683274021352312</v>
      </c>
      <c r="F71" s="551">
        <v>84.20048128785993</v>
      </c>
    </row>
    <row r="72" spans="2:6">
      <c r="B72" s="549" t="s">
        <v>9</v>
      </c>
      <c r="C72" s="550">
        <v>36.970975407866277</v>
      </c>
      <c r="D72" s="550">
        <v>38.495634295479427</v>
      </c>
      <c r="E72" s="550">
        <v>1.5246588876131477</v>
      </c>
      <c r="F72" s="551">
        <v>80.892525294239107</v>
      </c>
    </row>
    <row r="73" spans="2:6">
      <c r="B73" s="549" t="s">
        <v>10</v>
      </c>
      <c r="C73" s="550">
        <v>37.649916122086182</v>
      </c>
      <c r="D73" s="550">
        <v>40.046070257142141</v>
      </c>
      <c r="E73" s="550">
        <v>2.3961541350559603</v>
      </c>
      <c r="F73" s="551">
        <v>77.751039159921248</v>
      </c>
    </row>
    <row r="74" spans="2:6">
      <c r="B74" s="549" t="s">
        <v>11</v>
      </c>
      <c r="C74" s="550">
        <v>39.095957456821495</v>
      </c>
      <c r="D74" s="550">
        <v>42.947903430749683</v>
      </c>
      <c r="E74" s="550">
        <v>3.8519459739281849</v>
      </c>
      <c r="F74" s="551">
        <v>77.05342857786691</v>
      </c>
    </row>
    <row r="75" spans="2:6">
      <c r="B75" s="549" t="s">
        <v>12</v>
      </c>
      <c r="C75" s="550">
        <v>40.816632087780455</v>
      </c>
      <c r="D75" s="550">
        <v>41.394135135713213</v>
      </c>
      <c r="E75" s="550">
        <v>0.57750304793275309</v>
      </c>
      <c r="F75" s="551">
        <v>69.802407262868172</v>
      </c>
    </row>
    <row r="76" spans="2:6">
      <c r="B76" s="549" t="s">
        <v>13</v>
      </c>
      <c r="C76" s="550">
        <v>41.859778888145726</v>
      </c>
      <c r="D76" s="550">
        <v>40.144391548963284</v>
      </c>
      <c r="E76" s="550">
        <v>-1.7153873391824368</v>
      </c>
      <c r="F76" s="551">
        <v>61.167921004456439</v>
      </c>
    </row>
    <row r="77" spans="2:6">
      <c r="B77" s="549" t="s">
        <v>14</v>
      </c>
      <c r="C77" s="550">
        <v>40.065513535997781</v>
      </c>
      <c r="D77" s="550">
        <v>39.505702104059068</v>
      </c>
      <c r="E77" s="550">
        <v>-0.55981143193871541</v>
      </c>
      <c r="F77" s="551">
        <v>54.705468583860885</v>
      </c>
    </row>
    <row r="78" spans="2:6">
      <c r="B78" s="549" t="s">
        <v>15</v>
      </c>
      <c r="C78" s="550">
        <v>38.396578706788354</v>
      </c>
      <c r="D78" s="550">
        <v>39.378960906146858</v>
      </c>
      <c r="E78" s="550">
        <v>0.98238219935850757</v>
      </c>
      <c r="F78" s="551">
        <v>52.650908610127658</v>
      </c>
    </row>
    <row r="79" spans="2:6">
      <c r="B79" s="549" t="s">
        <v>16</v>
      </c>
      <c r="C79" s="550">
        <v>35.919450726541449</v>
      </c>
      <c r="D79" s="550">
        <v>38.510082201427352</v>
      </c>
      <c r="E79" s="550">
        <v>2.5906314748859063</v>
      </c>
      <c r="F79" s="551">
        <v>46.619059656218404</v>
      </c>
    </row>
    <row r="80" spans="2:6">
      <c r="B80" s="549" t="s">
        <v>17</v>
      </c>
      <c r="C80" s="550">
        <v>36.228047910850044</v>
      </c>
      <c r="D80" s="550">
        <v>40.316907792160706</v>
      </c>
      <c r="E80" s="550">
        <v>4.0888598813106594</v>
      </c>
      <c r="F80" s="551">
        <v>45.242363765517709</v>
      </c>
    </row>
    <row r="81" spans="2:6">
      <c r="B81" s="549" t="s">
        <v>18</v>
      </c>
      <c r="C81" s="550">
        <v>39.06914595212109</v>
      </c>
      <c r="D81" s="550">
        <v>44.772998500596707</v>
      </c>
      <c r="E81" s="550">
        <v>5.7038525484756057</v>
      </c>
      <c r="F81" s="551">
        <v>47.815273354686546</v>
      </c>
    </row>
    <row r="82" spans="2:6">
      <c r="B82" s="549" t="s">
        <v>19</v>
      </c>
      <c r="C82" s="550">
        <v>40.174013921113691</v>
      </c>
      <c r="D82" s="550">
        <v>46.513921113689094</v>
      </c>
      <c r="E82" s="550">
        <v>6.3399071925754056</v>
      </c>
      <c r="F82" s="551">
        <v>49.398740217598778</v>
      </c>
    </row>
    <row r="83" spans="2:6">
      <c r="B83" s="549" t="s">
        <v>20</v>
      </c>
      <c r="C83" s="550">
        <v>40.269837801258959</v>
      </c>
      <c r="D83" s="550">
        <v>45.206995481556149</v>
      </c>
      <c r="E83" s="550">
        <v>4.9371576802971875</v>
      </c>
      <c r="F83" s="551">
        <v>47.867739354956193</v>
      </c>
    </row>
    <row r="84" spans="2:6">
      <c r="B84" s="549" t="s">
        <v>21</v>
      </c>
      <c r="C84" s="550">
        <v>38.450265947823567</v>
      </c>
      <c r="D84" s="550">
        <v>42.32429955012001</v>
      </c>
      <c r="E84" s="550">
        <v>3.8740336022964388</v>
      </c>
      <c r="F84" s="551">
        <v>44.396542095740159</v>
      </c>
    </row>
    <row r="85" spans="2:6">
      <c r="B85" s="549" t="s">
        <v>22</v>
      </c>
      <c r="C85" s="550">
        <v>36.965827544186716</v>
      </c>
      <c r="D85" s="550">
        <v>41.488652578296687</v>
      </c>
      <c r="E85" s="550">
        <v>4.5228250341099647</v>
      </c>
      <c r="F85" s="551">
        <v>42.254058488010529</v>
      </c>
    </row>
    <row r="86" spans="2:6">
      <c r="B86" s="549" t="s">
        <v>23</v>
      </c>
      <c r="C86" s="550">
        <v>37.333741084042593</v>
      </c>
      <c r="D86" s="550">
        <v>41.014696254436437</v>
      </c>
      <c r="E86" s="550">
        <v>3.6809551703938523</v>
      </c>
      <c r="F86" s="551">
        <v>39.147368714794275</v>
      </c>
    </row>
    <row r="87" spans="2:6">
      <c r="B87" s="549" t="s">
        <v>24</v>
      </c>
      <c r="C87" s="550">
        <v>38.563853689224409</v>
      </c>
      <c r="D87" s="550">
        <v>42.884050807345496</v>
      </c>
      <c r="E87" s="550">
        <v>4.3201971181210874</v>
      </c>
      <c r="F87" s="551">
        <v>40.403466603232992</v>
      </c>
    </row>
    <row r="88" spans="2:6">
      <c r="B88" s="549" t="s">
        <v>25</v>
      </c>
      <c r="C88" s="550">
        <v>40.952038667333959</v>
      </c>
      <c r="D88" s="550">
        <v>42.96702595400361</v>
      </c>
      <c r="E88" s="550">
        <v>2.0149872866696446</v>
      </c>
      <c r="F88" s="551">
        <v>40.091711390913403</v>
      </c>
    </row>
    <row r="89" spans="2:6">
      <c r="B89" s="549" t="s">
        <v>26</v>
      </c>
      <c r="C89" s="550">
        <v>40.648956542487774</v>
      </c>
      <c r="D89" s="550">
        <v>43.262036011673501</v>
      </c>
      <c r="E89" s="550">
        <v>2.6130794691857298</v>
      </c>
      <c r="F89" s="551">
        <v>38.72264938905888</v>
      </c>
    </row>
    <row r="90" spans="2:6">
      <c r="B90" s="549" t="s">
        <v>27</v>
      </c>
      <c r="C90" s="550">
        <v>39.537999395858272</v>
      </c>
      <c r="D90" s="550">
        <v>42.838962666278832</v>
      </c>
      <c r="E90" s="550">
        <v>3.3009632704205498</v>
      </c>
      <c r="F90" s="551">
        <v>38.878375122171768</v>
      </c>
    </row>
    <row r="91" spans="2:6">
      <c r="B91" s="549" t="s">
        <v>28</v>
      </c>
      <c r="C91" s="550">
        <v>39.270601726334256</v>
      </c>
      <c r="D91" s="550">
        <v>42.52272072768595</v>
      </c>
      <c r="E91" s="550">
        <v>3.2521190013516983</v>
      </c>
      <c r="F91" s="551">
        <v>38.738458653480791</v>
      </c>
    </row>
    <row r="92" spans="2:6">
      <c r="B92" s="549" t="s">
        <v>29</v>
      </c>
      <c r="C92" s="550">
        <v>38.326888233223642</v>
      </c>
      <c r="D92" s="550">
        <v>40.460976237778127</v>
      </c>
      <c r="E92" s="550">
        <v>2.134088004554485</v>
      </c>
      <c r="F92" s="551">
        <v>37.105115939216113</v>
      </c>
    </row>
    <row r="93" spans="2:6">
      <c r="B93" s="549" t="s">
        <v>30</v>
      </c>
      <c r="C93" s="550">
        <v>37.402022811549884</v>
      </c>
      <c r="D93" s="550">
        <v>39.322024217500569</v>
      </c>
      <c r="E93" s="550">
        <v>1.9200014059506862</v>
      </c>
      <c r="F93" s="551">
        <v>34.84392909945678</v>
      </c>
    </row>
    <row r="94" spans="2:6">
      <c r="B94" s="549" t="s">
        <v>31</v>
      </c>
      <c r="C94" s="550">
        <v>36.207476737907236</v>
      </c>
      <c r="D94" s="550">
        <v>37.200175297183506</v>
      </c>
      <c r="E94" s="550">
        <v>0.99269855927627304</v>
      </c>
      <c r="F94" s="551">
        <v>30.971781265957688</v>
      </c>
    </row>
    <row r="95" spans="2:6">
      <c r="B95" s="549" t="s">
        <v>32</v>
      </c>
      <c r="C95" s="550">
        <v>35.523373200039259</v>
      </c>
      <c r="D95" s="550">
        <v>34.554163570336925</v>
      </c>
      <c r="E95" s="550">
        <v>-0.96920962970233182</v>
      </c>
      <c r="F95" s="551">
        <v>25.613891828385256</v>
      </c>
    </row>
    <row r="96" spans="2:6">
      <c r="B96" s="549" t="s">
        <v>33</v>
      </c>
      <c r="C96" s="550">
        <v>34.75420259905416</v>
      </c>
      <c r="D96" s="550">
        <v>34.773914080197109</v>
      </c>
      <c r="E96" s="550">
        <v>1.9711481142947979E-2</v>
      </c>
      <c r="F96" s="551">
        <v>23.068979133128813</v>
      </c>
    </row>
    <row r="97" spans="2:6">
      <c r="B97" s="549" t="s">
        <v>34</v>
      </c>
      <c r="C97" s="550">
        <v>33.900307840817455</v>
      </c>
      <c r="D97" s="550">
        <v>34.976720641815731</v>
      </c>
      <c r="E97" s="550">
        <v>1.0764128009982754</v>
      </c>
      <c r="F97" s="551">
        <v>21.670228175599121</v>
      </c>
    </row>
    <row r="98" spans="2:6">
      <c r="B98" s="549" t="s">
        <v>35</v>
      </c>
      <c r="C98" s="550">
        <v>33.454839394210154</v>
      </c>
      <c r="D98" s="550">
        <v>36.772499329878485</v>
      </c>
      <c r="E98" s="550">
        <v>3.3176599356683343</v>
      </c>
      <c r="F98" s="551">
        <v>22.817884927947503</v>
      </c>
    </row>
    <row r="99" spans="2:6">
      <c r="B99" s="549" t="s">
        <v>36</v>
      </c>
      <c r="C99" s="550">
        <v>32.059462348857508</v>
      </c>
      <c r="D99" s="550">
        <v>38.331427488818669</v>
      </c>
      <c r="E99" s="550">
        <v>6.2719651399611607</v>
      </c>
      <c r="F99" s="551">
        <v>26.60170177107516</v>
      </c>
    </row>
    <row r="100" spans="2:6">
      <c r="B100" s="549" t="s">
        <v>37</v>
      </c>
      <c r="C100" s="550">
        <v>31.244198562073311</v>
      </c>
      <c r="D100" s="550">
        <v>37.79952018038562</v>
      </c>
      <c r="E100" s="550">
        <v>6.5553216183123073</v>
      </c>
      <c r="F100" s="551">
        <v>31.09223615163253</v>
      </c>
    </row>
    <row r="101" spans="2:6">
      <c r="B101" s="549" t="s">
        <v>38</v>
      </c>
      <c r="C101" s="550">
        <v>32.18895817490494</v>
      </c>
      <c r="D101" s="550">
        <v>37.533323193916345</v>
      </c>
      <c r="E101" s="550">
        <v>5.3443650190114065</v>
      </c>
      <c r="F101" s="551">
        <v>34.451993523025223</v>
      </c>
    </row>
    <row r="102" spans="2:6">
      <c r="B102" s="549" t="s">
        <v>39</v>
      </c>
      <c r="C102" s="550">
        <v>33.16625146321698</v>
      </c>
      <c r="D102" s="550">
        <v>37.268453850078849</v>
      </c>
      <c r="E102" s="550">
        <v>4.1022023868618698</v>
      </c>
      <c r="F102" s="551">
        <v>35.956726899672809</v>
      </c>
    </row>
    <row r="103" spans="2:6">
      <c r="B103" s="549" t="s">
        <v>40</v>
      </c>
      <c r="C103" s="550">
        <v>32.499622931412588</v>
      </c>
      <c r="D103" s="550">
        <v>35.638135686096639</v>
      </c>
      <c r="E103" s="550">
        <v>3.1385127546840601</v>
      </c>
      <c r="F103" s="551">
        <v>36.690146950911327</v>
      </c>
    </row>
    <row r="104" spans="2:6">
      <c r="B104" s="549" t="s">
        <v>41</v>
      </c>
      <c r="C104" s="550">
        <v>34.629717741475694</v>
      </c>
      <c r="D104" s="550">
        <v>35.697322332828499</v>
      </c>
      <c r="E104" s="550">
        <v>1.0676045913528072</v>
      </c>
      <c r="F104" s="551">
        <v>36.647170317825733</v>
      </c>
    </row>
    <row r="105" spans="2:6">
      <c r="B105" s="549" t="s">
        <v>42</v>
      </c>
      <c r="C105" s="550">
        <v>35.157740496710545</v>
      </c>
      <c r="D105" s="550">
        <v>35.153582266136659</v>
      </c>
      <c r="E105" s="550">
        <v>-4.1582305738853227E-3</v>
      </c>
      <c r="F105" s="551">
        <v>35.135864805785083</v>
      </c>
    </row>
    <row r="106" spans="2:6">
      <c r="B106" s="549" t="s">
        <v>43</v>
      </c>
      <c r="C106" s="550">
        <v>35.824532285840121</v>
      </c>
      <c r="D106" s="550">
        <v>34.75375655234599</v>
      </c>
      <c r="E106" s="550">
        <v>-1.0707757334941372</v>
      </c>
      <c r="F106" s="551">
        <v>32.491778191422831</v>
      </c>
    </row>
    <row r="107" spans="2:6">
      <c r="B107" s="549" t="s">
        <v>44</v>
      </c>
      <c r="C107" s="550">
        <v>36.510664867658029</v>
      </c>
      <c r="D107" s="550">
        <v>35.055818309697415</v>
      </c>
      <c r="E107" s="550">
        <v>-1.4548465579606129</v>
      </c>
      <c r="F107" s="551">
        <v>28.275377590446084</v>
      </c>
    </row>
    <row r="108" spans="2:6">
      <c r="B108" s="549" t="s">
        <v>45</v>
      </c>
      <c r="C108" s="550">
        <v>35.83028958756919</v>
      </c>
      <c r="D108" s="550">
        <v>36.332822209668301</v>
      </c>
      <c r="E108" s="550">
        <v>0.50253262209911287</v>
      </c>
      <c r="F108" s="551">
        <v>28.112244897959187</v>
      </c>
    </row>
    <row r="109" spans="2:6">
      <c r="B109" s="549" t="s">
        <v>46</v>
      </c>
      <c r="C109" s="550">
        <v>34.638250984602884</v>
      </c>
      <c r="D109" s="550">
        <v>37.556861282047677</v>
      </c>
      <c r="E109" s="550">
        <v>2.9186102974447885</v>
      </c>
      <c r="F109" s="551">
        <v>29.796492859172023</v>
      </c>
    </row>
    <row r="110" spans="2:6">
      <c r="B110" s="549" t="s">
        <v>47</v>
      </c>
      <c r="C110" s="550">
        <v>35.466155168701604</v>
      </c>
      <c r="D110" s="550">
        <v>38.91915932868249</v>
      </c>
      <c r="E110" s="550">
        <v>3.4530041599808894</v>
      </c>
      <c r="F110" s="551">
        <v>30.93456021303167</v>
      </c>
    </row>
    <row r="111" spans="2:6">
      <c r="B111" s="549" t="s">
        <v>48</v>
      </c>
      <c r="C111" s="550">
        <v>36.044027767326078</v>
      </c>
      <c r="D111" s="550">
        <v>39.930693445531176</v>
      </c>
      <c r="E111" s="550">
        <v>3.8866656782050932</v>
      </c>
      <c r="F111" s="551">
        <v>33.463197742885889</v>
      </c>
    </row>
    <row r="112" spans="2:6">
      <c r="B112" s="549" t="s">
        <v>49</v>
      </c>
      <c r="C112" s="550">
        <v>36.698234722229081</v>
      </c>
      <c r="D112" s="550">
        <v>39.937620600993924</v>
      </c>
      <c r="E112" s="550">
        <v>3.2393858787648484</v>
      </c>
      <c r="F112" s="551">
        <v>34.311233253177605</v>
      </c>
    </row>
    <row r="113" spans="1:6">
      <c r="B113" s="549" t="s">
        <v>50</v>
      </c>
      <c r="C113" s="550">
        <v>37.168949587351825</v>
      </c>
      <c r="D113" s="550">
        <v>39.968067369372939</v>
      </c>
      <c r="E113" s="550">
        <v>2.7991177820211082</v>
      </c>
      <c r="F113" s="551">
        <v>35.122258534472579</v>
      </c>
    </row>
    <row r="114" spans="1:6">
      <c r="B114" s="549" t="s">
        <v>51</v>
      </c>
      <c r="C114" s="550">
        <v>37.398096719744181</v>
      </c>
      <c r="D114" s="550">
        <v>40.31611491209415</v>
      </c>
      <c r="E114" s="550">
        <v>2.9180181923499653</v>
      </c>
      <c r="F114" s="551">
        <v>35.619526684815547</v>
      </c>
    </row>
    <row r="115" spans="1:6">
      <c r="B115" s="549" t="s">
        <v>52</v>
      </c>
      <c r="C115" s="550">
        <v>36.095993692904329</v>
      </c>
      <c r="D115" s="550">
        <v>43.485352616806665</v>
      </c>
      <c r="E115" s="550">
        <v>7.3893589239023383</v>
      </c>
      <c r="F115" s="551">
        <v>50.601601098425</v>
      </c>
    </row>
    <row r="116" spans="1:6">
      <c r="B116" s="549" t="s">
        <v>53</v>
      </c>
      <c r="C116" s="550">
        <v>36.138183681871048</v>
      </c>
      <c r="D116" s="550">
        <v>46.440881961736096</v>
      </c>
      <c r="E116" s="550">
        <v>10.302698279865051</v>
      </c>
      <c r="F116" s="551">
        <v>64.719804612805063</v>
      </c>
    </row>
    <row r="117" spans="1:6">
      <c r="B117" s="549" t="s">
        <v>54</v>
      </c>
      <c r="C117" s="550">
        <v>37.025585705571181</v>
      </c>
      <c r="D117" s="550">
        <v>45.717501227099014</v>
      </c>
      <c r="E117" s="550">
        <v>8.6919155215278323</v>
      </c>
      <c r="F117" s="551">
        <v>70.87252587450584</v>
      </c>
    </row>
    <row r="118" spans="1:6">
      <c r="B118" s="549" t="s">
        <v>55</v>
      </c>
      <c r="C118" s="550">
        <v>37.342095559341949</v>
      </c>
      <c r="D118" s="550">
        <v>44.553421110980295</v>
      </c>
      <c r="E118" s="550">
        <v>7.2113255516383452</v>
      </c>
      <c r="F118" s="551">
        <v>74.265558846563778</v>
      </c>
    </row>
    <row r="119" spans="1:6">
      <c r="B119" s="549" t="s">
        <v>56</v>
      </c>
      <c r="C119" s="550">
        <v>36.870493276973392</v>
      </c>
      <c r="D119" s="550">
        <v>44.046416385417601</v>
      </c>
      <c r="E119" s="550">
        <v>7.1759231084441959</v>
      </c>
      <c r="F119" s="551">
        <v>77.471553502551188</v>
      </c>
    </row>
    <row r="120" spans="1:6">
      <c r="B120" s="549" t="s">
        <v>57</v>
      </c>
      <c r="C120" s="550">
        <v>36.758795334877433</v>
      </c>
      <c r="D120" s="550">
        <v>42.495235201962025</v>
      </c>
      <c r="E120" s="550">
        <v>5.7364398670845871</v>
      </c>
      <c r="F120" s="551">
        <v>79.217744427757381</v>
      </c>
    </row>
    <row r="121" spans="1:6">
      <c r="B121" s="553" t="s">
        <v>58</v>
      </c>
      <c r="C121" s="550">
        <v>36.783420301354056</v>
      </c>
      <c r="D121" s="550">
        <v>42.028909001909994</v>
      </c>
      <c r="E121" s="550">
        <v>5.2454887005559332</v>
      </c>
      <c r="F121" s="551">
        <v>81.56653154592702</v>
      </c>
    </row>
    <row r="122" spans="1:6">
      <c r="B122" s="553" t="s">
        <v>59</v>
      </c>
      <c r="C122" s="550">
        <v>36.971067750116454</v>
      </c>
      <c r="D122" s="550">
        <v>41.195486776046792</v>
      </c>
      <c r="E122" s="550">
        <v>4.2244190259303354</v>
      </c>
      <c r="F122" s="551">
        <v>81.088940586972086</v>
      </c>
    </row>
    <row r="123" spans="1:6">
      <c r="B123" s="554" t="s">
        <v>60</v>
      </c>
      <c r="C123" s="550">
        <v>37.522981159174137</v>
      </c>
      <c r="D123" s="550">
        <v>40.386550298320529</v>
      </c>
      <c r="E123" s="550">
        <v>2.8635691391463873</v>
      </c>
      <c r="F123" s="551">
        <v>83.334791509912691</v>
      </c>
    </row>
    <row r="124" spans="1:6">
      <c r="B124" s="554" t="s">
        <v>61</v>
      </c>
      <c r="C124" s="550">
        <v>37.188472128716803</v>
      </c>
      <c r="D124" s="550">
        <v>40.035563026459286</v>
      </c>
      <c r="E124" s="550">
        <v>2.8470908977424814</v>
      </c>
      <c r="F124" s="551">
        <v>82.294064686309184</v>
      </c>
    </row>
    <row r="125" spans="1:6">
      <c r="B125" s="554" t="s">
        <v>171</v>
      </c>
      <c r="C125" s="550">
        <v>37.390013001077442</v>
      </c>
      <c r="D125" s="550">
        <v>39.455095677072741</v>
      </c>
      <c r="E125" s="550">
        <v>2.0650826759952996</v>
      </c>
      <c r="F125" s="551">
        <v>80.245594264285856</v>
      </c>
    </row>
    <row r="126" spans="1:6">
      <c r="B126" s="555" t="s">
        <v>182</v>
      </c>
      <c r="C126" s="550">
        <v>36.9312393054879</v>
      </c>
      <c r="D126" s="550">
        <v>39.643965306512072</v>
      </c>
      <c r="E126" s="550">
        <v>2.7127260010241754</v>
      </c>
      <c r="F126" s="551">
        <v>85.410541665686665</v>
      </c>
    </row>
    <row r="127" spans="1:6" ht="15.75" thickBot="1">
      <c r="B127" s="117" t="s">
        <v>186</v>
      </c>
      <c r="C127" s="116">
        <v>37.973507712944333</v>
      </c>
      <c r="D127" s="116">
        <v>53.042061895180602</v>
      </c>
      <c r="E127" s="550">
        <v>15.068554182236275</v>
      </c>
      <c r="F127" s="551">
        <v>96.582566463542534</v>
      </c>
    </row>
    <row r="128" spans="1:6" ht="15.75" thickTop="1">
      <c r="A128" s="544"/>
      <c r="B128" s="556" t="s">
        <v>246</v>
      </c>
      <c r="C128" s="116">
        <v>39.102153140397725</v>
      </c>
      <c r="D128" s="116">
        <v>44.283997126713551</v>
      </c>
      <c r="E128" s="550">
        <v>5.1818439863158243</v>
      </c>
      <c r="F128" s="551">
        <v>96.352104234612042</v>
      </c>
    </row>
    <row r="129" spans="1:8">
      <c r="A129" s="544"/>
      <c r="B129" s="126" t="s">
        <v>280</v>
      </c>
      <c r="C129" s="124">
        <v>40.026711521375994</v>
      </c>
      <c r="D129" s="124">
        <v>44.94414775729679</v>
      </c>
      <c r="E129" s="550">
        <v>4.9174362359208024</v>
      </c>
      <c r="F129" s="125">
        <v>94.760934698569827</v>
      </c>
    </row>
    <row r="130" spans="1:8">
      <c r="A130" s="544"/>
      <c r="B130" s="126" t="s">
        <v>282</v>
      </c>
      <c r="C130" s="124">
        <v>39.974710311828474</v>
      </c>
      <c r="D130" s="124">
        <v>44.74658246965128</v>
      </c>
      <c r="E130" s="550">
        <v>4.7718721578228003</v>
      </c>
      <c r="F130" s="125">
        <v>95.615581149715155</v>
      </c>
    </row>
    <row r="131" spans="1:8">
      <c r="A131" s="544"/>
      <c r="B131" s="123" t="s">
        <v>284</v>
      </c>
      <c r="C131" s="122">
        <v>39.28035603751016</v>
      </c>
      <c r="D131" s="122">
        <v>44.418838302165305</v>
      </c>
      <c r="E131" s="121">
        <v>5.1384822646551482</v>
      </c>
      <c r="F131" s="121">
        <v>95.2</v>
      </c>
    </row>
    <row r="132" spans="1:8">
      <c r="A132" s="544"/>
      <c r="B132" s="102" t="s">
        <v>310</v>
      </c>
      <c r="C132" s="111">
        <v>41.067447936937896</v>
      </c>
      <c r="D132" s="111">
        <v>44.998420923426444</v>
      </c>
      <c r="E132" s="112">
        <v>3.930972986488551</v>
      </c>
      <c r="F132" s="112">
        <v>95.118116788774984</v>
      </c>
      <c r="G132" s="110"/>
    </row>
    <row r="133" spans="1:8">
      <c r="A133" s="544"/>
      <c r="B133" s="102" t="s">
        <v>318</v>
      </c>
      <c r="C133" s="111">
        <v>41.669876704561418</v>
      </c>
      <c r="D133" s="111">
        <v>44.802800066288391</v>
      </c>
      <c r="E133" s="112">
        <v>3.1329233617269652</v>
      </c>
      <c r="F133" s="112">
        <v>95.765322710508741</v>
      </c>
      <c r="G133" s="110"/>
    </row>
    <row r="134" spans="1:8">
      <c r="A134" s="544"/>
      <c r="B134" s="102" t="s">
        <v>326</v>
      </c>
      <c r="C134" s="111">
        <v>41.949114720405319</v>
      </c>
      <c r="D134" s="111">
        <v>44.438891902709287</v>
      </c>
      <c r="E134" s="112">
        <v>2.4897771823039596</v>
      </c>
      <c r="F134" s="112">
        <v>96.138698229473533</v>
      </c>
      <c r="G134" s="110"/>
    </row>
    <row r="135" spans="1:8" ht="13.5" customHeight="1">
      <c r="A135" s="544"/>
      <c r="B135" s="102" t="s">
        <v>330</v>
      </c>
      <c r="C135" s="111">
        <v>41.743448031412804</v>
      </c>
      <c r="D135" s="111">
        <v>44.061903438702132</v>
      </c>
      <c r="E135" s="112">
        <v>2.3184554072893246</v>
      </c>
      <c r="F135" s="112">
        <v>96.261882575581083</v>
      </c>
    </row>
    <row r="136" spans="1:8" ht="13.5" customHeight="1">
      <c r="A136" s="544"/>
      <c r="B136" s="102" t="s">
        <v>333</v>
      </c>
      <c r="C136" s="111">
        <v>41.714841219438206</v>
      </c>
      <c r="D136" s="111">
        <v>43.852317084645854</v>
      </c>
      <c r="E136" s="112">
        <v>2.1374758652076453</v>
      </c>
      <c r="F136" s="112">
        <v>96.114047049736158</v>
      </c>
    </row>
    <row r="137" spans="1:8" ht="14.25" customHeight="1">
      <c r="A137" s="544"/>
      <c r="B137" s="106" t="s">
        <v>334</v>
      </c>
      <c r="C137" s="557"/>
      <c r="D137" s="557"/>
      <c r="E137" s="557"/>
      <c r="F137" s="558"/>
    </row>
    <row r="138" spans="1:8" ht="29.25" customHeight="1">
      <c r="B138" s="164" t="s">
        <v>222</v>
      </c>
      <c r="C138" s="165"/>
      <c r="D138" s="165"/>
      <c r="E138" s="165"/>
      <c r="F138" s="166"/>
    </row>
    <row r="139" spans="1:8" ht="23.25" customHeight="1">
      <c r="B139" s="172" t="s">
        <v>285</v>
      </c>
      <c r="C139" s="173"/>
      <c r="D139" s="173"/>
      <c r="E139" s="173"/>
      <c r="F139" s="174"/>
    </row>
    <row r="140" spans="1:8" ht="23.25" customHeight="1">
      <c r="B140" s="175" t="s">
        <v>307</v>
      </c>
      <c r="C140" s="176"/>
      <c r="D140" s="176"/>
      <c r="E140" s="176"/>
      <c r="F140" s="177"/>
    </row>
    <row r="141" spans="1:8">
      <c r="B141" s="175" t="s">
        <v>341</v>
      </c>
      <c r="C141" s="176"/>
      <c r="D141" s="176"/>
      <c r="E141" s="176"/>
      <c r="F141" s="177"/>
    </row>
    <row r="142" spans="1:8">
      <c r="B142" s="175" t="s">
        <v>340</v>
      </c>
      <c r="C142" s="176"/>
      <c r="D142" s="176"/>
      <c r="E142" s="176"/>
      <c r="F142" s="177"/>
    </row>
    <row r="143" spans="1:8">
      <c r="B143" s="178" t="s">
        <v>286</v>
      </c>
      <c r="C143" s="179"/>
      <c r="D143" s="179"/>
      <c r="E143" s="179"/>
      <c r="F143" s="180"/>
    </row>
    <row r="144" spans="1:8">
      <c r="B144" s="175" t="s">
        <v>308</v>
      </c>
      <c r="C144" s="176"/>
      <c r="D144" s="176"/>
      <c r="E144" s="176"/>
      <c r="F144" s="177"/>
      <c r="H144" s="110"/>
    </row>
    <row r="145" spans="2:6" ht="15.75" customHeight="1">
      <c r="B145" s="175" t="s">
        <v>342</v>
      </c>
      <c r="C145" s="176"/>
      <c r="D145" s="176"/>
      <c r="E145" s="176"/>
      <c r="F145" s="177"/>
    </row>
    <row r="146" spans="2:6" ht="15.75" thickBot="1">
      <c r="B146" s="170" t="s">
        <v>340</v>
      </c>
      <c r="C146" s="170"/>
      <c r="D146" s="170"/>
      <c r="E146" s="170"/>
      <c r="F146" s="171"/>
    </row>
  </sheetData>
  <mergeCells count="13">
    <mergeCell ref="B146:F146"/>
    <mergeCell ref="B139:F139"/>
    <mergeCell ref="B140:F140"/>
    <mergeCell ref="B141:F141"/>
    <mergeCell ref="B142:F142"/>
    <mergeCell ref="B143:F143"/>
    <mergeCell ref="B144:F144"/>
    <mergeCell ref="B145:F145"/>
    <mergeCell ref="B138:F138"/>
    <mergeCell ref="B1:J1"/>
    <mergeCell ref="B2:J2"/>
    <mergeCell ref="B3:J3"/>
    <mergeCell ref="C5:F5"/>
  </mergeCells>
  <phoneticPr fontId="145"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130"/>
    <col min="2" max="2" width="41.42578125" style="130" bestFit="1" customWidth="1"/>
    <col min="3" max="3" width="71.42578125" style="130" customWidth="1"/>
    <col min="4" max="4" width="44.42578125" style="130" customWidth="1"/>
    <col min="5" max="5" width="13.5703125" style="130" customWidth="1"/>
    <col min="6" max="16384" width="9.140625" style="130"/>
  </cols>
  <sheetData>
    <row r="2" spans="2:5" ht="21">
      <c r="B2" s="128" t="s">
        <v>86</v>
      </c>
      <c r="C2" s="129"/>
      <c r="D2" s="129"/>
    </row>
    <row r="3" spans="2:5">
      <c r="B3" s="129"/>
      <c r="C3" s="129"/>
      <c r="D3" s="129"/>
    </row>
    <row r="4" spans="2:5" ht="15.75">
      <c r="B4" s="131" t="s">
        <v>131</v>
      </c>
      <c r="C4" s="131" t="s">
        <v>130</v>
      </c>
      <c r="D4" s="131" t="s">
        <v>118</v>
      </c>
      <c r="E4" s="132" t="s">
        <v>132</v>
      </c>
    </row>
    <row r="5" spans="2:5" ht="75" customHeight="1">
      <c r="B5" s="133" t="s">
        <v>3</v>
      </c>
      <c r="C5" s="133" t="s">
        <v>129</v>
      </c>
      <c r="D5" s="134" t="s">
        <v>155</v>
      </c>
      <c r="E5" s="133" t="s">
        <v>78</v>
      </c>
    </row>
    <row r="6" spans="2:5" ht="75" customHeight="1">
      <c r="B6" s="133" t="s">
        <v>8</v>
      </c>
      <c r="C6" s="133" t="s">
        <v>113</v>
      </c>
      <c r="D6" s="134" t="s">
        <v>155</v>
      </c>
      <c r="E6" s="133" t="s">
        <v>167</v>
      </c>
    </row>
    <row r="7" spans="2:5" ht="75" customHeight="1">
      <c r="B7" s="133" t="s">
        <v>143</v>
      </c>
      <c r="C7" s="133" t="s">
        <v>87</v>
      </c>
      <c r="D7" s="134" t="s">
        <v>155</v>
      </c>
      <c r="E7" s="133" t="s">
        <v>79</v>
      </c>
    </row>
    <row r="8" spans="2:5" ht="75" customHeight="1">
      <c r="B8" s="133" t="s">
        <v>141</v>
      </c>
      <c r="C8" s="133" t="s">
        <v>134</v>
      </c>
      <c r="D8" s="133" t="s">
        <v>158</v>
      </c>
      <c r="E8" s="133" t="str">
        <f>"-JW2Z"</f>
        <v>-JW2Z</v>
      </c>
    </row>
    <row r="9" spans="2:5" ht="75" customHeight="1">
      <c r="B9" s="133" t="s">
        <v>62</v>
      </c>
      <c r="C9" s="133" t="s">
        <v>153</v>
      </c>
      <c r="D9" s="134" t="s">
        <v>155</v>
      </c>
      <c r="E9" s="133" t="str">
        <f>"-JW2S"</f>
        <v>-JW2S</v>
      </c>
    </row>
    <row r="10" spans="2:5" ht="75" customHeight="1">
      <c r="B10" s="133" t="s">
        <v>142</v>
      </c>
      <c r="C10" s="133" t="s">
        <v>133</v>
      </c>
      <c r="D10" s="133" t="s">
        <v>156</v>
      </c>
      <c r="E10" s="133" t="str">
        <f>"(-JW2Z) +     (-JW2S)"</f>
        <v>(-JW2Z) +     (-JW2S)</v>
      </c>
    </row>
    <row r="11" spans="2:5" ht="75" customHeight="1">
      <c r="B11" s="133" t="s">
        <v>144</v>
      </c>
      <c r="C11" s="133" t="s">
        <v>152</v>
      </c>
      <c r="D11" s="133" t="s">
        <v>158</v>
      </c>
      <c r="E11" s="133" t="str">
        <f>"-J5II"</f>
        <v>-J5II</v>
      </c>
    </row>
    <row r="12" spans="2:5" ht="75" customHeight="1">
      <c r="B12" s="133" t="s">
        <v>176</v>
      </c>
      <c r="C12" s="133" t="s">
        <v>114</v>
      </c>
      <c r="D12" s="133" t="s">
        <v>158</v>
      </c>
      <c r="E12" s="133" t="str">
        <f>"-JW2T"</f>
        <v>-JW2T</v>
      </c>
    </row>
    <row r="13" spans="2:5" ht="75" customHeight="1">
      <c r="B13" s="133" t="s">
        <v>70</v>
      </c>
      <c r="C13" s="133" t="s">
        <v>151</v>
      </c>
      <c r="D13" s="133" t="s">
        <v>157</v>
      </c>
      <c r="E13" s="133" t="s">
        <v>138</v>
      </c>
    </row>
    <row r="14" spans="2:5" ht="75" customHeight="1">
      <c r="B14" s="133" t="s">
        <v>4</v>
      </c>
      <c r="C14" s="133" t="s">
        <v>140</v>
      </c>
      <c r="D14" s="133" t="s">
        <v>158</v>
      </c>
      <c r="E14" s="133" t="s">
        <v>90</v>
      </c>
    </row>
    <row r="15" spans="2:5" ht="75" customHeight="1">
      <c r="B15" s="133" t="s">
        <v>2</v>
      </c>
      <c r="C15" s="133" t="s">
        <v>139</v>
      </c>
      <c r="D15" s="133" t="s">
        <v>158</v>
      </c>
      <c r="E15" s="133" t="s">
        <v>177</v>
      </c>
    </row>
    <row r="16" spans="2:5" ht="75" customHeight="1">
      <c r="B16" s="133" t="s">
        <v>72</v>
      </c>
      <c r="C16" s="133" t="s">
        <v>160</v>
      </c>
      <c r="D16" s="133" t="s">
        <v>158</v>
      </c>
      <c r="E16" s="133" t="s">
        <v>154</v>
      </c>
    </row>
    <row r="17" spans="2:5" ht="75" customHeight="1">
      <c r="B17" s="133" t="s">
        <v>77</v>
      </c>
      <c r="C17" s="133" t="s">
        <v>161</v>
      </c>
      <c r="D17" s="133" t="s">
        <v>158</v>
      </c>
      <c r="E17" s="133" t="s">
        <v>89</v>
      </c>
    </row>
    <row r="18" spans="2:5" ht="75" customHeight="1">
      <c r="B18" s="133" t="s">
        <v>145</v>
      </c>
      <c r="C18" s="133" t="s">
        <v>162</v>
      </c>
      <c r="D18" s="133" t="s">
        <v>159</v>
      </c>
      <c r="E18" s="133" t="s">
        <v>119</v>
      </c>
    </row>
    <row r="19" spans="2:5" ht="75" customHeight="1">
      <c r="B19" s="133" t="s">
        <v>150</v>
      </c>
      <c r="C19" s="133" t="s">
        <v>137</v>
      </c>
      <c r="D19" s="133" t="s">
        <v>335</v>
      </c>
      <c r="E19" s="133" t="s">
        <v>138</v>
      </c>
    </row>
    <row r="20" spans="2:5" ht="75" customHeight="1">
      <c r="B20" s="133" t="s">
        <v>83</v>
      </c>
      <c r="C20" s="133" t="s">
        <v>148</v>
      </c>
      <c r="D20" s="133" t="s">
        <v>336</v>
      </c>
      <c r="E20" s="133" t="s">
        <v>138</v>
      </c>
    </row>
    <row r="21" spans="2:5" ht="105.75" customHeight="1">
      <c r="B21" s="133" t="s">
        <v>136</v>
      </c>
      <c r="C21" s="133" t="s">
        <v>146</v>
      </c>
      <c r="D21" s="133" t="s">
        <v>337</v>
      </c>
      <c r="E21" s="133" t="s">
        <v>147</v>
      </c>
    </row>
    <row r="22" spans="2:5" ht="75" customHeight="1">
      <c r="B22" s="133" t="s">
        <v>84</v>
      </c>
      <c r="C22" s="133" t="s">
        <v>149</v>
      </c>
      <c r="D22" s="133" t="s">
        <v>178</v>
      </c>
      <c r="E22" s="133" t="s">
        <v>111</v>
      </c>
    </row>
    <row r="23" spans="2:5">
      <c r="B23" s="181" t="s">
        <v>338</v>
      </c>
      <c r="C23" s="182"/>
      <c r="D23" s="182"/>
      <c r="E23" s="183"/>
    </row>
    <row r="24" spans="2:5">
      <c r="B24" s="184"/>
      <c r="C24" s="185"/>
      <c r="D24" s="185"/>
      <c r="E24" s="186"/>
    </row>
  </sheetData>
  <mergeCells count="1">
    <mergeCell ref="B23:E24"/>
  </mergeCells>
  <phoneticPr fontId="145"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(2024-25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Darling, William - OBR</cp:lastModifiedBy>
  <cp:lastPrinted>2024-10-29T17:12:50Z</cp:lastPrinted>
  <dcterms:created xsi:type="dcterms:W3CDTF">2012-12-04T16:30:01Z</dcterms:created>
  <dcterms:modified xsi:type="dcterms:W3CDTF">2025-06-20T14:42:15Z</dcterms:modified>
</cp:coreProperties>
</file>