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75AAD8AA-D400-4C36-87AA-7C305B17D670}" xr6:coauthVersionLast="47" xr6:coauthVersionMax="47" xr10:uidLastSave="{00000000-0000-0000-0000-000000000000}"/>
  <bookViews>
    <workbookView xWindow="-120" yWindow="-120" windowWidth="38640" windowHeight="2124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3-24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86" i="31" l="1"/>
  <c r="AX86" i="31"/>
  <c r="AU86" i="31"/>
  <c r="AO86" i="31"/>
  <c r="BB85" i="31"/>
  <c r="AX85" i="31"/>
  <c r="AU85" i="31"/>
  <c r="AO85" i="31"/>
  <c r="BB84" i="31"/>
  <c r="AX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B34" i="31"/>
  <c r="AX34" i="31"/>
  <c r="AW34" i="31"/>
  <c r="AV34" i="31"/>
  <c r="AU34" i="31"/>
  <c r="AO34" i="31"/>
  <c r="BB33" i="31"/>
  <c r="AX33" i="31"/>
  <c r="AW33" i="31"/>
  <c r="AV33" i="31"/>
  <c r="AU33" i="31"/>
  <c r="AO33" i="31"/>
  <c r="BB32" i="31"/>
  <c r="AX32" i="31"/>
  <c r="AW32" i="31"/>
  <c r="AV32" i="31"/>
  <c r="AU32" i="31"/>
  <c r="AO32" i="31"/>
  <c r="BB31" i="31"/>
  <c r="AX31" i="31"/>
  <c r="AW31" i="31"/>
  <c r="AV31" i="31"/>
  <c r="AU31" i="31"/>
  <c r="AO31" i="31"/>
  <c r="BB30" i="31"/>
  <c r="AX30" i="31"/>
  <c r="AW30" i="31"/>
  <c r="AV30" i="31"/>
  <c r="AU30" i="31"/>
  <c r="AO30" i="31"/>
  <c r="BB29" i="31"/>
  <c r="AX29" i="31"/>
  <c r="AW29" i="31"/>
  <c r="AV29" i="31"/>
  <c r="AU29" i="31"/>
  <c r="AO29" i="31"/>
  <c r="BB28" i="31"/>
  <c r="AX28" i="31"/>
  <c r="AW28" i="31"/>
  <c r="AV28" i="31"/>
  <c r="AU28" i="31"/>
  <c r="AO28" i="31"/>
  <c r="BB27" i="31"/>
  <c r="AX27" i="31"/>
  <c r="AW27" i="31"/>
  <c r="AV27" i="31"/>
  <c r="AU27" i="31"/>
  <c r="AO27" i="31"/>
  <c r="BB26" i="31"/>
  <c r="AX26" i="31"/>
  <c r="AW26" i="31"/>
  <c r="AV26" i="31"/>
  <c r="AU26" i="31"/>
  <c r="AO26" i="31"/>
  <c r="BB25" i="31"/>
  <c r="AX25" i="31"/>
  <c r="AW25" i="31"/>
  <c r="AV25" i="31"/>
  <c r="AU25" i="31"/>
  <c r="AO25" i="31"/>
  <c r="BB24" i="31"/>
  <c r="AX24" i="31"/>
  <c r="AW24" i="31"/>
  <c r="AV24" i="31"/>
  <c r="AU24" i="31"/>
  <c r="AO24" i="31"/>
  <c r="BB23" i="31"/>
  <c r="AX23" i="31"/>
  <c r="AW23" i="31"/>
  <c r="AV23" i="31"/>
  <c r="AU23" i="31"/>
  <c r="AO23" i="31"/>
  <c r="BB22" i="31"/>
  <c r="AX22" i="31"/>
  <c r="AW22" i="31"/>
  <c r="AV22" i="31"/>
  <c r="AU22" i="31"/>
  <c r="AO22" i="31"/>
  <c r="BB21" i="31"/>
  <c r="AX21" i="31"/>
  <c r="AW21" i="31"/>
  <c r="AV21" i="31"/>
  <c r="AU21" i="31"/>
  <c r="AO21" i="31"/>
  <c r="BB20" i="31"/>
  <c r="AX20" i="31"/>
  <c r="AW20" i="31"/>
  <c r="AV20" i="31"/>
  <c r="AU20" i="31"/>
  <c r="AO20" i="31"/>
  <c r="BB19" i="31"/>
  <c r="AX19" i="31"/>
  <c r="AW19" i="31"/>
  <c r="AV19" i="31"/>
  <c r="AU19" i="31"/>
  <c r="AO19" i="31"/>
  <c r="BB18" i="31"/>
  <c r="AX18" i="31"/>
  <c r="AW18" i="31"/>
  <c r="AV18" i="31"/>
  <c r="AU18" i="31"/>
  <c r="AO18" i="31"/>
  <c r="BB17" i="31"/>
  <c r="AX17" i="31"/>
  <c r="AW17" i="31"/>
  <c r="AV17" i="31"/>
  <c r="AU17" i="31"/>
  <c r="AO17" i="31"/>
  <c r="BB16" i="31"/>
  <c r="AX16" i="31"/>
  <c r="AW16" i="31"/>
  <c r="AV16" i="31"/>
  <c r="AU16" i="31"/>
  <c r="AO16" i="31"/>
  <c r="BB15" i="31"/>
  <c r="AX15" i="31"/>
  <c r="AW15" i="31"/>
  <c r="AV15" i="31"/>
  <c r="AU15" i="31"/>
  <c r="AO15" i="31"/>
  <c r="BB14" i="31"/>
  <c r="AX14" i="31"/>
  <c r="AW14" i="31"/>
  <c r="AV14" i="31"/>
  <c r="AU14" i="31"/>
  <c r="AO14" i="31"/>
  <c r="BB13" i="31"/>
  <c r="AX13" i="31"/>
  <c r="AW13" i="31"/>
  <c r="AV13" i="31"/>
  <c r="AU13" i="31"/>
  <c r="AO13" i="31"/>
  <c r="BB12" i="31"/>
  <c r="AX12" i="31"/>
  <c r="AW12" i="31"/>
  <c r="AV12" i="31"/>
  <c r="AU12" i="31"/>
  <c r="AO12" i="31"/>
  <c r="BB11" i="31"/>
  <c r="AX11" i="31"/>
  <c r="AW11" i="31"/>
  <c r="AV11" i="31"/>
  <c r="AU11" i="31"/>
  <c r="AO11" i="31"/>
  <c r="BB10" i="31"/>
  <c r="AX10" i="31"/>
  <c r="AW10" i="31"/>
  <c r="AV10" i="31"/>
  <c r="AU10" i="31"/>
  <c r="AO10" i="31"/>
  <c r="BB9" i="31"/>
  <c r="AX9" i="31"/>
  <c r="AW9" i="31"/>
  <c r="AV9" i="31"/>
  <c r="AU9" i="31"/>
  <c r="AO9" i="31"/>
  <c r="BB8" i="31"/>
  <c r="AX8" i="31"/>
  <c r="AW8" i="31"/>
  <c r="AV8" i="31"/>
  <c r="AU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Z88" i="31"/>
  <c r="W88" i="31"/>
  <c r="S88" i="31"/>
  <c r="P88" i="31"/>
  <c r="J88" i="31"/>
  <c r="AB87" i="31"/>
  <c r="Z87" i="31"/>
  <c r="W87" i="31"/>
  <c r="S87" i="31"/>
  <c r="P87" i="31"/>
  <c r="J87" i="31"/>
  <c r="AB86" i="31"/>
  <c r="Z86" i="31"/>
  <c r="W86" i="31"/>
  <c r="S86" i="31"/>
  <c r="P86" i="31"/>
  <c r="J86" i="31"/>
  <c r="AB85" i="31"/>
  <c r="W85" i="31"/>
  <c r="S85" i="31"/>
  <c r="P85" i="31"/>
  <c r="J85" i="31"/>
  <c r="AB84" i="31"/>
  <c r="W84" i="31"/>
  <c r="S84" i="31"/>
  <c r="P84" i="31"/>
  <c r="J84" i="31"/>
  <c r="AE83" i="31"/>
  <c r="AB83" i="31"/>
  <c r="W83" i="31"/>
  <c r="S83" i="31"/>
  <c r="P83" i="31"/>
  <c r="J83" i="31"/>
  <c r="AE82" i="31"/>
  <c r="AB82" i="31"/>
  <c r="W82" i="31"/>
  <c r="S82" i="31"/>
  <c r="P82" i="31"/>
  <c r="J82" i="31"/>
  <c r="AE81" i="31"/>
  <c r="AB81" i="31"/>
  <c r="W81" i="31"/>
  <c r="S81" i="31"/>
  <c r="P81" i="31"/>
  <c r="J81" i="31"/>
  <c r="AE80" i="31"/>
  <c r="AB80" i="31"/>
  <c r="W80" i="31"/>
  <c r="S80" i="31"/>
  <c r="P80" i="31"/>
  <c r="J80" i="31"/>
  <c r="AE79" i="31"/>
  <c r="AB79" i="31"/>
  <c r="W79" i="31"/>
  <c r="S79" i="31"/>
  <c r="P79" i="31"/>
  <c r="J79" i="31"/>
  <c r="AE78" i="31"/>
  <c r="AB78" i="31"/>
  <c r="W78" i="31"/>
  <c r="S78" i="31"/>
  <c r="P78" i="31"/>
  <c r="J78" i="31"/>
  <c r="AE77" i="31"/>
  <c r="AB77" i="31"/>
  <c r="W77" i="31"/>
  <c r="S77" i="31"/>
  <c r="P77" i="31"/>
  <c r="J77" i="31"/>
  <c r="AE76" i="31"/>
  <c r="AB76" i="31"/>
  <c r="W76" i="31"/>
  <c r="S76" i="31"/>
  <c r="P76" i="31"/>
  <c r="J76" i="31"/>
  <c r="AE75" i="31"/>
  <c r="AB75" i="31"/>
  <c r="W75" i="31"/>
  <c r="S75" i="31"/>
  <c r="P75" i="31"/>
  <c r="J75" i="31"/>
  <c r="AE74" i="31"/>
  <c r="AB74" i="31"/>
  <c r="W74" i="31"/>
  <c r="S74" i="31"/>
  <c r="P74" i="31"/>
  <c r="J74" i="31"/>
  <c r="AE73" i="31"/>
  <c r="AB73" i="31"/>
  <c r="W73" i="31"/>
  <c r="S73" i="31"/>
  <c r="P73" i="31"/>
  <c r="J73" i="31"/>
  <c r="AE72" i="31"/>
  <c r="AB72" i="31"/>
  <c r="W72" i="31"/>
  <c r="S72" i="31"/>
  <c r="P72" i="31"/>
  <c r="J72" i="31"/>
  <c r="AE71" i="31"/>
  <c r="AB71" i="31"/>
  <c r="W71" i="31"/>
  <c r="S71" i="31"/>
  <c r="P71" i="31"/>
  <c r="J71" i="31"/>
  <c r="AE70" i="31"/>
  <c r="AB70" i="31"/>
  <c r="W70" i="31"/>
  <c r="S70" i="31"/>
  <c r="P70" i="31"/>
  <c r="J70" i="31"/>
  <c r="AE69" i="31"/>
  <c r="AB69" i="31"/>
  <c r="W69" i="31"/>
  <c r="S69" i="31"/>
  <c r="P69" i="31"/>
  <c r="J69" i="31"/>
  <c r="AE68" i="31"/>
  <c r="AB68" i="31"/>
  <c r="W68" i="31"/>
  <c r="S68" i="31"/>
  <c r="P68" i="31"/>
  <c r="J68" i="31"/>
  <c r="AE67" i="31"/>
  <c r="AB67" i="31"/>
  <c r="W67" i="31"/>
  <c r="S67" i="31"/>
  <c r="P67" i="31"/>
  <c r="J67" i="31"/>
  <c r="AE66" i="31"/>
  <c r="AB66" i="31"/>
  <c r="W66" i="31"/>
  <c r="S66" i="31"/>
  <c r="P66" i="31"/>
  <c r="J66" i="31"/>
  <c r="AE65" i="31"/>
  <c r="AB65" i="31"/>
  <c r="W65" i="31"/>
  <c r="S65" i="31"/>
  <c r="P65" i="31"/>
  <c r="J65" i="31"/>
  <c r="AE64" i="31"/>
  <c r="AB64" i="31"/>
  <c r="W64" i="31"/>
  <c r="S64" i="31"/>
  <c r="P64" i="31"/>
  <c r="J64" i="31"/>
  <c r="AE63" i="31"/>
  <c r="AB63" i="31"/>
  <c r="W63" i="31"/>
  <c r="S63" i="31"/>
  <c r="P63" i="31"/>
  <c r="J63" i="31"/>
  <c r="AE62" i="31"/>
  <c r="AB62" i="31"/>
  <c r="W62" i="31"/>
  <c r="S62" i="31"/>
  <c r="P62" i="31"/>
  <c r="J62" i="31"/>
  <c r="AE61" i="31"/>
  <c r="AB61" i="31"/>
  <c r="W61" i="31"/>
  <c r="S61" i="31"/>
  <c r="P61" i="31"/>
  <c r="J61" i="31"/>
  <c r="AE60" i="31"/>
  <c r="AB60" i="31"/>
  <c r="W60" i="31"/>
  <c r="S60" i="31"/>
  <c r="R60" i="31"/>
  <c r="P60" i="31"/>
  <c r="J60" i="31"/>
  <c r="AE59" i="31"/>
  <c r="AB59" i="31"/>
  <c r="W59" i="31"/>
  <c r="S59" i="31"/>
  <c r="R59" i="31"/>
  <c r="P59" i="31"/>
  <c r="J59" i="31"/>
  <c r="AE58" i="31"/>
  <c r="AB58" i="31"/>
  <c r="W58" i="31"/>
  <c r="S58" i="31"/>
  <c r="R58" i="31"/>
  <c r="P58" i="31"/>
  <c r="J58" i="31"/>
  <c r="AE57" i="31"/>
  <c r="AB57" i="31"/>
  <c r="W57" i="31"/>
  <c r="S57" i="31"/>
  <c r="R57" i="31"/>
  <c r="P57" i="31"/>
  <c r="J57" i="31"/>
  <c r="AE56" i="31"/>
  <c r="AB56" i="31"/>
  <c r="W56" i="31"/>
  <c r="S56" i="31"/>
  <c r="R56" i="31"/>
  <c r="P56" i="31"/>
  <c r="J56" i="31"/>
  <c r="AE55" i="31"/>
  <c r="AB55" i="31"/>
  <c r="W55" i="31"/>
  <c r="S55" i="31"/>
  <c r="R55" i="31"/>
  <c r="P55" i="31"/>
  <c r="J55" i="31"/>
  <c r="AE54" i="31"/>
  <c r="AB54" i="31"/>
  <c r="W54" i="31"/>
  <c r="S54" i="31"/>
  <c r="R54" i="31"/>
  <c r="P54" i="31"/>
  <c r="J54" i="31"/>
  <c r="AE53" i="31"/>
  <c r="AB53" i="31"/>
  <c r="W53" i="31"/>
  <c r="S53" i="31"/>
  <c r="R53" i="31"/>
  <c r="P53" i="31"/>
  <c r="J53" i="31"/>
  <c r="AE52" i="31"/>
  <c r="AB52" i="31"/>
  <c r="W52" i="31"/>
  <c r="S52" i="31"/>
  <c r="R52" i="31"/>
  <c r="P52" i="31"/>
  <c r="J52" i="31"/>
  <c r="AE51" i="31"/>
  <c r="AB51" i="31"/>
  <c r="W51" i="31"/>
  <c r="S51" i="31"/>
  <c r="R51" i="31"/>
  <c r="P51" i="31"/>
  <c r="J51" i="31"/>
  <c r="AE50" i="31"/>
  <c r="AB50" i="31"/>
  <c r="W50" i="31"/>
  <c r="S50" i="31"/>
  <c r="R50" i="31"/>
  <c r="P50" i="31"/>
  <c r="J50" i="31"/>
  <c r="AE49" i="31"/>
  <c r="AB49" i="31"/>
  <c r="W49" i="31"/>
  <c r="S49" i="31"/>
  <c r="R49" i="31"/>
  <c r="P49" i="31"/>
  <c r="J49" i="31"/>
  <c r="AE48" i="31"/>
  <c r="AB48" i="31"/>
  <c r="W48" i="31"/>
  <c r="S48" i="31"/>
  <c r="R48" i="31"/>
  <c r="P48" i="31"/>
  <c r="J48" i="31"/>
  <c r="AE47" i="31"/>
  <c r="AB47" i="31"/>
  <c r="W47" i="31"/>
  <c r="S47" i="31"/>
  <c r="R47" i="31"/>
  <c r="P47" i="31"/>
  <c r="J47" i="31"/>
  <c r="AE46" i="31"/>
  <c r="AB46" i="31"/>
  <c r="W46" i="31"/>
  <c r="S46" i="31"/>
  <c r="R46" i="31"/>
  <c r="P46" i="31"/>
  <c r="J46" i="31"/>
  <c r="AE45" i="31"/>
  <c r="AB45" i="31"/>
  <c r="W45" i="31"/>
  <c r="S45" i="31"/>
  <c r="R45" i="31"/>
  <c r="P45" i="31"/>
  <c r="J45" i="31"/>
  <c r="AE44" i="31"/>
  <c r="AB44" i="31"/>
  <c r="W44" i="31"/>
  <c r="S44" i="31"/>
  <c r="R44" i="31"/>
  <c r="P44" i="31"/>
  <c r="J44" i="31"/>
  <c r="AE43" i="31"/>
  <c r="AB43" i="31"/>
  <c r="W43" i="31"/>
  <c r="S43" i="31"/>
  <c r="R43" i="31"/>
  <c r="P43" i="31"/>
  <c r="J43" i="31"/>
  <c r="AE42" i="31"/>
  <c r="AB42" i="31"/>
  <c r="W42" i="31"/>
  <c r="S42" i="31"/>
  <c r="R42" i="31"/>
  <c r="P42" i="31"/>
  <c r="J42" i="31"/>
  <c r="AE41" i="31"/>
  <c r="AB41" i="31"/>
  <c r="W41" i="31"/>
  <c r="S41" i="31"/>
  <c r="R41" i="31"/>
  <c r="P41" i="31"/>
  <c r="J41" i="31"/>
  <c r="AE40" i="31"/>
  <c r="AB40" i="31"/>
  <c r="W40" i="31"/>
  <c r="S40" i="31"/>
  <c r="R40" i="31"/>
  <c r="P40" i="31"/>
  <c r="J40" i="31"/>
  <c r="AE39" i="31"/>
  <c r="AB39" i="31"/>
  <c r="W39" i="31"/>
  <c r="S39" i="31"/>
  <c r="R39" i="31"/>
  <c r="P39" i="31"/>
  <c r="J39" i="31"/>
  <c r="AE38" i="31"/>
  <c r="AB38" i="31"/>
  <c r="W38" i="31"/>
  <c r="S38" i="31"/>
  <c r="R38" i="31"/>
  <c r="P38" i="31"/>
  <c r="J38" i="31"/>
  <c r="AE37" i="31"/>
  <c r="AB37" i="31"/>
  <c r="W37" i="31"/>
  <c r="S37" i="31"/>
  <c r="R37" i="31"/>
  <c r="P37" i="31"/>
  <c r="J37" i="31"/>
  <c r="AE36" i="31"/>
  <c r="AB36" i="31"/>
  <c r="Z36" i="31"/>
  <c r="W36" i="31"/>
  <c r="S36" i="31"/>
  <c r="R36" i="31"/>
  <c r="P36" i="31"/>
  <c r="O36" i="31"/>
  <c r="N36" i="31"/>
  <c r="K36" i="31"/>
  <c r="J36" i="31"/>
  <c r="AE35" i="31"/>
  <c r="AB35" i="31"/>
  <c r="AA35" i="31"/>
  <c r="Z35" i="31"/>
  <c r="X35" i="31"/>
  <c r="W35" i="31"/>
  <c r="S35" i="31"/>
  <c r="R35" i="31"/>
  <c r="P35" i="31"/>
  <c r="O35" i="31"/>
  <c r="N35" i="31"/>
  <c r="K35" i="31"/>
  <c r="J35" i="31"/>
  <c r="AE34"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R87" i="31" l="1"/>
  <c r="R88" i="31"/>
  <c r="R86" i="31" l="1"/>
  <c r="AE85" i="31" l="1"/>
  <c r="AE84" i="31"/>
  <c r="Q87" i="31" l="1"/>
  <c r="Q88" i="31"/>
  <c r="Q86" i="31"/>
  <c r="AD85" i="31" l="1"/>
  <c r="R61" i="31" l="1"/>
  <c r="R68" i="31"/>
  <c r="R76" i="31"/>
  <c r="R78" i="31"/>
  <c r="R77" i="31"/>
  <c r="R71" i="31"/>
  <c r="R73" i="31"/>
  <c r="R74" i="31"/>
  <c r="R82" i="31"/>
  <c r="R80" i="31"/>
  <c r="R85" i="31"/>
  <c r="R72" i="31"/>
  <c r="R75" i="31"/>
  <c r="R62" i="31"/>
  <c r="R70" i="31"/>
  <c r="R81" i="31"/>
  <c r="R67" i="31"/>
  <c r="R66" i="31"/>
  <c r="R64" i="31"/>
  <c r="R79" i="31"/>
  <c r="R65" i="31"/>
  <c r="R69" i="31"/>
  <c r="R63" i="31"/>
  <c r="R84" i="31"/>
  <c r="R83" i="31"/>
  <c r="AW83" i="31" l="1"/>
  <c r="AV83" i="31"/>
  <c r="AD84" i="31" l="1"/>
  <c r="AC85" i="31" l="1"/>
  <c r="T85" i="31" l="1"/>
  <c r="U85" i="31"/>
  <c r="Y85" i="31"/>
  <c r="F85" i="31"/>
  <c r="X85" i="31"/>
  <c r="AA85" i="31"/>
  <c r="BS79" i="31"/>
  <c r="CJ12" i="31"/>
  <c r="CJ14" i="31"/>
  <c r="CJ20" i="31"/>
  <c r="E12" i="11"/>
  <c r="E11" i="11"/>
  <c r="E10" i="11"/>
  <c r="E9" i="11"/>
  <c r="E8" i="11"/>
  <c r="BX14" i="31"/>
  <c r="CI8" i="31"/>
  <c r="BW10" i="31"/>
  <c r="BW14" i="31"/>
  <c r="BW18" i="31"/>
  <c r="BW26" i="31"/>
  <c r="BW22" i="31"/>
  <c r="BC8" i="31" l="1"/>
  <c r="AT8" i="31"/>
  <c r="BE33" i="31"/>
  <c r="AP32" i="31"/>
  <c r="BC30" i="31"/>
  <c r="AT30" i="31"/>
  <c r="BF28" i="31"/>
  <c r="AR27" i="31"/>
  <c r="BE25" i="31"/>
  <c r="AP24" i="31"/>
  <c r="BC22" i="31"/>
  <c r="AT22" i="31"/>
  <c r="BF20" i="31"/>
  <c r="AR19" i="31"/>
  <c r="BE17" i="31"/>
  <c r="AP16" i="31"/>
  <c r="BC14" i="31"/>
  <c r="AT14" i="31"/>
  <c r="BF12" i="31"/>
  <c r="AR11" i="31"/>
  <c r="BE9" i="31"/>
  <c r="CI24" i="31"/>
  <c r="BT23" i="31"/>
  <c r="BX21" i="31"/>
  <c r="CJ19" i="31"/>
  <c r="CI16" i="31"/>
  <c r="BT15" i="31"/>
  <c r="BX13" i="31"/>
  <c r="CJ11" i="31"/>
  <c r="AR8" i="31"/>
  <c r="AT33" i="31"/>
  <c r="BC33" i="31"/>
  <c r="BF31" i="31"/>
  <c r="AR30" i="31"/>
  <c r="BE28" i="31"/>
  <c r="AP27" i="31"/>
  <c r="AT25" i="31"/>
  <c r="BC25" i="31"/>
  <c r="BF23" i="31"/>
  <c r="AR22" i="31"/>
  <c r="BE20" i="31"/>
  <c r="AP19" i="31"/>
  <c r="AT17" i="31"/>
  <c r="BC17" i="31"/>
  <c r="BF15" i="31"/>
  <c r="AR14" i="31"/>
  <c r="BE12" i="31"/>
  <c r="AP11" i="31"/>
  <c r="AT9" i="31"/>
  <c r="BC9" i="31"/>
  <c r="CI27" i="31"/>
  <c r="BT26" i="31"/>
  <c r="BX24" i="31"/>
  <c r="CJ22" i="31"/>
  <c r="BW21" i="31"/>
  <c r="CI19" i="31"/>
  <c r="BT18" i="31"/>
  <c r="BX16" i="31"/>
  <c r="BW13" i="31"/>
  <c r="CI11" i="31"/>
  <c r="BT10" i="31"/>
  <c r="AP8" i="31"/>
  <c r="AR33" i="31"/>
  <c r="BE31" i="31"/>
  <c r="AP30" i="31"/>
  <c r="BC28" i="31"/>
  <c r="AT28" i="31"/>
  <c r="BF26" i="31"/>
  <c r="AR25" i="31"/>
  <c r="BE23" i="31"/>
  <c r="AP22" i="31"/>
  <c r="BC20" i="31"/>
  <c r="AT20" i="31"/>
  <c r="BF18" i="31"/>
  <c r="AR17" i="31"/>
  <c r="BE15" i="31"/>
  <c r="AP14" i="31"/>
  <c r="BC12" i="31"/>
  <c r="AT12" i="31"/>
  <c r="BF10" i="31"/>
  <c r="AR9" i="31"/>
  <c r="BX27" i="31"/>
  <c r="CJ25" i="31"/>
  <c r="BW24" i="31"/>
  <c r="CI22" i="31"/>
  <c r="BT21" i="31"/>
  <c r="BX19" i="31"/>
  <c r="CJ17" i="31"/>
  <c r="BW16" i="31"/>
  <c r="CI14" i="31"/>
  <c r="BT13" i="31"/>
  <c r="BX11" i="31"/>
  <c r="CJ9" i="31"/>
  <c r="BE34" i="31"/>
  <c r="AP33" i="31"/>
  <c r="AT31" i="31"/>
  <c r="BC31" i="31"/>
  <c r="BF29" i="31"/>
  <c r="AR28" i="31"/>
  <c r="BE26" i="31"/>
  <c r="AP25" i="31"/>
  <c r="AT23" i="31"/>
  <c r="BC23" i="31"/>
  <c r="BF21" i="31"/>
  <c r="AR20" i="31"/>
  <c r="BE18" i="31"/>
  <c r="AP17" i="31"/>
  <c r="AT15" i="31"/>
  <c r="BC15" i="31"/>
  <c r="BF13" i="31"/>
  <c r="AR12" i="31"/>
  <c r="BE10" i="31"/>
  <c r="AP9" i="31"/>
  <c r="BW27" i="31"/>
  <c r="CI25" i="31"/>
  <c r="BT24" i="31"/>
  <c r="BX22" i="31"/>
  <c r="BW19" i="31"/>
  <c r="CI17" i="31"/>
  <c r="BT16" i="31"/>
  <c r="BW11" i="31"/>
  <c r="CI9" i="31"/>
  <c r="AT34" i="31"/>
  <c r="BF32" i="31"/>
  <c r="AR31" i="31"/>
  <c r="BE29" i="31"/>
  <c r="AP28" i="31"/>
  <c r="BC26" i="31"/>
  <c r="AT26" i="31"/>
  <c r="BF24" i="31"/>
  <c r="AR23" i="31"/>
  <c r="BE21" i="31"/>
  <c r="AP20" i="31"/>
  <c r="BC18" i="31"/>
  <c r="AT18" i="31"/>
  <c r="BF16" i="31"/>
  <c r="AR15" i="31"/>
  <c r="BE13" i="31"/>
  <c r="AP12" i="31"/>
  <c r="BC10" i="31"/>
  <c r="AT10" i="31"/>
  <c r="BX8" i="31"/>
  <c r="BT27" i="31"/>
  <c r="BX25" i="31"/>
  <c r="CJ23" i="31"/>
  <c r="CI20" i="31"/>
  <c r="BT19" i="31"/>
  <c r="BX17" i="31"/>
  <c r="CJ15" i="31"/>
  <c r="CI12" i="31"/>
  <c r="BT11" i="31"/>
  <c r="BX9" i="31"/>
  <c r="AR34" i="31"/>
  <c r="BE32" i="31"/>
  <c r="AP31" i="31"/>
  <c r="AT29" i="31"/>
  <c r="BC29" i="31"/>
  <c r="BF27" i="31"/>
  <c r="AR26" i="31"/>
  <c r="BE24" i="31"/>
  <c r="AP23" i="31"/>
  <c r="AT21" i="31"/>
  <c r="BC21" i="31"/>
  <c r="BF19" i="31"/>
  <c r="AR18" i="31"/>
  <c r="BE16" i="31"/>
  <c r="AP15" i="31"/>
  <c r="AT13" i="31"/>
  <c r="BC13" i="31"/>
  <c r="BF11" i="31"/>
  <c r="AR10" i="31"/>
  <c r="BW8" i="31"/>
  <c r="CJ26" i="31"/>
  <c r="BW25" i="31"/>
  <c r="CI23" i="31"/>
  <c r="BT22" i="31"/>
  <c r="BX20" i="31"/>
  <c r="CJ18" i="31"/>
  <c r="BW17" i="31"/>
  <c r="CI15" i="31"/>
  <c r="BT14" i="31"/>
  <c r="BX12" i="31"/>
  <c r="CJ10" i="31"/>
  <c r="BW9" i="31"/>
  <c r="BF8" i="31"/>
  <c r="AP34" i="31"/>
  <c r="BC32" i="31"/>
  <c r="AT32" i="31"/>
  <c r="BF30" i="31"/>
  <c r="AR29" i="31"/>
  <c r="BE27" i="31"/>
  <c r="AP26" i="31"/>
  <c r="BC24" i="31"/>
  <c r="AT24" i="31"/>
  <c r="BF22" i="31"/>
  <c r="AR21" i="31"/>
  <c r="BE19" i="31"/>
  <c r="AP18" i="31"/>
  <c r="BC16" i="31"/>
  <c r="AT16" i="31"/>
  <c r="BF14" i="31"/>
  <c r="AR13" i="31"/>
  <c r="BE11" i="31"/>
  <c r="AP10" i="31"/>
  <c r="BT8" i="31"/>
  <c r="CI26" i="31"/>
  <c r="BT25" i="31"/>
  <c r="BX23" i="31"/>
  <c r="CJ21" i="31"/>
  <c r="BW20" i="31"/>
  <c r="CI18" i="31"/>
  <c r="BT17" i="31"/>
  <c r="BX15" i="31"/>
  <c r="CJ13" i="31"/>
  <c r="BW12" i="31"/>
  <c r="CI10" i="31"/>
  <c r="BT9" i="31"/>
  <c r="BE8" i="31"/>
  <c r="BF33" i="31"/>
  <c r="AR32" i="31"/>
  <c r="BE30" i="31"/>
  <c r="AP29" i="31"/>
  <c r="AT27" i="31"/>
  <c r="BC27" i="31"/>
  <c r="BF25" i="31"/>
  <c r="AR24" i="31"/>
  <c r="BE22" i="31"/>
  <c r="AP21" i="31"/>
  <c r="AT19" i="31"/>
  <c r="BC19" i="31"/>
  <c r="BF17" i="31"/>
  <c r="AR16" i="31"/>
  <c r="BE14" i="31"/>
  <c r="AP13" i="31"/>
  <c r="AT11" i="31"/>
  <c r="BC11" i="31"/>
  <c r="BF9" i="31"/>
  <c r="CJ8" i="31"/>
  <c r="BX26" i="31"/>
  <c r="CJ24" i="31"/>
  <c r="BW23" i="31"/>
  <c r="CI21" i="31"/>
  <c r="BT20" i="31"/>
  <c r="BX18" i="31"/>
  <c r="CJ16" i="31"/>
  <c r="BW15" i="31"/>
  <c r="CI13" i="31"/>
  <c r="BT12" i="31"/>
  <c r="BX10" i="31"/>
  <c r="AD86" i="31"/>
  <c r="AD87" i="31"/>
  <c r="AD88" i="31"/>
  <c r="T64" i="31"/>
  <c r="U65" i="31"/>
  <c r="T72" i="31"/>
  <c r="U73" i="31"/>
  <c r="U80" i="31"/>
  <c r="T81" i="31"/>
  <c r="T73" i="31"/>
  <c r="T63" i="31"/>
  <c r="U64" i="31"/>
  <c r="T71" i="31"/>
  <c r="U72" i="31"/>
  <c r="T80" i="31"/>
  <c r="U74" i="31"/>
  <c r="T62" i="31"/>
  <c r="U63" i="31"/>
  <c r="T70" i="31"/>
  <c r="U71" i="31"/>
  <c r="T78" i="31"/>
  <c r="U79" i="31"/>
  <c r="U81" i="31"/>
  <c r="U83" i="31"/>
  <c r="T61" i="31"/>
  <c r="U62" i="31"/>
  <c r="T69" i="31"/>
  <c r="U70" i="31"/>
  <c r="T77" i="31"/>
  <c r="U78" i="31"/>
  <c r="T60" i="31"/>
  <c r="U61" i="31"/>
  <c r="T68" i="31"/>
  <c r="U69" i="31"/>
  <c r="T76" i="31"/>
  <c r="U77" i="31"/>
  <c r="T82" i="31"/>
  <c r="U66" i="31"/>
  <c r="T59" i="31"/>
  <c r="U60" i="31"/>
  <c r="T67" i="31"/>
  <c r="U68" i="31"/>
  <c r="T75" i="31"/>
  <c r="U76" i="31"/>
  <c r="U82" i="31"/>
  <c r="T65" i="31"/>
  <c r="U59" i="31"/>
  <c r="T66" i="31"/>
  <c r="U67" i="31"/>
  <c r="T74" i="31"/>
  <c r="U75" i="31"/>
  <c r="U84" i="31"/>
  <c r="T84" i="31"/>
  <c r="Y62" i="31"/>
  <c r="Y70" i="31"/>
  <c r="Y78" i="31"/>
  <c r="Y80" i="31"/>
  <c r="Y61" i="31"/>
  <c r="Y69" i="31"/>
  <c r="Y77" i="31"/>
  <c r="Y84" i="31"/>
  <c r="Y60" i="31"/>
  <c r="Y68" i="31"/>
  <c r="Y76" i="31"/>
  <c r="Y81" i="31"/>
  <c r="Y82" i="31"/>
  <c r="Y83" i="31"/>
  <c r="Y59" i="31"/>
  <c r="Y67" i="31"/>
  <c r="Y75" i="31"/>
  <c r="Y66" i="31"/>
  <c r="Y74" i="31"/>
  <c r="Y65" i="31"/>
  <c r="Y73" i="31"/>
  <c r="Y64" i="31"/>
  <c r="Y72" i="31"/>
  <c r="Y63" i="31"/>
  <c r="Y71" i="31"/>
  <c r="Y79" i="31"/>
  <c r="F66" i="31"/>
  <c r="X77" i="31"/>
  <c r="X80" i="31"/>
  <c r="X60" i="31"/>
  <c r="F65" i="31"/>
  <c r="X68" i="31"/>
  <c r="F73" i="31"/>
  <c r="X76" i="31"/>
  <c r="X82" i="31"/>
  <c r="F84" i="31"/>
  <c r="Q85" i="31"/>
  <c r="X63" i="31"/>
  <c r="X59" i="31"/>
  <c r="F64" i="31"/>
  <c r="F72" i="31"/>
  <c r="F81" i="31"/>
  <c r="F83" i="31"/>
  <c r="F63" i="31"/>
  <c r="F71" i="31"/>
  <c r="X74" i="31"/>
  <c r="F79" i="31"/>
  <c r="X65" i="31"/>
  <c r="F70" i="31"/>
  <c r="X73" i="31"/>
  <c r="F80" i="31"/>
  <c r="F61" i="31"/>
  <c r="X64" i="31"/>
  <c r="F69" i="31"/>
  <c r="X72" i="31"/>
  <c r="F77" i="31"/>
  <c r="F60" i="31"/>
  <c r="F68" i="31"/>
  <c r="F76" i="31"/>
  <c r="X79" i="31"/>
  <c r="F82" i="31"/>
  <c r="X84" i="31"/>
  <c r="F59" i="31"/>
  <c r="X62" i="31"/>
  <c r="F67" i="31"/>
  <c r="F75" i="31"/>
  <c r="X78" i="31"/>
  <c r="X81" i="31"/>
  <c r="X83" i="31"/>
  <c r="T38" i="31"/>
  <c r="G20" i="31"/>
  <c r="E30" i="31"/>
  <c r="C79" i="31"/>
  <c r="D80" i="31"/>
  <c r="C30" i="31"/>
  <c r="U51" i="31"/>
  <c r="D35" i="31"/>
  <c r="F49" i="31"/>
  <c r="M42" i="31"/>
  <c r="L42" i="31"/>
  <c r="D20" i="31"/>
  <c r="Y30" i="31"/>
  <c r="C33" i="31"/>
  <c r="Y31" i="31"/>
  <c r="D42" i="31"/>
  <c r="Y39" i="31"/>
  <c r="F22" i="31"/>
  <c r="F20" i="31"/>
  <c r="C21" i="31"/>
  <c r="G56" i="31"/>
  <c r="E65" i="31"/>
  <c r="M27" i="31"/>
  <c r="L27" i="31"/>
  <c r="T43" i="31"/>
  <c r="T28" i="31"/>
  <c r="T52" i="31"/>
  <c r="C55" i="31"/>
  <c r="G52" i="31"/>
  <c r="G43" i="31"/>
  <c r="G31" i="31"/>
  <c r="L29" i="31"/>
  <c r="M29" i="31"/>
  <c r="V30" i="31"/>
  <c r="D56" i="31"/>
  <c r="F40" i="31"/>
  <c r="V60" i="31"/>
  <c r="F28" i="31"/>
  <c r="D25" i="31"/>
  <c r="G28" i="31"/>
  <c r="E28" i="31"/>
  <c r="E21" i="31"/>
  <c r="T41" i="31"/>
  <c r="C32" i="31"/>
  <c r="E26" i="31"/>
  <c r="G39" i="31"/>
  <c r="D54" i="31"/>
  <c r="E51" i="31"/>
  <c r="D72" i="31"/>
  <c r="T17" i="31"/>
  <c r="Y16" i="31"/>
  <c r="T26" i="31"/>
  <c r="E57" i="31"/>
  <c r="U44" i="31"/>
  <c r="T34" i="31"/>
  <c r="Y20" i="31"/>
  <c r="D74" i="31"/>
  <c r="T36" i="31"/>
  <c r="G35" i="31"/>
  <c r="Y49" i="31"/>
  <c r="Y29" i="31"/>
  <c r="G50" i="31"/>
  <c r="V53" i="31"/>
  <c r="T44" i="31"/>
  <c r="F26" i="31"/>
  <c r="M28" i="31"/>
  <c r="L28" i="31"/>
  <c r="G54" i="31"/>
  <c r="E33" i="31"/>
  <c r="G38" i="31"/>
  <c r="G78" i="31"/>
  <c r="Y54" i="31"/>
  <c r="E43" i="31"/>
  <c r="F57" i="31"/>
  <c r="D21" i="31"/>
  <c r="D33" i="31"/>
  <c r="V65" i="31"/>
  <c r="D78" i="31"/>
  <c r="Y34" i="31"/>
  <c r="D58" i="31"/>
  <c r="C50" i="31"/>
  <c r="V69" i="31"/>
  <c r="Y45" i="31"/>
  <c r="G51" i="31"/>
  <c r="M65" i="31"/>
  <c r="L65" i="31"/>
  <c r="V59" i="31"/>
  <c r="M31" i="31"/>
  <c r="L31" i="31"/>
  <c r="C51" i="31"/>
  <c r="D37" i="31"/>
  <c r="M43" i="31"/>
  <c r="L43" i="31"/>
  <c r="T31" i="31"/>
  <c r="U33" i="31"/>
  <c r="D24" i="31"/>
  <c r="C64" i="31"/>
  <c r="E67" i="31"/>
  <c r="U38" i="31"/>
  <c r="E47" i="31"/>
  <c r="C19" i="31"/>
  <c r="V16" i="31"/>
  <c r="L75" i="31"/>
  <c r="M75" i="31"/>
  <c r="V75" i="31"/>
  <c r="E34" i="31"/>
  <c r="C34" i="31"/>
  <c r="D32" i="31"/>
  <c r="V28" i="31"/>
  <c r="T23" i="31"/>
  <c r="E37" i="31"/>
  <c r="M40" i="31"/>
  <c r="L40" i="31"/>
  <c r="Y40" i="31"/>
  <c r="E44" i="31"/>
  <c r="T57" i="31"/>
  <c r="M59" i="31"/>
  <c r="L59" i="31"/>
  <c r="D62" i="31"/>
  <c r="C26" i="31"/>
  <c r="G62" i="31"/>
  <c r="D40" i="31"/>
  <c r="V52" i="31"/>
  <c r="M35" i="31"/>
  <c r="L35" i="31"/>
  <c r="Y24" i="31"/>
  <c r="E53" i="31"/>
  <c r="C42" i="31"/>
  <c r="Y36" i="31"/>
  <c r="U32" i="31"/>
  <c r="U27" i="31"/>
  <c r="T37" i="31"/>
  <c r="G67" i="31"/>
  <c r="T21" i="31"/>
  <c r="U39" i="31"/>
  <c r="U40" i="31"/>
  <c r="M32" i="31"/>
  <c r="L32" i="31"/>
  <c r="V71" i="31"/>
  <c r="Y21" i="31"/>
  <c r="G66" i="31"/>
  <c r="U35" i="31"/>
  <c r="G46" i="31"/>
  <c r="C29" i="31"/>
  <c r="F36" i="31"/>
  <c r="T25" i="31"/>
  <c r="M30" i="31"/>
  <c r="L30" i="31"/>
  <c r="U42" i="31"/>
  <c r="C44" i="31"/>
  <c r="G48" i="31"/>
  <c r="T14" i="31"/>
  <c r="M9" i="31"/>
  <c r="L9" i="31"/>
  <c r="M26" i="31"/>
  <c r="L26" i="31"/>
  <c r="C53" i="31"/>
  <c r="V25" i="31"/>
  <c r="T47" i="31"/>
  <c r="U30" i="31"/>
  <c r="D44" i="31"/>
  <c r="T42" i="31"/>
  <c r="E62" i="31"/>
  <c r="V27" i="31"/>
  <c r="M48" i="31"/>
  <c r="L48" i="31"/>
  <c r="M22" i="31"/>
  <c r="L22" i="31"/>
  <c r="U47" i="31"/>
  <c r="G21" i="31"/>
  <c r="F38" i="31"/>
  <c r="E69" i="31"/>
  <c r="E27" i="31"/>
  <c r="D39" i="31"/>
  <c r="Y41" i="31"/>
  <c r="T22" i="31"/>
  <c r="V38" i="31"/>
  <c r="L23" i="31"/>
  <c r="M23" i="31"/>
  <c r="F33" i="31"/>
  <c r="E29" i="31"/>
  <c r="Y57" i="31"/>
  <c r="V26" i="31"/>
  <c r="U23" i="31"/>
  <c r="T50" i="31"/>
  <c r="T53" i="31"/>
  <c r="F32" i="31"/>
  <c r="M36" i="31"/>
  <c r="L36" i="31"/>
  <c r="V39" i="31"/>
  <c r="E31" i="31"/>
  <c r="D27" i="31"/>
  <c r="D43" i="31"/>
  <c r="E41" i="31"/>
  <c r="E54" i="31"/>
  <c r="T40" i="31"/>
  <c r="E38" i="31"/>
  <c r="Y28" i="31"/>
  <c r="C47" i="31"/>
  <c r="D68" i="31"/>
  <c r="U37" i="31"/>
  <c r="E40" i="31"/>
  <c r="M61" i="31"/>
  <c r="L61" i="31"/>
  <c r="C80" i="31"/>
  <c r="V80" i="31"/>
  <c r="U36" i="31"/>
  <c r="V49" i="31"/>
  <c r="C24" i="31"/>
  <c r="G36" i="31"/>
  <c r="U34" i="31"/>
  <c r="M55" i="31"/>
  <c r="L55" i="31"/>
  <c r="C60" i="31"/>
  <c r="D38" i="31"/>
  <c r="M25" i="31"/>
  <c r="L25" i="31"/>
  <c r="U24" i="31"/>
  <c r="T27" i="31"/>
  <c r="F23" i="31"/>
  <c r="V48" i="31"/>
  <c r="Y47" i="31"/>
  <c r="Y25" i="31"/>
  <c r="V41" i="31"/>
  <c r="C76" i="31"/>
  <c r="E56" i="31"/>
  <c r="G75" i="31"/>
  <c r="D67" i="31"/>
  <c r="C27" i="31"/>
  <c r="E49" i="31"/>
  <c r="C22" i="31"/>
  <c r="D47" i="31"/>
  <c r="F35" i="31"/>
  <c r="T32" i="31"/>
  <c r="E75" i="31"/>
  <c r="Y26" i="31"/>
  <c r="G29" i="31"/>
  <c r="V40" i="31"/>
  <c r="C43" i="31"/>
  <c r="Y37" i="31"/>
  <c r="G22" i="31"/>
  <c r="U58" i="31"/>
  <c r="G76" i="31"/>
  <c r="T56" i="31"/>
  <c r="L67" i="31"/>
  <c r="M67" i="31"/>
  <c r="D57" i="31"/>
  <c r="D46" i="31"/>
  <c r="C59" i="31"/>
  <c r="M15" i="31"/>
  <c r="L15" i="31"/>
  <c r="Y13" i="31"/>
  <c r="M80" i="31"/>
  <c r="L80" i="31"/>
  <c r="V31" i="31"/>
  <c r="M33" i="31"/>
  <c r="L33" i="31"/>
  <c r="V47" i="31"/>
  <c r="F42" i="31"/>
  <c r="V29" i="31"/>
  <c r="C46" i="31"/>
  <c r="Y48" i="31"/>
  <c r="E32" i="31"/>
  <c r="D36" i="31"/>
  <c r="E79" i="31"/>
  <c r="D28" i="31"/>
  <c r="Y42" i="31"/>
  <c r="G65" i="31"/>
  <c r="T20" i="31"/>
  <c r="V24" i="31"/>
  <c r="Y23" i="31"/>
  <c r="C39" i="31"/>
  <c r="U29" i="31"/>
  <c r="U43" i="31"/>
  <c r="G27" i="31"/>
  <c r="M74" i="31"/>
  <c r="L74" i="31"/>
  <c r="V36" i="31"/>
  <c r="M44" i="31"/>
  <c r="L44" i="31"/>
  <c r="E23" i="31"/>
  <c r="V62" i="31"/>
  <c r="V33" i="31"/>
  <c r="U46" i="31"/>
  <c r="F52" i="31"/>
  <c r="G34" i="31"/>
  <c r="C20" i="31"/>
  <c r="Y22" i="31"/>
  <c r="Y35" i="31"/>
  <c r="U31" i="31"/>
  <c r="E50" i="31"/>
  <c r="V64" i="31"/>
  <c r="T51" i="31"/>
  <c r="C61" i="31"/>
  <c r="G73" i="31"/>
  <c r="V21" i="31"/>
  <c r="D31" i="31"/>
  <c r="D55" i="31"/>
  <c r="U41" i="31"/>
  <c r="T35" i="31"/>
  <c r="M39" i="31"/>
  <c r="L39" i="31"/>
  <c r="G26" i="31"/>
  <c r="G23" i="31"/>
  <c r="V37" i="31"/>
  <c r="E25" i="31"/>
  <c r="V20" i="31"/>
  <c r="C35" i="31"/>
  <c r="T24" i="31"/>
  <c r="F56" i="31"/>
  <c r="T29" i="31"/>
  <c r="C72" i="31"/>
  <c r="D23" i="31"/>
  <c r="V32" i="31"/>
  <c r="G69" i="31"/>
  <c r="V44" i="31"/>
  <c r="E71" i="31"/>
  <c r="E52" i="31"/>
  <c r="E35" i="31"/>
  <c r="T45" i="31"/>
  <c r="M20" i="31"/>
  <c r="L20" i="31"/>
  <c r="T30" i="31"/>
  <c r="U48" i="31"/>
  <c r="L71" i="31"/>
  <c r="M71" i="31"/>
  <c r="G25" i="31"/>
  <c r="Y32" i="31"/>
  <c r="D22" i="31"/>
  <c r="D26" i="31"/>
  <c r="U21" i="31"/>
  <c r="C36" i="31"/>
  <c r="E22" i="31"/>
  <c r="V55" i="31"/>
  <c r="F27" i="31"/>
  <c r="E42" i="31"/>
  <c r="Y27" i="31"/>
  <c r="G58" i="31"/>
  <c r="M69" i="31"/>
  <c r="L69" i="31"/>
  <c r="E66" i="31"/>
  <c r="T39" i="31"/>
  <c r="M41" i="31"/>
  <c r="L41" i="31"/>
  <c r="M34" i="31"/>
  <c r="L34" i="31"/>
  <c r="E59" i="31"/>
  <c r="V43" i="31"/>
  <c r="D65" i="31"/>
  <c r="F41" i="31"/>
  <c r="M21" i="31"/>
  <c r="L21" i="31"/>
  <c r="D73" i="31"/>
  <c r="G72" i="31"/>
  <c r="E68" i="31"/>
  <c r="V11" i="31"/>
  <c r="D41" i="31"/>
  <c r="U20" i="31"/>
  <c r="E36" i="31"/>
  <c r="D51" i="31"/>
  <c r="V74" i="31"/>
  <c r="C37" i="31"/>
  <c r="F37" i="31"/>
  <c r="C23" i="31"/>
  <c r="E39" i="31"/>
  <c r="E61" i="31"/>
  <c r="G71" i="31"/>
  <c r="D48" i="31"/>
  <c r="F34" i="31"/>
  <c r="V45" i="31"/>
  <c r="E48" i="31"/>
  <c r="V42" i="31"/>
  <c r="D29" i="31"/>
  <c r="C41" i="31"/>
  <c r="M56" i="31"/>
  <c r="L56" i="31"/>
  <c r="F50" i="31"/>
  <c r="G47" i="31"/>
  <c r="Y50" i="31"/>
  <c r="U26" i="31"/>
  <c r="E63" i="31"/>
  <c r="F29" i="31"/>
  <c r="M37" i="31"/>
  <c r="L37" i="31"/>
  <c r="E45" i="31"/>
  <c r="C58" i="31"/>
  <c r="C54" i="31"/>
  <c r="M66" i="31"/>
  <c r="L66" i="31"/>
  <c r="M38" i="31"/>
  <c r="L38" i="31"/>
  <c r="U28" i="31"/>
  <c r="C28" i="31"/>
  <c r="G32" i="31"/>
  <c r="G33" i="31"/>
  <c r="V35" i="31"/>
  <c r="V23" i="31"/>
  <c r="M57" i="31"/>
  <c r="L57" i="31"/>
  <c r="M49" i="31"/>
  <c r="L49" i="31"/>
  <c r="E24" i="31"/>
  <c r="T58" i="31"/>
  <c r="C49" i="31"/>
  <c r="V46" i="31"/>
  <c r="Y58" i="31"/>
  <c r="F19" i="31"/>
  <c r="Y11" i="31"/>
  <c r="BC83" i="31"/>
  <c r="CA16" i="31"/>
  <c r="CA26" i="31"/>
  <c r="CA43" i="31"/>
  <c r="CA33" i="31"/>
  <c r="CA25" i="31"/>
  <c r="CA17" i="31"/>
  <c r="CA20" i="31"/>
  <c r="CA31" i="31"/>
  <c r="CA39" i="31"/>
  <c r="CA47" i="31"/>
  <c r="CA36" i="31"/>
  <c r="CA12" i="31"/>
  <c r="CA23" i="31"/>
  <c r="CA34" i="31"/>
  <c r="CA42" i="31"/>
  <c r="CA9" i="31"/>
  <c r="CA15" i="31"/>
  <c r="CA18" i="31"/>
  <c r="CA29" i="31"/>
  <c r="CA37" i="31"/>
  <c r="CA45" i="31"/>
  <c r="CA14" i="31"/>
  <c r="CA10" i="31"/>
  <c r="CA21" i="31"/>
  <c r="CA32" i="31"/>
  <c r="CA40" i="31"/>
  <c r="CA48" i="31"/>
  <c r="CA44" i="31"/>
  <c r="CA13" i="31"/>
  <c r="CA24" i="31"/>
  <c r="CA35" i="31"/>
  <c r="CA28" i="31"/>
  <c r="CA19" i="31"/>
  <c r="CA27" i="31"/>
  <c r="CA30" i="31"/>
  <c r="CA46" i="31"/>
  <c r="CA38" i="31"/>
  <c r="CA11" i="31"/>
  <c r="CA22" i="31"/>
  <c r="CA41" i="31"/>
  <c r="CA49" i="31"/>
  <c r="CA8" i="31"/>
  <c r="BU37" i="31"/>
  <c r="BU10" i="31"/>
  <c r="BU51" i="31"/>
  <c r="BU75" i="31"/>
  <c r="AC88" i="31" l="1"/>
  <c r="C89" i="31"/>
  <c r="O88" i="31"/>
  <c r="N86" i="31"/>
  <c r="N88" i="31"/>
  <c r="AW86" i="31"/>
  <c r="AV86" i="31"/>
  <c r="AA87" i="31"/>
  <c r="G86" i="31"/>
  <c r="I87" i="31"/>
  <c r="V88" i="31"/>
  <c r="E86" i="31"/>
  <c r="M88" i="31"/>
  <c r="L88" i="31"/>
  <c r="F86" i="31"/>
  <c r="I88" i="31"/>
  <c r="X87" i="31"/>
  <c r="AE88" i="31"/>
  <c r="Y88" i="31"/>
  <c r="AE86" i="31"/>
  <c r="D87" i="31"/>
  <c r="C88" i="31"/>
  <c r="L89" i="31"/>
  <c r="V86" i="31"/>
  <c r="K86" i="31"/>
  <c r="X86" i="31"/>
  <c r="X88" i="31"/>
  <c r="E87" i="31"/>
  <c r="T86" i="31"/>
  <c r="G87" i="31"/>
  <c r="Y86" i="31"/>
  <c r="U87" i="31"/>
  <c r="U86" i="31"/>
  <c r="U88" i="31"/>
  <c r="AE87" i="31"/>
  <c r="AV85" i="31"/>
  <c r="AW85" i="31"/>
  <c r="D86" i="31"/>
  <c r="O87" i="31"/>
  <c r="C86" i="31"/>
  <c r="O86" i="31"/>
  <c r="L87" i="31"/>
  <c r="M87" i="31"/>
  <c r="K87" i="31"/>
  <c r="N87" i="31"/>
  <c r="G88" i="31"/>
  <c r="K88" i="31"/>
  <c r="AC86" i="31"/>
  <c r="D88" i="31"/>
  <c r="C87" i="31"/>
  <c r="T88" i="31"/>
  <c r="Y87" i="31"/>
  <c r="AW84" i="31"/>
  <c r="AV84" i="31"/>
  <c r="E88" i="31"/>
  <c r="V87" i="31"/>
  <c r="I86" i="31"/>
  <c r="AA86" i="31"/>
  <c r="AC87" i="31"/>
  <c r="T87" i="31"/>
  <c r="AA88" i="31"/>
  <c r="M86" i="31"/>
  <c r="L86" i="31"/>
  <c r="F88" i="31"/>
  <c r="F87" i="31"/>
  <c r="AQ54" i="31"/>
  <c r="AI45" i="31"/>
  <c r="AI78" i="31"/>
  <c r="BD45" i="31"/>
  <c r="BA65" i="31"/>
  <c r="H30" i="31"/>
  <c r="AV63" i="31"/>
  <c r="BC63" i="31"/>
  <c r="H10" i="31"/>
  <c r="T79" i="31"/>
  <c r="T83" i="31"/>
  <c r="F62" i="31"/>
  <c r="X69" i="31"/>
  <c r="Q64" i="31"/>
  <c r="Q66" i="31"/>
  <c r="Q60" i="31"/>
  <c r="X67" i="31"/>
  <c r="Q71" i="31"/>
  <c r="Q65" i="31"/>
  <c r="Q75" i="31"/>
  <c r="Q69" i="31"/>
  <c r="Q70" i="31"/>
  <c r="Q81" i="31"/>
  <c r="Q84" i="31"/>
  <c r="Q61" i="31"/>
  <c r="Q63" i="31"/>
  <c r="Q82" i="31"/>
  <c r="Q76" i="31"/>
  <c r="Q67" i="31"/>
  <c r="Q83" i="31"/>
  <c r="Q62" i="31"/>
  <c r="X75" i="31"/>
  <c r="F78" i="31"/>
  <c r="X71" i="31"/>
  <c r="X61" i="31"/>
  <c r="Q79" i="31"/>
  <c r="Q72" i="31"/>
  <c r="Q73" i="31"/>
  <c r="Q74" i="31"/>
  <c r="Q68" i="31"/>
  <c r="Q59" i="31"/>
  <c r="Q77" i="31"/>
  <c r="F74" i="31"/>
  <c r="X66" i="31"/>
  <c r="X70" i="31"/>
  <c r="Q80" i="31"/>
  <c r="Q78" i="31"/>
  <c r="H13" i="31"/>
  <c r="AK9" i="31"/>
  <c r="AQ9" i="31"/>
  <c r="AS9" i="31"/>
  <c r="AI14" i="31"/>
  <c r="AJ12" i="31"/>
  <c r="AI13" i="31"/>
  <c r="AY11" i="31"/>
  <c r="V76" i="31"/>
  <c r="D14" i="31"/>
  <c r="H24" i="31"/>
  <c r="C78" i="31"/>
  <c r="G81" i="31"/>
  <c r="H58" i="31"/>
  <c r="H29" i="31"/>
  <c r="H67" i="31"/>
  <c r="H50" i="31"/>
  <c r="Q51" i="31"/>
  <c r="Q55" i="31"/>
  <c r="V85" i="31"/>
  <c r="Q11" i="31"/>
  <c r="Q39" i="31"/>
  <c r="Q50" i="31"/>
  <c r="V81" i="31"/>
  <c r="V82" i="31"/>
  <c r="E81" i="31"/>
  <c r="D71" i="31"/>
  <c r="Y38" i="31"/>
  <c r="T55" i="31"/>
  <c r="C16" i="31"/>
  <c r="M13" i="31"/>
  <c r="L13" i="31"/>
  <c r="Y12" i="31"/>
  <c r="U17" i="31"/>
  <c r="T11" i="31"/>
  <c r="T8" i="31"/>
  <c r="M72" i="31"/>
  <c r="L72" i="31"/>
  <c r="E16" i="31"/>
  <c r="Y46" i="31"/>
  <c r="Y52" i="31"/>
  <c r="C71" i="31"/>
  <c r="V50" i="31"/>
  <c r="U16" i="31"/>
  <c r="V13" i="31"/>
  <c r="U50" i="31"/>
  <c r="U15" i="31"/>
  <c r="F12" i="31"/>
  <c r="G55" i="31"/>
  <c r="G70" i="31"/>
  <c r="V68" i="31"/>
  <c r="F13" i="31"/>
  <c r="AY9" i="31"/>
  <c r="AL10" i="31"/>
  <c r="AJ9" i="31"/>
  <c r="AJ14" i="31"/>
  <c r="AH13" i="31"/>
  <c r="H63" i="31"/>
  <c r="G24" i="31"/>
  <c r="H68" i="31"/>
  <c r="AL11" i="31"/>
  <c r="G77" i="31"/>
  <c r="V79" i="31"/>
  <c r="BD9" i="31"/>
  <c r="H26" i="31"/>
  <c r="H34" i="31"/>
  <c r="H9" i="31"/>
  <c r="H71" i="31"/>
  <c r="H22" i="31"/>
  <c r="BA11" i="31"/>
  <c r="AZ8" i="31"/>
  <c r="Q48" i="31"/>
  <c r="Q10" i="31"/>
  <c r="Q15" i="31"/>
  <c r="Q40" i="31"/>
  <c r="Q32" i="31"/>
  <c r="Y8" i="31"/>
  <c r="G8" i="31"/>
  <c r="U22" i="31"/>
  <c r="M46" i="31"/>
  <c r="L46" i="31"/>
  <c r="M16" i="31"/>
  <c r="L16" i="31"/>
  <c r="T13" i="31"/>
  <c r="C9" i="31"/>
  <c r="C82" i="31"/>
  <c r="D53" i="31"/>
  <c r="U14" i="31"/>
  <c r="F11" i="31"/>
  <c r="G19" i="31"/>
  <c r="F9" i="31"/>
  <c r="V66" i="31"/>
  <c r="C48" i="31"/>
  <c r="C65" i="31"/>
  <c r="C75" i="31"/>
  <c r="G44" i="31"/>
  <c r="D63" i="31"/>
  <c r="U19" i="31"/>
  <c r="E13" i="31"/>
  <c r="T10" i="31"/>
  <c r="M45" i="31"/>
  <c r="L45" i="31"/>
  <c r="U45" i="31"/>
  <c r="V56" i="31"/>
  <c r="G64" i="31"/>
  <c r="V51" i="31"/>
  <c r="Y18" i="31"/>
  <c r="C11" i="31"/>
  <c r="C38" i="31"/>
  <c r="D17" i="31"/>
  <c r="G9" i="31"/>
  <c r="BD11" i="31"/>
  <c r="AK10" i="31"/>
  <c r="AH14" i="31"/>
  <c r="H14" i="31"/>
  <c r="G30" i="31"/>
  <c r="G63" i="31"/>
  <c r="G68" i="31"/>
  <c r="AK8" i="31"/>
  <c r="AH9" i="31"/>
  <c r="H48" i="31"/>
  <c r="H65" i="31"/>
  <c r="H42" i="31"/>
  <c r="H27" i="31"/>
  <c r="Q9" i="31"/>
  <c r="Q22" i="31"/>
  <c r="Q57" i="31"/>
  <c r="Q14" i="31"/>
  <c r="Q33" i="31"/>
  <c r="M84" i="31"/>
  <c r="L84" i="31"/>
  <c r="V8" i="31"/>
  <c r="E84" i="31"/>
  <c r="D84" i="31"/>
  <c r="D83" i="31"/>
  <c r="T33" i="31"/>
  <c r="C67" i="31"/>
  <c r="C25" i="31"/>
  <c r="D45" i="31"/>
  <c r="V19" i="31"/>
  <c r="G15" i="31"/>
  <c r="Y9" i="31"/>
  <c r="Y43" i="31"/>
  <c r="D66" i="31"/>
  <c r="T16" i="31"/>
  <c r="C77" i="31"/>
  <c r="Q49" i="31"/>
  <c r="T19" i="31"/>
  <c r="U12" i="31"/>
  <c r="V9" i="31"/>
  <c r="G60" i="31"/>
  <c r="E64" i="31"/>
  <c r="D11" i="31"/>
  <c r="C69" i="31"/>
  <c r="Q46" i="31"/>
  <c r="M50" i="31"/>
  <c r="L50" i="31"/>
  <c r="E55" i="31"/>
  <c r="Y19" i="31"/>
  <c r="G16" i="31"/>
  <c r="Q28" i="31"/>
  <c r="D76" i="31"/>
  <c r="M51" i="31"/>
  <c r="L51" i="31"/>
  <c r="M14" i="31"/>
  <c r="L14" i="31"/>
  <c r="V58" i="31"/>
  <c r="M68" i="31"/>
  <c r="L68" i="31"/>
  <c r="D61" i="31"/>
  <c r="V22" i="31"/>
  <c r="C14" i="31"/>
  <c r="BA9" i="31"/>
  <c r="AZ12" i="31"/>
  <c r="BD10" i="31"/>
  <c r="BD8" i="31"/>
  <c r="H41" i="31"/>
  <c r="H33" i="31"/>
  <c r="F46" i="31"/>
  <c r="H43" i="31"/>
  <c r="H80" i="31"/>
  <c r="BD13" i="31"/>
  <c r="AK11" i="31"/>
  <c r="H39" i="31"/>
  <c r="AZ13" i="31"/>
  <c r="H75" i="31"/>
  <c r="H66" i="31"/>
  <c r="AQ13" i="31"/>
  <c r="AS13" i="31"/>
  <c r="Q27" i="31"/>
  <c r="C85" i="31"/>
  <c r="Q17" i="31"/>
  <c r="Q24" i="31"/>
  <c r="Q23" i="31"/>
  <c r="Q25" i="31"/>
  <c r="E8" i="31"/>
  <c r="U8" i="31"/>
  <c r="E82" i="31"/>
  <c r="M81" i="31"/>
  <c r="L81" i="31"/>
  <c r="G83" i="31"/>
  <c r="V70" i="31"/>
  <c r="M64" i="31"/>
  <c r="L64" i="31"/>
  <c r="C15" i="31"/>
  <c r="T12" i="31"/>
  <c r="F10" i="31"/>
  <c r="E74" i="31"/>
  <c r="V61" i="31"/>
  <c r="D75" i="31"/>
  <c r="D50" i="31"/>
  <c r="U53" i="31"/>
  <c r="F15" i="31"/>
  <c r="V12" i="31"/>
  <c r="F48" i="31"/>
  <c r="D64" i="31"/>
  <c r="V15" i="31"/>
  <c r="D10" i="31"/>
  <c r="E70" i="31"/>
  <c r="V63" i="31"/>
  <c r="E77" i="31"/>
  <c r="F18" i="31"/>
  <c r="D34" i="31"/>
  <c r="T49" i="31"/>
  <c r="F58" i="31"/>
  <c r="D49" i="31"/>
  <c r="Y17" i="31"/>
  <c r="G14" i="31"/>
  <c r="U11" i="31"/>
  <c r="D59" i="31"/>
  <c r="G42" i="31"/>
  <c r="AY12" i="31"/>
  <c r="AJ13" i="31"/>
  <c r="AK12" i="31"/>
  <c r="AH10" i="31"/>
  <c r="AL8" i="31"/>
  <c r="AY8" i="31"/>
  <c r="G41" i="31"/>
  <c r="H49" i="31"/>
  <c r="H46" i="31"/>
  <c r="F43" i="31"/>
  <c r="F8" i="31"/>
  <c r="G80" i="31"/>
  <c r="C74" i="31"/>
  <c r="F55" i="31"/>
  <c r="BA14" i="31"/>
  <c r="H36" i="31"/>
  <c r="H61" i="31"/>
  <c r="H18" i="31"/>
  <c r="H20" i="31"/>
  <c r="H28" i="31"/>
  <c r="H69" i="31"/>
  <c r="H52" i="31"/>
  <c r="Q42" i="31"/>
  <c r="Q19" i="31"/>
  <c r="D85" i="31"/>
  <c r="Q44" i="31"/>
  <c r="Q58" i="31"/>
  <c r="Q18" i="31"/>
  <c r="Q16" i="31"/>
  <c r="D81" i="31"/>
  <c r="C83" i="31"/>
  <c r="D8" i="31"/>
  <c r="D82" i="31"/>
  <c r="L83" i="31"/>
  <c r="M83" i="31"/>
  <c r="Q8" i="31"/>
  <c r="M82" i="31"/>
  <c r="L82" i="31"/>
  <c r="U25" i="31"/>
  <c r="F47" i="31"/>
  <c r="M70" i="31"/>
  <c r="L70" i="31"/>
  <c r="M47" i="31"/>
  <c r="L47" i="31"/>
  <c r="D18" i="31"/>
  <c r="Q12" i="31"/>
  <c r="L10" i="31"/>
  <c r="M10" i="31"/>
  <c r="U49" i="31"/>
  <c r="V73" i="31"/>
  <c r="V18" i="31"/>
  <c r="V77" i="31"/>
  <c r="V57" i="31"/>
  <c r="Q13" i="31"/>
  <c r="U56" i="31"/>
  <c r="T54" i="31"/>
  <c r="F17" i="31"/>
  <c r="C13" i="31"/>
  <c r="T46" i="31"/>
  <c r="T48" i="31"/>
  <c r="F51" i="31"/>
  <c r="E46" i="31"/>
  <c r="D69" i="31"/>
  <c r="U9" i="31"/>
  <c r="C31" i="31"/>
  <c r="L60" i="31"/>
  <c r="M60" i="31"/>
  <c r="E72" i="31"/>
  <c r="Y51" i="31"/>
  <c r="M62" i="31"/>
  <c r="L62" i="31"/>
  <c r="M17" i="31"/>
  <c r="L17" i="31"/>
  <c r="U13" i="31"/>
  <c r="T9" i="31"/>
  <c r="V78" i="31"/>
  <c r="D60" i="31"/>
  <c r="L19" i="31"/>
  <c r="M19" i="31"/>
  <c r="T15" i="31"/>
  <c r="AZ14" i="31"/>
  <c r="AK13" i="31"/>
  <c r="AK14" i="31"/>
  <c r="AJ10" i="31"/>
  <c r="AY10" i="31"/>
  <c r="AZ9" i="31"/>
  <c r="H16" i="31"/>
  <c r="H31" i="31"/>
  <c r="H40" i="31"/>
  <c r="BA12" i="31"/>
  <c r="H37" i="31"/>
  <c r="H59" i="31"/>
  <c r="H62" i="31"/>
  <c r="H57" i="31"/>
  <c r="H32" i="31"/>
  <c r="H11" i="31"/>
  <c r="Q56" i="31"/>
  <c r="Q47" i="31"/>
  <c r="Q41" i="31"/>
  <c r="E85" i="31"/>
  <c r="Q38" i="31"/>
  <c r="Q53" i="31"/>
  <c r="V83" i="31"/>
  <c r="V84" i="31"/>
  <c r="U54" i="31"/>
  <c r="M76" i="31"/>
  <c r="L76" i="31"/>
  <c r="G12" i="31"/>
  <c r="M52" i="31"/>
  <c r="L52" i="31"/>
  <c r="G49" i="31"/>
  <c r="V67" i="31"/>
  <c r="Y15" i="31"/>
  <c r="E12" i="31"/>
  <c r="V54" i="31"/>
  <c r="F14" i="31"/>
  <c r="E11" i="31"/>
  <c r="T18" i="31"/>
  <c r="G13" i="31"/>
  <c r="M54" i="31"/>
  <c r="L54" i="31"/>
  <c r="E76" i="31"/>
  <c r="D52" i="31"/>
  <c r="G10" i="31"/>
  <c r="U55" i="31"/>
  <c r="C56" i="31"/>
  <c r="U18" i="31"/>
  <c r="E15" i="31"/>
  <c r="AQ14" i="31"/>
  <c r="AS14" i="31"/>
  <c r="AI8" i="31"/>
  <c r="AI11" i="31"/>
  <c r="AJ11" i="31"/>
  <c r="H19" i="31"/>
  <c r="F31" i="31"/>
  <c r="AJ8" i="31"/>
  <c r="G40" i="31"/>
  <c r="BD14" i="31"/>
  <c r="G37" i="31"/>
  <c r="G59" i="31"/>
  <c r="D77" i="31"/>
  <c r="E78" i="31"/>
  <c r="H53" i="31"/>
  <c r="E80" i="31"/>
  <c r="D12" i="31"/>
  <c r="H38" i="31"/>
  <c r="H44" i="31"/>
  <c r="Q35" i="31"/>
  <c r="Q36" i="31"/>
  <c r="Q29" i="31"/>
  <c r="Q21" i="31"/>
  <c r="Q37" i="31"/>
  <c r="Q54" i="31"/>
  <c r="Q45" i="31"/>
  <c r="Q30" i="31"/>
  <c r="C84" i="31"/>
  <c r="F39" i="31"/>
  <c r="Y55" i="31"/>
  <c r="C62" i="31"/>
  <c r="F25" i="31"/>
  <c r="E17" i="31"/>
  <c r="M8" i="31"/>
  <c r="L8" i="31"/>
  <c r="D70" i="31"/>
  <c r="D79" i="31"/>
  <c r="M78" i="31"/>
  <c r="L78" i="31"/>
  <c r="D15" i="31"/>
  <c r="C12" i="31"/>
  <c r="Y53" i="31"/>
  <c r="C66" i="31"/>
  <c r="V34" i="31"/>
  <c r="C17" i="31"/>
  <c r="G74" i="31"/>
  <c r="U57" i="31"/>
  <c r="F44" i="31"/>
  <c r="E9" i="31"/>
  <c r="M24" i="31"/>
  <c r="L24" i="31"/>
  <c r="C45" i="31"/>
  <c r="V14" i="31"/>
  <c r="Y56" i="31"/>
  <c r="F45" i="31"/>
  <c r="U52" i="31"/>
  <c r="C52" i="31"/>
  <c r="L63" i="31"/>
  <c r="M63" i="31"/>
  <c r="E19" i="31"/>
  <c r="D16" i="31"/>
  <c r="D13" i="31"/>
  <c r="Y10" i="31"/>
  <c r="F53" i="31"/>
  <c r="M73" i="31"/>
  <c r="L73" i="31"/>
  <c r="C18" i="31"/>
  <c r="C8" i="31"/>
  <c r="BA8" i="31"/>
  <c r="AQ10" i="31"/>
  <c r="AS10" i="31"/>
  <c r="BD12" i="31"/>
  <c r="AL12" i="31"/>
  <c r="BA13" i="31"/>
  <c r="H35" i="31"/>
  <c r="H81" i="31"/>
  <c r="BA10" i="31"/>
  <c r="G53" i="31"/>
  <c r="H23" i="31"/>
  <c r="C73" i="31"/>
  <c r="G18" i="31"/>
  <c r="H45" i="31"/>
  <c r="H25" i="31"/>
  <c r="H72" i="31"/>
  <c r="H56" i="31"/>
  <c r="AQ11" i="31"/>
  <c r="AS11" i="31"/>
  <c r="Q31" i="31"/>
  <c r="M85" i="31"/>
  <c r="L85" i="31"/>
  <c r="Q43" i="31"/>
  <c r="Q20" i="31"/>
  <c r="Q52" i="31"/>
  <c r="Q34" i="31"/>
  <c r="Q26" i="31"/>
  <c r="G82" i="31"/>
  <c r="G84" i="31"/>
  <c r="F24" i="31"/>
  <c r="C40" i="31"/>
  <c r="G45" i="31"/>
  <c r="D19" i="31"/>
  <c r="V17" i="31"/>
  <c r="C81" i="31"/>
  <c r="Y33" i="31"/>
  <c r="V72" i="31"/>
  <c r="E14" i="31"/>
  <c r="D9" i="31"/>
  <c r="E60" i="31"/>
  <c r="F54" i="31"/>
  <c r="U10" i="31"/>
  <c r="C68" i="31"/>
  <c r="C63" i="31"/>
  <c r="G57" i="31"/>
  <c r="E58" i="31"/>
  <c r="E18" i="31"/>
  <c r="V10" i="31"/>
  <c r="E20" i="31"/>
  <c r="F30" i="31"/>
  <c r="M53" i="31"/>
  <c r="L53" i="31"/>
  <c r="C57" i="31"/>
  <c r="F21" i="31"/>
  <c r="G17" i="31"/>
  <c r="E10" i="31"/>
  <c r="E73" i="31"/>
  <c r="M58" i="31"/>
  <c r="L58" i="31"/>
  <c r="D30" i="31"/>
  <c r="G61" i="31"/>
  <c r="L79" i="31"/>
  <c r="M79" i="31"/>
  <c r="M18" i="31"/>
  <c r="L18" i="31"/>
  <c r="F16" i="31"/>
  <c r="L12" i="31"/>
  <c r="M12" i="31"/>
  <c r="Y44" i="31"/>
  <c r="M77" i="31"/>
  <c r="L77" i="31"/>
  <c r="C70" i="31"/>
  <c r="Y14" i="31"/>
  <c r="L11" i="31"/>
  <c r="M11" i="31"/>
  <c r="AD68" i="31"/>
  <c r="AA73" i="31"/>
  <c r="AJ20" i="31"/>
  <c r="AC29" i="31"/>
  <c r="AC69" i="31"/>
  <c r="AD62" i="31"/>
  <c r="BP16" i="31"/>
  <c r="AC52" i="31"/>
  <c r="AA57" i="31"/>
  <c r="X54" i="31"/>
  <c r="AD51" i="31"/>
  <c r="AC43" i="31"/>
  <c r="AD55" i="31"/>
  <c r="AH20" i="31"/>
  <c r="BF57" i="31"/>
  <c r="AD79" i="31"/>
  <c r="AC21" i="31"/>
  <c r="AZ24" i="31"/>
  <c r="AI65" i="31"/>
  <c r="AL65" i="31"/>
  <c r="AQ65" i="31"/>
  <c r="AS65" i="31"/>
  <c r="AD21" i="31"/>
  <c r="AC48" i="31"/>
  <c r="AA76" i="31"/>
  <c r="AC42" i="31"/>
  <c r="BR20" i="31"/>
  <c r="AD64" i="31"/>
  <c r="I33" i="31"/>
  <c r="AA45" i="31"/>
  <c r="X38" i="31"/>
  <c r="AA60" i="31"/>
  <c r="AA67" i="31"/>
  <c r="AC55" i="31"/>
  <c r="AC28" i="31"/>
  <c r="AD61" i="31"/>
  <c r="X42" i="31"/>
  <c r="AD76" i="31"/>
  <c r="X43" i="31"/>
  <c r="AA49" i="31"/>
  <c r="AA40" i="31"/>
  <c r="I8" i="31"/>
  <c r="AA71" i="31"/>
  <c r="AC62" i="31"/>
  <c r="AA70" i="31"/>
  <c r="AD67" i="31"/>
  <c r="AY61" i="31"/>
  <c r="AD42" i="31"/>
  <c r="I11" i="31"/>
  <c r="AQ24" i="31"/>
  <c r="AS24" i="31"/>
  <c r="AC20" i="31"/>
  <c r="AD63" i="31"/>
  <c r="AC25" i="31"/>
  <c r="AC38" i="31"/>
  <c r="AC58" i="31"/>
  <c r="AC71" i="31"/>
  <c r="AN35" i="31"/>
  <c r="AK20" i="31"/>
  <c r="AC18" i="31"/>
  <c r="AH24" i="31"/>
  <c r="AZ32" i="31"/>
  <c r="AZ65" i="31"/>
  <c r="AY65" i="31"/>
  <c r="BA61" i="31"/>
  <c r="BD61" i="31"/>
  <c r="AC41" i="31"/>
  <c r="AC72" i="31"/>
  <c r="AZ49" i="31"/>
  <c r="BD24" i="31"/>
  <c r="AD53" i="31"/>
  <c r="AC61" i="31"/>
  <c r="AN10" i="31"/>
  <c r="BC82" i="31"/>
  <c r="I25" i="31"/>
  <c r="AC37" i="31"/>
  <c r="X52" i="31"/>
  <c r="I28" i="31"/>
  <c r="X48" i="31"/>
  <c r="AA52" i="31"/>
  <c r="X41" i="31"/>
  <c r="AA59" i="31"/>
  <c r="X50" i="31"/>
  <c r="AD46" i="31"/>
  <c r="AC22" i="31"/>
  <c r="X51" i="31"/>
  <c r="AA41" i="31"/>
  <c r="AA63" i="31"/>
  <c r="AC59" i="31"/>
  <c r="AD34" i="31"/>
  <c r="AA54" i="31"/>
  <c r="AJ49" i="31"/>
  <c r="AS62" i="31"/>
  <c r="AQ62" i="31"/>
  <c r="BL73" i="31"/>
  <c r="AC45" i="31"/>
  <c r="AI24" i="31"/>
  <c r="AD28" i="31"/>
  <c r="BD35" i="31"/>
  <c r="AD36" i="31"/>
  <c r="AD18" i="31"/>
  <c r="AC27" i="31"/>
  <c r="AC31" i="31"/>
  <c r="AI57" i="31"/>
  <c r="BP74" i="31"/>
  <c r="AC81" i="31"/>
  <c r="AY49" i="31"/>
  <c r="I17" i="31"/>
  <c r="AC34" i="31"/>
  <c r="I18" i="31"/>
  <c r="I12" i="31"/>
  <c r="X57" i="31"/>
  <c r="AA44" i="31"/>
  <c r="X49" i="31"/>
  <c r="AA51" i="31"/>
  <c r="AD49" i="31"/>
  <c r="I32" i="31"/>
  <c r="I37" i="31"/>
  <c r="AA55" i="31"/>
  <c r="AC67" i="31"/>
  <c r="AD80" i="31"/>
  <c r="AL24" i="31"/>
  <c r="AQ78" i="31"/>
  <c r="AS78" i="31"/>
  <c r="AD47" i="31"/>
  <c r="AA56" i="31"/>
  <c r="AD75" i="31"/>
  <c r="AD48" i="31"/>
  <c r="AC24" i="31"/>
  <c r="AC74" i="31"/>
  <c r="AD81" i="31"/>
  <c r="AD73" i="31"/>
  <c r="AC35" i="31"/>
  <c r="AD52" i="31"/>
  <c r="AD35" i="31"/>
  <c r="AN14" i="31"/>
  <c r="AC46" i="31"/>
  <c r="BF49" i="31"/>
  <c r="AD39" i="31"/>
  <c r="AC77" i="31"/>
  <c r="BA24" i="31"/>
  <c r="AC78" i="31"/>
  <c r="AI32" i="31"/>
  <c r="AH32" i="31"/>
  <c r="AC76" i="31"/>
  <c r="AC44" i="31"/>
  <c r="AD32" i="31"/>
  <c r="AZ78" i="31"/>
  <c r="AC50" i="31"/>
  <c r="AD57" i="31"/>
  <c r="AJ61" i="31"/>
  <c r="BO56" i="31"/>
  <c r="AH45" i="31"/>
  <c r="AZ35" i="31"/>
  <c r="AC80" i="31"/>
  <c r="I9" i="31"/>
  <c r="AD66" i="31"/>
  <c r="I38" i="31"/>
  <c r="AA36" i="31"/>
  <c r="X58" i="31"/>
  <c r="AC47" i="31"/>
  <c r="I34" i="31"/>
  <c r="I36" i="31"/>
  <c r="I24" i="31"/>
  <c r="AD65" i="31"/>
  <c r="AA48" i="31"/>
  <c r="I29" i="31"/>
  <c r="AA78" i="31"/>
  <c r="X53" i="31"/>
  <c r="AA47" i="31"/>
  <c r="AC56" i="31"/>
  <c r="AC49" i="31"/>
  <c r="AD23" i="31"/>
  <c r="AI54" i="31"/>
  <c r="AC83" i="31"/>
  <c r="AA42" i="31"/>
  <c r="AA83" i="31"/>
  <c r="AA79" i="31"/>
  <c r="AC19" i="31"/>
  <c r="AD19" i="31"/>
  <c r="AC65" i="31"/>
  <c r="AD72" i="31"/>
  <c r="AD31" i="31"/>
  <c r="AK24" i="31"/>
  <c r="AC68" i="31"/>
  <c r="AD82" i="31"/>
  <c r="AD58" i="31"/>
  <c r="AD33" i="31"/>
  <c r="AC17" i="31"/>
  <c r="AK57" i="31"/>
  <c r="AZ45" i="31"/>
  <c r="AY32" i="31"/>
  <c r="AC32" i="31"/>
  <c r="AA77" i="31"/>
  <c r="AC64" i="31"/>
  <c r="I30" i="31"/>
  <c r="I35" i="31"/>
  <c r="AA64" i="31"/>
  <c r="I20" i="31"/>
  <c r="AC26" i="31"/>
  <c r="I16" i="31"/>
  <c r="AC63" i="31"/>
  <c r="AD38" i="31"/>
  <c r="I21" i="31"/>
  <c r="AA38" i="31"/>
  <c r="I31" i="31"/>
  <c r="AA39" i="31"/>
  <c r="AC51" i="31"/>
  <c r="AD41" i="31"/>
  <c r="AC53" i="31"/>
  <c r="AL32" i="31"/>
  <c r="AD43" i="31"/>
  <c r="AS61" i="31"/>
  <c r="AQ61" i="31"/>
  <c r="AA53" i="31"/>
  <c r="AA68" i="31"/>
  <c r="AD27" i="31"/>
  <c r="AD20" i="31"/>
  <c r="AD26" i="31"/>
  <c r="AA81" i="31"/>
  <c r="AD71" i="31"/>
  <c r="AY24" i="31"/>
  <c r="AQ32" i="31"/>
  <c r="AS32" i="31"/>
  <c r="AK32" i="31"/>
  <c r="AK61" i="31"/>
  <c r="AI49" i="31"/>
  <c r="BA78" i="31"/>
  <c r="AZ83" i="31"/>
  <c r="AJ45" i="31"/>
  <c r="BM27" i="31"/>
  <c r="BM13" i="31"/>
  <c r="AC40" i="31"/>
  <c r="AD37" i="31"/>
  <c r="AC79" i="31"/>
  <c r="AA69" i="31"/>
  <c r="AD25" i="31"/>
  <c r="AD56" i="31"/>
  <c r="I22" i="31"/>
  <c r="I26" i="31"/>
  <c r="I27" i="31"/>
  <c r="AC39" i="31"/>
  <c r="AA62" i="31"/>
  <c r="AA66" i="31"/>
  <c r="AC60" i="31"/>
  <c r="I13" i="31"/>
  <c r="X44" i="31"/>
  <c r="AD50" i="31"/>
  <c r="I23" i="31"/>
  <c r="AA75" i="31"/>
  <c r="AH49" i="31"/>
  <c r="AA72" i="31"/>
  <c r="AD78" i="31"/>
  <c r="AD54" i="31"/>
  <c r="AD60" i="31"/>
  <c r="AD70" i="31"/>
  <c r="AD30" i="31"/>
  <c r="AC82" i="31"/>
  <c r="AC66" i="31"/>
  <c r="AC73" i="31"/>
  <c r="AD40" i="31"/>
  <c r="BA54" i="31"/>
  <c r="AJ24" i="31"/>
  <c r="AJ32" i="31"/>
  <c r="BD32" i="31"/>
  <c r="BA32" i="31"/>
  <c r="AD74" i="31"/>
  <c r="AD29" i="31"/>
  <c r="AZ61" i="31"/>
  <c r="AD24" i="31"/>
  <c r="AC57" i="31"/>
  <c r="AC30" i="31"/>
  <c r="AC75" i="31"/>
  <c r="AL49" i="31"/>
  <c r="AD44" i="31"/>
  <c r="AD22" i="31"/>
  <c r="BD57" i="31"/>
  <c r="AC33" i="31"/>
  <c r="AJ65" i="31"/>
  <c r="AD83" i="31"/>
  <c r="AC84" i="31"/>
  <c r="AD77" i="31"/>
  <c r="AC70" i="31"/>
  <c r="X56" i="31"/>
  <c r="AA61" i="31"/>
  <c r="AC23" i="31"/>
  <c r="AC54" i="31"/>
  <c r="I14" i="31"/>
  <c r="I19" i="31"/>
  <c r="AC36" i="31"/>
  <c r="AD69" i="31"/>
  <c r="AA50" i="31"/>
  <c r="AA65" i="31"/>
  <c r="AD59" i="31"/>
  <c r="I10" i="31"/>
  <c r="I15" i="31"/>
  <c r="AD45" i="31"/>
  <c r="BV17" i="31"/>
  <c r="BV35"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I61" i="31" l="1"/>
  <c r="AY54" i="31"/>
  <c r="AL54" i="31"/>
  <c r="BV32" i="31"/>
  <c r="CC18" i="31"/>
  <c r="AJ54" i="31"/>
  <c r="AH54" i="31"/>
  <c r="AH78" i="31"/>
  <c r="AL45" i="31"/>
  <c r="BL59" i="31"/>
  <c r="CD28" i="31"/>
  <c r="BD54" i="31"/>
  <c r="BO19" i="31"/>
  <c r="BC85" i="31"/>
  <c r="AH84" i="31"/>
  <c r="BA85" i="31"/>
  <c r="AZ85" i="31"/>
  <c r="BF85" i="31"/>
  <c r="AZ84" i="31"/>
  <c r="AJ84" i="31"/>
  <c r="AY86" i="31"/>
  <c r="H87" i="31"/>
  <c r="AZ86" i="31"/>
  <c r="AK85" i="31"/>
  <c r="AL85" i="31"/>
  <c r="AJ86" i="31"/>
  <c r="AR84" i="31"/>
  <c r="BC84" i="31"/>
  <c r="AK84" i="31"/>
  <c r="AP86" i="31"/>
  <c r="H86" i="31"/>
  <c r="BF86" i="31"/>
  <c r="BD84" i="31"/>
  <c r="BE86" i="31"/>
  <c r="BE85" i="31"/>
  <c r="AN84" i="31"/>
  <c r="AR85" i="31"/>
  <c r="AL84" i="31"/>
  <c r="AI86" i="31"/>
  <c r="AT84" i="31"/>
  <c r="AI84" i="31"/>
  <c r="AJ85" i="31"/>
  <c r="AP84" i="31"/>
  <c r="BD85" i="31"/>
  <c r="AK86" i="31"/>
  <c r="AT86" i="31"/>
  <c r="AL86" i="31"/>
  <c r="BE84" i="31"/>
  <c r="AN86" i="31"/>
  <c r="AN85" i="31"/>
  <c r="AS86" i="31"/>
  <c r="AQ86" i="31"/>
  <c r="AS85" i="31"/>
  <c r="AQ85" i="31"/>
  <c r="AY85" i="31"/>
  <c r="BA84" i="31"/>
  <c r="BA86" i="31"/>
  <c r="H88" i="31"/>
  <c r="BC86" i="31"/>
  <c r="AS84" i="31"/>
  <c r="AQ84" i="31"/>
  <c r="AH85" i="31"/>
  <c r="AP85" i="31"/>
  <c r="AR86" i="31"/>
  <c r="BF84" i="31"/>
  <c r="AI85" i="31"/>
  <c r="AY84" i="31"/>
  <c r="AH86" i="31"/>
  <c r="AT85" i="31"/>
  <c r="BD86" i="31"/>
  <c r="AS54" i="31"/>
  <c r="AH61" i="31"/>
  <c r="CD69" i="31"/>
  <c r="BA45" i="31"/>
  <c r="AK54" i="31"/>
  <c r="AY45" i="31"/>
  <c r="BL62" i="31"/>
  <c r="BZ36" i="31"/>
  <c r="BA49" i="31"/>
  <c r="BZ67" i="31"/>
  <c r="AN32" i="31"/>
  <c r="BC64" i="31"/>
  <c r="BZ71" i="31"/>
  <c r="H54" i="31"/>
  <c r="H64" i="31"/>
  <c r="H55" i="31"/>
  <c r="CA71" i="31"/>
  <c r="H21" i="31"/>
  <c r="G11" i="31"/>
  <c r="H12" i="31"/>
  <c r="CA60" i="31"/>
  <c r="CA68" i="31"/>
  <c r="BR26" i="31"/>
  <c r="CA56" i="31"/>
  <c r="AK65" i="31"/>
  <c r="BQ67" i="31"/>
  <c r="AM74" i="31"/>
  <c r="CA69" i="31"/>
  <c r="BD65" i="31"/>
  <c r="CC67" i="31"/>
  <c r="CA64" i="31"/>
  <c r="BZ72" i="31"/>
  <c r="AW63" i="31"/>
  <c r="CA72" i="31"/>
  <c r="BO71" i="31"/>
  <c r="BC47" i="31"/>
  <c r="BF45" i="31"/>
  <c r="CA67" i="31"/>
  <c r="AK78" i="31"/>
  <c r="AV64" i="31"/>
  <c r="AW64" i="31"/>
  <c r="BZ68" i="31"/>
  <c r="BD78" i="31"/>
  <c r="CA59" i="31"/>
  <c r="CA63" i="31"/>
  <c r="AY78" i="31"/>
  <c r="H70" i="31"/>
  <c r="BZ60" i="31"/>
  <c r="CA65" i="31"/>
  <c r="BZ61" i="31"/>
  <c r="BZ58" i="31"/>
  <c r="BZ63" i="31"/>
  <c r="CA52" i="31"/>
  <c r="CJ68" i="31"/>
  <c r="AM13" i="31"/>
  <c r="AM11" i="31"/>
  <c r="H73" i="31"/>
  <c r="E83" i="31"/>
  <c r="H76" i="31"/>
  <c r="H84" i="31"/>
  <c r="AQ12" i="31"/>
  <c r="AS12" i="31"/>
  <c r="AH11" i="31"/>
  <c r="G79" i="31"/>
  <c r="AM9" i="31"/>
  <c r="C10" i="31"/>
  <c r="H78" i="31"/>
  <c r="H17" i="31"/>
  <c r="AI10" i="31"/>
  <c r="H60" i="31"/>
  <c r="AY14" i="31"/>
  <c r="AM10" i="31"/>
  <c r="H74" i="31"/>
  <c r="H82" i="31"/>
  <c r="H83" i="31"/>
  <c r="AI12" i="31"/>
  <c r="AM12" i="31"/>
  <c r="AL13" i="31"/>
  <c r="H8" i="31"/>
  <c r="AQ8" i="31"/>
  <c r="AS8" i="31"/>
  <c r="AH12" i="31"/>
  <c r="AM14" i="31"/>
  <c r="AM8" i="31"/>
  <c r="H85" i="31"/>
  <c r="H15" i="31"/>
  <c r="AZ10" i="31"/>
  <c r="H47" i="31"/>
  <c r="G85" i="31"/>
  <c r="AZ11" i="31"/>
  <c r="AY13" i="31"/>
  <c r="AI9" i="31"/>
  <c r="H77" i="31"/>
  <c r="AL14" i="31"/>
  <c r="H51" i="31"/>
  <c r="H79" i="31"/>
  <c r="AI47" i="31"/>
  <c r="AI72" i="31"/>
  <c r="AI44" i="31"/>
  <c r="BA80" i="31"/>
  <c r="BC78" i="31"/>
  <c r="AZ69" i="31"/>
  <c r="AY43" i="31"/>
  <c r="AJ29" i="31"/>
  <c r="AJ39" i="31"/>
  <c r="AM73" i="31"/>
  <c r="BP71" i="31"/>
  <c r="BM9" i="31"/>
  <c r="AI39" i="31"/>
  <c r="BL40" i="31"/>
  <c r="BQ35" i="31"/>
  <c r="BN15" i="31"/>
  <c r="BQ72" i="31"/>
  <c r="BP38" i="31"/>
  <c r="BO63" i="31"/>
  <c r="BL72" i="31"/>
  <c r="AY25" i="31"/>
  <c r="BM15" i="31"/>
  <c r="BA27" i="31"/>
  <c r="BO47" i="31"/>
  <c r="BL49" i="31"/>
  <c r="AZ66" i="31"/>
  <c r="AY66" i="31"/>
  <c r="BO18" i="31"/>
  <c r="BM11" i="31"/>
  <c r="BN55" i="31"/>
  <c r="BO11" i="31"/>
  <c r="AL79" i="31"/>
  <c r="BD51" i="31"/>
  <c r="BO58" i="31"/>
  <c r="AS81" i="31"/>
  <c r="AQ81" i="31"/>
  <c r="BM17" i="31"/>
  <c r="BQ28" i="31"/>
  <c r="BO30" i="31"/>
  <c r="AH64" i="31"/>
  <c r="BQ32" i="31"/>
  <c r="BQ36" i="31"/>
  <c r="BQ49" i="31"/>
  <c r="BP30" i="31"/>
  <c r="BQ25" i="31"/>
  <c r="BO23" i="31"/>
  <c r="BP23" i="31"/>
  <c r="BM34" i="31"/>
  <c r="BP12" i="31"/>
  <c r="AJ38" i="31"/>
  <c r="BP53" i="31"/>
  <c r="BN69" i="31"/>
  <c r="AL31" i="31"/>
  <c r="BQ39" i="31"/>
  <c r="BN70" i="31"/>
  <c r="AS79" i="31"/>
  <c r="AQ79" i="31"/>
  <c r="AI68" i="31"/>
  <c r="AJ30" i="31"/>
  <c r="AZ30" i="31"/>
  <c r="BF83" i="31"/>
  <c r="AM78" i="31"/>
  <c r="AM53" i="31"/>
  <c r="AM24" i="31"/>
  <c r="BC56" i="31"/>
  <c r="AM25" i="31"/>
  <c r="BA28" i="31"/>
  <c r="BC52" i="31"/>
  <c r="BF59" i="31"/>
  <c r="AZ59" i="31"/>
  <c r="O39" i="31"/>
  <c r="AN20" i="31"/>
  <c r="AZ37" i="31"/>
  <c r="Z41" i="31"/>
  <c r="O42" i="31"/>
  <c r="AA37" i="31"/>
  <c r="N51" i="31"/>
  <c r="AH57" i="31"/>
  <c r="BA37" i="31"/>
  <c r="AY20" i="31"/>
  <c r="AI77" i="31"/>
  <c r="BA34" i="31"/>
  <c r="AS52" i="31"/>
  <c r="AQ52" i="31"/>
  <c r="AK34" i="31"/>
  <c r="BO52" i="31"/>
  <c r="BC54" i="31"/>
  <c r="AJ50" i="31"/>
  <c r="BD62" i="31"/>
  <c r="AH60" i="31"/>
  <c r="BD53" i="31"/>
  <c r="AS26" i="31"/>
  <c r="AQ26" i="31"/>
  <c r="AQ21" i="31"/>
  <c r="AS21" i="31"/>
  <c r="BM45" i="31"/>
  <c r="AZ26" i="31"/>
  <c r="AM17" i="31"/>
  <c r="AK72" i="31"/>
  <c r="BC68" i="31"/>
  <c r="BF71" i="31"/>
  <c r="BM71" i="31"/>
  <c r="AL51" i="31"/>
  <c r="AH16" i="31"/>
  <c r="AH75" i="31"/>
  <c r="AJ76" i="31"/>
  <c r="AI67" i="31"/>
  <c r="AM48" i="31"/>
  <c r="AJ73" i="31"/>
  <c r="BD73" i="31"/>
  <c r="BD48" i="31"/>
  <c r="BQ45" i="31"/>
  <c r="BN10" i="31"/>
  <c r="AK67" i="31"/>
  <c r="AH67" i="31"/>
  <c r="BO8" i="31"/>
  <c r="BP43" i="31"/>
  <c r="BL8" i="31"/>
  <c r="BM43" i="31"/>
  <c r="AI17" i="31"/>
  <c r="AL47" i="31"/>
  <c r="AK47" i="31"/>
  <c r="BC61" i="31"/>
  <c r="AA82" i="31"/>
  <c r="BM36" i="31"/>
  <c r="BN20" i="31"/>
  <c r="BN44" i="31"/>
  <c r="BL31" i="31"/>
  <c r="BR16" i="31"/>
  <c r="BO14" i="31"/>
  <c r="BQ14" i="31"/>
  <c r="BM16" i="31"/>
  <c r="BQ37" i="31"/>
  <c r="BL52" i="31"/>
  <c r="AZ67" i="31"/>
  <c r="BN52" i="31"/>
  <c r="BN51" i="31"/>
  <c r="BL66" i="31"/>
  <c r="BF67" i="31"/>
  <c r="BN33" i="31"/>
  <c r="BO33" i="31"/>
  <c r="BQ9" i="31"/>
  <c r="BM56" i="31"/>
  <c r="BN62" i="31"/>
  <c r="BQ8" i="31"/>
  <c r="BM26" i="31"/>
  <c r="BQ38" i="31"/>
  <c r="BN59" i="31"/>
  <c r="BN63" i="31"/>
  <c r="BN57" i="31"/>
  <c r="BM72" i="31"/>
  <c r="BQ59" i="31"/>
  <c r="BQ47" i="31"/>
  <c r="BN72" i="31"/>
  <c r="BM22" i="31"/>
  <c r="AK42" i="31"/>
  <c r="AJ42" i="31"/>
  <c r="BL25" i="31"/>
  <c r="BQ24" i="31"/>
  <c r="BQ33" i="31"/>
  <c r="BF66" i="31"/>
  <c r="BM48" i="31"/>
  <c r="BM46" i="31"/>
  <c r="BL17" i="31"/>
  <c r="BQ15" i="31"/>
  <c r="AL78" i="31"/>
  <c r="AM51" i="31"/>
  <c r="BM40" i="31"/>
  <c r="AH81" i="31"/>
  <c r="BN39" i="31"/>
  <c r="BQ58" i="31"/>
  <c r="BP21" i="31"/>
  <c r="BN58" i="31"/>
  <c r="BO39" i="31"/>
  <c r="BP67" i="31"/>
  <c r="BO60" i="31"/>
  <c r="BP49" i="31"/>
  <c r="AZ31" i="31"/>
  <c r="BD82" i="31"/>
  <c r="AY31" i="31"/>
  <c r="BQ34" i="31"/>
  <c r="BN12" i="31"/>
  <c r="BL70" i="31"/>
  <c r="BM53" i="31"/>
  <c r="BQ61" i="31"/>
  <c r="AI82" i="31"/>
  <c r="BA82" i="31"/>
  <c r="BN50" i="31"/>
  <c r="BL34" i="31"/>
  <c r="AJ79" i="31"/>
  <c r="BD79" i="31"/>
  <c r="AK68" i="31"/>
  <c r="AY68" i="31"/>
  <c r="AY30" i="31"/>
  <c r="AM30" i="31"/>
  <c r="AI83" i="31"/>
  <c r="AM21" i="31"/>
  <c r="AL35" i="31"/>
  <c r="AM26" i="31"/>
  <c r="AJ83" i="31"/>
  <c r="AS55" i="31"/>
  <c r="AQ55" i="31"/>
  <c r="BC42" i="31"/>
  <c r="AY59" i="31"/>
  <c r="AS58" i="31"/>
  <c r="AQ58" i="31"/>
  <c r="Z40" i="31"/>
  <c r="BL44" i="31"/>
  <c r="N44" i="31"/>
  <c r="X55" i="31"/>
  <c r="AL20" i="31"/>
  <c r="K61" i="31"/>
  <c r="AK77" i="31"/>
  <c r="O57" i="31"/>
  <c r="X37" i="31"/>
  <c r="AN12" i="31"/>
  <c r="AL34" i="31"/>
  <c r="AJ52" i="31"/>
  <c r="AZ34" i="31"/>
  <c r="AY50" i="31"/>
  <c r="BA50" i="31"/>
  <c r="AI60" i="31"/>
  <c r="AL26" i="31"/>
  <c r="BA60" i="31"/>
  <c r="BA26" i="31"/>
  <c r="AK52" i="31"/>
  <c r="AL53" i="31"/>
  <c r="AY22" i="31"/>
  <c r="AS63" i="31"/>
  <c r="AQ63" i="31"/>
  <c r="AI41" i="31"/>
  <c r="AH23" i="31"/>
  <c r="AL18" i="31"/>
  <c r="AW77" i="31"/>
  <c r="AV77" i="31"/>
  <c r="BD19" i="31"/>
  <c r="AM33" i="31"/>
  <c r="AZ36" i="31"/>
  <c r="AY56" i="31"/>
  <c r="AQ64" i="31"/>
  <c r="AS64" i="31"/>
  <c r="AH69" i="31"/>
  <c r="AK69" i="31"/>
  <c r="BP73" i="31"/>
  <c r="BA18" i="31"/>
  <c r="AW66" i="31"/>
  <c r="AV66" i="31"/>
  <c r="AM43" i="31"/>
  <c r="BP65" i="31"/>
  <c r="AY16" i="31"/>
  <c r="BA16" i="31"/>
  <c r="BC77" i="31"/>
  <c r="AY75" i="31"/>
  <c r="AS19" i="31"/>
  <c r="AQ19" i="31"/>
  <c r="AJ19" i="31"/>
  <c r="BF76" i="31"/>
  <c r="BC72" i="31"/>
  <c r="BF64" i="31"/>
  <c r="AY39" i="31"/>
  <c r="AI28" i="31"/>
  <c r="AI29" i="31"/>
  <c r="BA70" i="31"/>
  <c r="AJ48" i="31"/>
  <c r="AY55" i="31"/>
  <c r="AZ39" i="31"/>
  <c r="AY74" i="31"/>
  <c r="BA73" i="31"/>
  <c r="BO76" i="31"/>
  <c r="AK73" i="31"/>
  <c r="AY33" i="31"/>
  <c r="BF40" i="31"/>
  <c r="AK15" i="31"/>
  <c r="AH15" i="31"/>
  <c r="BD15" i="31"/>
  <c r="BL41" i="31"/>
  <c r="BM54" i="31"/>
  <c r="AZ17" i="31"/>
  <c r="AI22" i="31"/>
  <c r="AY47" i="31"/>
  <c r="AW61" i="31"/>
  <c r="AV61" i="31"/>
  <c r="BC39" i="31"/>
  <c r="BA72" i="31"/>
  <c r="AY63" i="31"/>
  <c r="BA41" i="31"/>
  <c r="AL41" i="31"/>
  <c r="AS44" i="31"/>
  <c r="AQ44" i="31"/>
  <c r="AK44" i="31"/>
  <c r="AY71" i="31"/>
  <c r="AS71" i="31"/>
  <c r="AQ71" i="31"/>
  <c r="AJ33" i="31"/>
  <c r="AK23" i="31"/>
  <c r="AY80" i="31"/>
  <c r="AV73" i="31"/>
  <c r="AW73" i="31"/>
  <c r="AY36" i="31"/>
  <c r="BA36" i="31"/>
  <c r="AH56" i="31"/>
  <c r="AL69" i="31"/>
  <c r="BF69" i="31"/>
  <c r="BN73" i="31"/>
  <c r="AZ18" i="31"/>
  <c r="AJ18" i="31"/>
  <c r="AH18" i="31"/>
  <c r="AL43" i="31"/>
  <c r="BA43" i="31"/>
  <c r="BM65" i="31"/>
  <c r="AJ16" i="31"/>
  <c r="AM16" i="31"/>
  <c r="BF75" i="31"/>
  <c r="AZ19" i="31"/>
  <c r="BM68" i="31"/>
  <c r="AS76" i="31"/>
  <c r="AQ76" i="31"/>
  <c r="AW72" i="31"/>
  <c r="AV72" i="31"/>
  <c r="AL64" i="31"/>
  <c r="AK39" i="31"/>
  <c r="AM29" i="31"/>
  <c r="AM70" i="31"/>
  <c r="AH48" i="31"/>
  <c r="AH25" i="31"/>
  <c r="AY29" i="31"/>
  <c r="AI73" i="31"/>
  <c r="BA48" i="31"/>
  <c r="AH73" i="31"/>
  <c r="AW69" i="31"/>
  <c r="AV69" i="31"/>
  <c r="AL74" i="31"/>
  <c r="AZ15" i="31"/>
  <c r="BA74" i="31"/>
  <c r="BP54" i="31"/>
  <c r="BN24" i="31"/>
  <c r="BN16" i="31"/>
  <c r="BO16" i="31"/>
  <c r="BP14" i="31"/>
  <c r="BM14" i="31"/>
  <c r="BQ41" i="31"/>
  <c r="BL51" i="31"/>
  <c r="BO51" i="31"/>
  <c r="BM66" i="31"/>
  <c r="BL29" i="31"/>
  <c r="BP13" i="31"/>
  <c r="BO27" i="31"/>
  <c r="BP9" i="31"/>
  <c r="BM63" i="31"/>
  <c r="BC41" i="31"/>
  <c r="BP59" i="31"/>
  <c r="AY27" i="31"/>
  <c r="BL38" i="31"/>
  <c r="AS27" i="31"/>
  <c r="AQ27" i="31"/>
  <c r="AL42" i="31"/>
  <c r="BA42" i="31"/>
  <c r="BM24" i="31"/>
  <c r="AJ66" i="31"/>
  <c r="BM51" i="31"/>
  <c r="BA66" i="31"/>
  <c r="BL24" i="31"/>
  <c r="BN11" i="31"/>
  <c r="BQ30" i="31"/>
  <c r="AJ51" i="31"/>
  <c r="AH46" i="31"/>
  <c r="BR15" i="31"/>
  <c r="AL81" i="31"/>
  <c r="BL36" i="31"/>
  <c r="BL56" i="31"/>
  <c r="BP62" i="31"/>
  <c r="BP28" i="31"/>
  <c r="BN21" i="31"/>
  <c r="BL39" i="31"/>
  <c r="BL21" i="31"/>
  <c r="BP32" i="31"/>
  <c r="BR25" i="31"/>
  <c r="AI31" i="31"/>
  <c r="AK82" i="31"/>
  <c r="BR28" i="31"/>
  <c r="BO34" i="31"/>
  <c r="BP34" i="31"/>
  <c r="AY38" i="31"/>
  <c r="BQ70" i="31"/>
  <c r="BO70" i="31"/>
  <c r="BL53" i="31"/>
  <c r="BL61" i="31"/>
  <c r="BM50" i="31"/>
  <c r="BO42" i="31"/>
  <c r="BQ53" i="31"/>
  <c r="BA79" i="31"/>
  <c r="AM79" i="31"/>
  <c r="AL68" i="31"/>
  <c r="BF68" i="31"/>
  <c r="AK30" i="31"/>
  <c r="AN30" i="31"/>
  <c r="AK45" i="31"/>
  <c r="AM61" i="31"/>
  <c r="AM62" i="31"/>
  <c r="BQ66" i="31"/>
  <c r="AZ27" i="31"/>
  <c r="BA64" i="31"/>
  <c r="AH82" i="31"/>
  <c r="AN19" i="31"/>
  <c r="AJ40" i="31"/>
  <c r="AL57" i="31"/>
  <c r="AK60" i="31"/>
  <c r="AM60" i="31"/>
  <c r="BQ60" i="31"/>
  <c r="AW82" i="31"/>
  <c r="AV82" i="31"/>
  <c r="AM77" i="31"/>
  <c r="AQ49" i="31"/>
  <c r="AS49" i="31"/>
  <c r="N67" i="31"/>
  <c r="AH58" i="31"/>
  <c r="X36" i="31"/>
  <c r="AH37" i="31"/>
  <c r="AZ58" i="31"/>
  <c r="K37" i="31"/>
  <c r="AI58" i="31"/>
  <c r="AN26" i="31"/>
  <c r="AS37" i="31"/>
  <c r="AQ37" i="31"/>
  <c r="AZ20" i="31"/>
  <c r="AI37" i="31"/>
  <c r="BF58" i="31"/>
  <c r="AN34" i="31"/>
  <c r="AH52" i="31"/>
  <c r="BN75" i="31"/>
  <c r="AI50" i="31"/>
  <c r="AZ50" i="31"/>
  <c r="AZ53" i="31"/>
  <c r="BD26" i="31"/>
  <c r="AZ60" i="31"/>
  <c r="AY26" i="31"/>
  <c r="AY21" i="31"/>
  <c r="BD60" i="31"/>
  <c r="BC74" i="31"/>
  <c r="BO75" i="31"/>
  <c r="AS34" i="31"/>
  <c r="AQ34" i="31"/>
  <c r="AZ71" i="31"/>
  <c r="AL23" i="31"/>
  <c r="AJ56" i="31"/>
  <c r="AZ43" i="31"/>
  <c r="BD18" i="31"/>
  <c r="BD39" i="31"/>
  <c r="AJ28" i="31"/>
  <c r="BA39" i="31"/>
  <c r="AZ29" i="31"/>
  <c r="BF39" i="31"/>
  <c r="BL45" i="31"/>
  <c r="BL20" i="31"/>
  <c r="BQ44" i="31"/>
  <c r="BP31" i="31"/>
  <c r="BQ17" i="31"/>
  <c r="BQ16" i="31"/>
  <c r="BQ52" i="31"/>
  <c r="BA63" i="31"/>
  <c r="AK63" i="31"/>
  <c r="AZ41" i="31"/>
  <c r="BD41" i="31"/>
  <c r="BC70" i="31"/>
  <c r="AZ80" i="31"/>
  <c r="AH80" i="31"/>
  <c r="AK22" i="31"/>
  <c r="AM47" i="31"/>
  <c r="AJ72" i="31"/>
  <c r="BF63" i="31"/>
  <c r="BD44" i="31"/>
  <c r="AJ71" i="31"/>
  <c r="AK80" i="31"/>
  <c r="BF73" i="31"/>
  <c r="AK36" i="31"/>
  <c r="AJ69" i="31"/>
  <c r="BM73" i="31"/>
  <c r="BE42" i="31"/>
  <c r="AI43" i="31"/>
  <c r="AK43" i="31"/>
  <c r="BN65" i="31"/>
  <c r="AL16" i="31"/>
  <c r="AN16" i="31"/>
  <c r="AZ75" i="31"/>
  <c r="AJ75" i="31"/>
  <c r="AK19" i="31"/>
  <c r="AA80" i="31"/>
  <c r="BL68" i="31"/>
  <c r="BO68" i="31"/>
  <c r="AY76" i="31"/>
  <c r="BD76" i="31"/>
  <c r="AI64" i="31"/>
  <c r="AK74" i="31"/>
  <c r="BD64" i="31"/>
  <c r="AM66" i="31"/>
  <c r="BN71" i="31"/>
  <c r="AH55" i="31"/>
  <c r="AY70" i="31"/>
  <c r="BD25" i="31"/>
  <c r="AI55" i="31"/>
  <c r="AH39" i="31"/>
  <c r="AL39" i="31"/>
  <c r="AI48" i="31"/>
  <c r="AZ48" i="31"/>
  <c r="AL73" i="31"/>
  <c r="AI15" i="31"/>
  <c r="AZ74" i="31"/>
  <c r="AM15" i="31"/>
  <c r="AL15" i="31"/>
  <c r="BQ13" i="31"/>
  <c r="BP24" i="31"/>
  <c r="BM74" i="31"/>
  <c r="BM10" i="31"/>
  <c r="BO74" i="31"/>
  <c r="BO45" i="31"/>
  <c r="BR14" i="31"/>
  <c r="BA67" i="31"/>
  <c r="AM28" i="31"/>
  <c r="AS67" i="31"/>
  <c r="AQ67" i="31"/>
  <c r="BP37" i="31"/>
  <c r="BN9" i="31"/>
  <c r="BQ27" i="31"/>
  <c r="AJ46" i="31"/>
  <c r="BN13" i="31"/>
  <c r="BO72" i="31"/>
  <c r="BO38" i="31"/>
  <c r="AL27" i="31"/>
  <c r="BP57" i="31"/>
  <c r="AZ46" i="31"/>
  <c r="AM27" i="31"/>
  <c r="AI27" i="31"/>
  <c r="BN38" i="31"/>
  <c r="AL46" i="31"/>
  <c r="BO35" i="31"/>
  <c r="BN40" i="31"/>
  <c r="BN26" i="31"/>
  <c r="BL57" i="31"/>
  <c r="BO49" i="31"/>
  <c r="AM42" i="31"/>
  <c r="AI66" i="31"/>
  <c r="BO37" i="31"/>
  <c r="AL66" i="31"/>
  <c r="BM55" i="31"/>
  <c r="AK27" i="31"/>
  <c r="BL11" i="31"/>
  <c r="BQ55" i="31"/>
  <c r="BP44" i="31"/>
  <c r="AH51" i="31"/>
  <c r="BO15" i="31"/>
  <c r="BP40" i="31"/>
  <c r="BP27" i="31"/>
  <c r="AZ81" i="31"/>
  <c r="AY81" i="31"/>
  <c r="BN30" i="31"/>
  <c r="BO57" i="31"/>
  <c r="BP19" i="31"/>
  <c r="BP56" i="31"/>
  <c r="BL32" i="31"/>
  <c r="BN56" i="31"/>
  <c r="BO36" i="31"/>
  <c r="BN49" i="31"/>
  <c r="BM62" i="31"/>
  <c r="BM42" i="31"/>
  <c r="BL42" i="31"/>
  <c r="BR23" i="31"/>
  <c r="BR12" i="31"/>
  <c r="AI38" i="31"/>
  <c r="AS38" i="31"/>
  <c r="AQ38" i="31"/>
  <c r="BM69" i="31"/>
  <c r="BO61" i="31"/>
  <c r="BN53" i="31"/>
  <c r="BP61" i="31"/>
  <c r="BO50" i="31"/>
  <c r="BD38" i="31"/>
  <c r="AY79" i="31"/>
  <c r="AH68" i="31"/>
  <c r="BD30" i="31"/>
  <c r="AW62" i="31"/>
  <c r="AV62" i="31"/>
  <c r="AK53" i="31"/>
  <c r="AM59" i="31"/>
  <c r="AV68" i="31"/>
  <c r="AW68" i="31"/>
  <c r="AL67" i="31"/>
  <c r="AW71" i="31"/>
  <c r="AV71" i="31"/>
  <c r="AV81" i="31"/>
  <c r="AW81" i="31"/>
  <c r="BF42" i="31"/>
  <c r="AS15" i="31"/>
  <c r="AQ15" i="31"/>
  <c r="AK83" i="31"/>
  <c r="AK59" i="31"/>
  <c r="BQ42" i="31"/>
  <c r="AM32" i="31"/>
  <c r="I75" i="31"/>
  <c r="AA58" i="31"/>
  <c r="AY58" i="31"/>
  <c r="O40" i="31"/>
  <c r="AL37" i="31"/>
  <c r="K38" i="31"/>
  <c r="BD37" i="31"/>
  <c r="K44" i="31"/>
  <c r="X46" i="31"/>
  <c r="BD20" i="31"/>
  <c r="N72" i="31"/>
  <c r="AZ77" i="31"/>
  <c r="BF77" i="31"/>
  <c r="AL52" i="31"/>
  <c r="AL21" i="31"/>
  <c r="AI52" i="31"/>
  <c r="BD34" i="31"/>
  <c r="AY34" i="31"/>
  <c r="BO12" i="31"/>
  <c r="AL62" i="31"/>
  <c r="AJ26" i="31"/>
  <c r="BC36" i="31"/>
  <c r="AH53" i="31"/>
  <c r="AY53" i="31"/>
  <c r="AH26" i="31"/>
  <c r="AH21" i="31"/>
  <c r="BC59" i="31"/>
  <c r="BA52" i="31"/>
  <c r="AI62" i="31"/>
  <c r="AJ70" i="31"/>
  <c r="AM55" i="31"/>
  <c r="AK40" i="31"/>
  <c r="AQ48" i="31"/>
  <c r="AS48" i="31"/>
  <c r="AL40" i="31"/>
  <c r="AN15" i="31"/>
  <c r="AY15" i="31"/>
  <c r="AJ15" i="31"/>
  <c r="BO41" i="31"/>
  <c r="BL9" i="31"/>
  <c r="AJ22" i="31"/>
  <c r="BA71" i="31"/>
  <c r="AN17" i="31"/>
  <c r="AL17" i="31"/>
  <c r="BA22" i="31"/>
  <c r="AL63" i="31"/>
  <c r="AQ41" i="31"/>
  <c r="AS41" i="31"/>
  <c r="AK41" i="31"/>
  <c r="AM44" i="31"/>
  <c r="AI71" i="31"/>
  <c r="AS23" i="31"/>
  <c r="AQ23" i="31"/>
  <c r="AS80" i="31"/>
  <c r="AQ80" i="31"/>
  <c r="BF36" i="31"/>
  <c r="BA56" i="31"/>
  <c r="AM56" i="31"/>
  <c r="AV78" i="31"/>
  <c r="AW78" i="31"/>
  <c r="BA69" i="31"/>
  <c r="AJ17" i="31"/>
  <c r="BD17" i="31"/>
  <c r="AZ22" i="31"/>
  <c r="AM22" i="31"/>
  <c r="AH47" i="31"/>
  <c r="AV76" i="31"/>
  <c r="AW76" i="31"/>
  <c r="BC58" i="31"/>
  <c r="AL72" i="31"/>
  <c r="BD63" i="31"/>
  <c r="AI63" i="31"/>
  <c r="AJ41" i="31"/>
  <c r="AW79" i="31"/>
  <c r="AV79" i="31"/>
  <c r="AJ44" i="31"/>
  <c r="AZ44" i="31"/>
  <c r="AL71" i="31"/>
  <c r="BD71" i="31"/>
  <c r="AI23" i="31"/>
  <c r="AM23" i="31"/>
  <c r="AJ80" i="31"/>
  <c r="AL36" i="31"/>
  <c r="AQ56" i="31"/>
  <c r="AS56" i="31"/>
  <c r="AI69" i="31"/>
  <c r="AM69" i="31"/>
  <c r="BO73" i="31"/>
  <c r="AN18" i="31"/>
  <c r="AS43" i="31"/>
  <c r="AQ43" i="31"/>
  <c r="AJ43" i="31"/>
  <c r="AK16" i="31"/>
  <c r="AZ16" i="31"/>
  <c r="AQ75" i="31"/>
  <c r="AS75" i="31"/>
  <c r="AI75" i="31"/>
  <c r="AY19" i="31"/>
  <c r="AK76" i="31"/>
  <c r="AH76" i="31"/>
  <c r="AJ64" i="31"/>
  <c r="AS74" i="31"/>
  <c r="AQ74" i="31"/>
  <c r="AY42" i="31"/>
  <c r="BM64" i="31"/>
  <c r="BL71" i="31"/>
  <c r="BC71" i="31"/>
  <c r="AZ25" i="31"/>
  <c r="AK70" i="31"/>
  <c r="AL70" i="31"/>
  <c r="AL55" i="31"/>
  <c r="BP64" i="31"/>
  <c r="AL25" i="31"/>
  <c r="AQ25" i="31"/>
  <c r="AS25" i="31"/>
  <c r="AS39" i="31"/>
  <c r="AQ39" i="31"/>
  <c r="BF48" i="31"/>
  <c r="BN76" i="31"/>
  <c r="AZ73" i="31"/>
  <c r="AS73" i="31"/>
  <c r="AQ73" i="31"/>
  <c r="BD40" i="31"/>
  <c r="BL28" i="31"/>
  <c r="BN41" i="31"/>
  <c r="BM20" i="31"/>
  <c r="BN45" i="31"/>
  <c r="BO24" i="31"/>
  <c r="BN31" i="31"/>
  <c r="BR10" i="31"/>
  <c r="BO66" i="31"/>
  <c r="AH28" i="31"/>
  <c r="BL33" i="31"/>
  <c r="BD28" i="31"/>
  <c r="BF46" i="31"/>
  <c r="BO9" i="31"/>
  <c r="BP48" i="31"/>
  <c r="BD27" i="31"/>
  <c r="BA46" i="31"/>
  <c r="AN27" i="31"/>
  <c r="BL47" i="31"/>
  <c r="BO40" i="31"/>
  <c r="BP26" i="31"/>
  <c r="BM32" i="31"/>
  <c r="BQ26" i="31"/>
  <c r="BR24" i="31"/>
  <c r="BR19" i="31"/>
  <c r="BN25" i="31"/>
  <c r="AS42" i="31"/>
  <c r="AQ42" i="31"/>
  <c r="BR9" i="31"/>
  <c r="BP55" i="31"/>
  <c r="BO46" i="31"/>
  <c r="BR18" i="31"/>
  <c r="BL55" i="31"/>
  <c r="BM18" i="31"/>
  <c r="AK51" i="31"/>
  <c r="AM46" i="31"/>
  <c r="BA81" i="31"/>
  <c r="BF81" i="31"/>
  <c r="BR27" i="31"/>
  <c r="BP18" i="31"/>
  <c r="BP58" i="31"/>
  <c r="BM39" i="31"/>
  <c r="BR21" i="31"/>
  <c r="BO62" i="31"/>
  <c r="BM67" i="31"/>
  <c r="BN67" i="31"/>
  <c r="BM30" i="31"/>
  <c r="AH31" i="31"/>
  <c r="AL82" i="31"/>
  <c r="BN42" i="31"/>
  <c r="AZ38" i="31"/>
  <c r="AH38" i="31"/>
  <c r="BA38" i="31"/>
  <c r="BL69" i="31"/>
  <c r="BN61" i="31"/>
  <c r="BO69" i="31"/>
  <c r="BL50" i="31"/>
  <c r="AM31" i="31"/>
  <c r="BC40" i="31"/>
  <c r="BR29" i="31"/>
  <c r="BF79" i="31"/>
  <c r="AZ68" i="31"/>
  <c r="AS68" i="31"/>
  <c r="AQ68" i="31"/>
  <c r="BL64" i="31"/>
  <c r="AI81" i="31"/>
  <c r="BA29" i="31"/>
  <c r="AI51" i="31"/>
  <c r="AN22" i="31"/>
  <c r="AI74" i="31"/>
  <c r="AM65" i="31"/>
  <c r="AY77" i="31"/>
  <c r="AH59" i="31"/>
  <c r="AS59" i="31"/>
  <c r="AQ59" i="31"/>
  <c r="BD83" i="31"/>
  <c r="BP75" i="31"/>
  <c r="AJ62" i="31"/>
  <c r="BM57" i="31"/>
  <c r="BD49" i="31"/>
  <c r="AS45" i="31"/>
  <c r="AQ45" i="31"/>
  <c r="X39" i="31"/>
  <c r="AL58" i="31"/>
  <c r="AS35" i="31"/>
  <c r="AQ35" i="31"/>
  <c r="AY37" i="31"/>
  <c r="AH35" i="31"/>
  <c r="BL54" i="31"/>
  <c r="AK58" i="31"/>
  <c r="BF37" i="31"/>
  <c r="AJ57" i="31"/>
  <c r="AA43" i="31"/>
  <c r="BF61" i="31"/>
  <c r="BD77" i="31"/>
  <c r="AJ37" i="31"/>
  <c r="AN21" i="31"/>
  <c r="BD52" i="31"/>
  <c r="AW67" i="31"/>
  <c r="AV67" i="31"/>
  <c r="BC57" i="31"/>
  <c r="AL50" i="31"/>
  <c r="AW59" i="31"/>
  <c r="AV59" i="31"/>
  <c r="AL60" i="31"/>
  <c r="BF34" i="31"/>
  <c r="AI53" i="31"/>
  <c r="BF54" i="31"/>
  <c r="AN13" i="31"/>
  <c r="BA21" i="31"/>
  <c r="AN9" i="31"/>
  <c r="BF65" i="31"/>
  <c r="AY48" i="31"/>
  <c r="BD31" i="31"/>
  <c r="AK79" i="31"/>
  <c r="AS46" i="31"/>
  <c r="AQ46" i="31"/>
  <c r="AJ68" i="31"/>
  <c r="AY83" i="31"/>
  <c r="AQ83" i="31"/>
  <c r="AS83" i="31"/>
  <c r="AL59" i="31"/>
  <c r="AI59" i="31"/>
  <c r="AM52" i="31"/>
  <c r="BQ75" i="31"/>
  <c r="AJ53" i="31"/>
  <c r="BA20" i="31"/>
  <c r="AA46" i="31"/>
  <c r="BL43" i="31"/>
  <c r="AJ35" i="31"/>
  <c r="BF60" i="31"/>
  <c r="AA84" i="31"/>
  <c r="AY57" i="31"/>
  <c r="AH77" i="31"/>
  <c r="X40" i="31"/>
  <c r="Z56" i="31"/>
  <c r="Z44" i="31"/>
  <c r="N79" i="31"/>
  <c r="O44" i="31"/>
  <c r="AJ58" i="31"/>
  <c r="BA58" i="31"/>
  <c r="BF52" i="31"/>
  <c r="AK21" i="31"/>
  <c r="AJ21" i="31"/>
  <c r="AH62" i="31"/>
  <c r="BF50" i="31"/>
  <c r="AK50" i="31"/>
  <c r="BM38" i="31"/>
  <c r="AK62" i="31"/>
  <c r="AH36" i="31"/>
  <c r="AH17" i="31"/>
  <c r="AH22" i="31"/>
  <c r="AS22" i="31"/>
  <c r="AQ22" i="31"/>
  <c r="AS47" i="31"/>
  <c r="AQ47" i="31"/>
  <c r="AH44" i="31"/>
  <c r="AZ23" i="31"/>
  <c r="BD80" i="31"/>
  <c r="AS36" i="31"/>
  <c r="AQ36" i="31"/>
  <c r="BD36" i="31"/>
  <c r="AK56" i="31"/>
  <c r="AZ56" i="31"/>
  <c r="AI18" i="31"/>
  <c r="BF43" i="31"/>
  <c r="BC69" i="31"/>
  <c r="AL76" i="31"/>
  <c r="AM64" i="31"/>
  <c r="BC60" i="31"/>
  <c r="AK25" i="31"/>
  <c r="AZ70" i="31"/>
  <c r="AI70" i="31"/>
  <c r="BA55" i="31"/>
  <c r="BF55" i="31"/>
  <c r="BD74" i="31"/>
  <c r="AN25" i="31"/>
  <c r="BA25" i="31"/>
  <c r="AY73" i="31"/>
  <c r="BC46" i="31"/>
  <c r="AY40" i="31"/>
  <c r="BP45" i="31"/>
  <c r="BQ31" i="31"/>
  <c r="BO31" i="31"/>
  <c r="BL14" i="31"/>
  <c r="AK29" i="31"/>
  <c r="BP10" i="31"/>
  <c r="BL74" i="31"/>
  <c r="BN37" i="31"/>
  <c r="AK48" i="31"/>
  <c r="BP33" i="31"/>
  <c r="BM37" i="31"/>
  <c r="BQ29" i="31"/>
  <c r="BM29" i="31"/>
  <c r="BQ43" i="31"/>
  <c r="BN27" i="31"/>
  <c r="BN29" i="31"/>
  <c r="BQ63" i="31"/>
  <c r="AI46" i="31"/>
  <c r="BD46" i="31"/>
  <c r="BM44" i="31"/>
  <c r="BN22" i="31"/>
  <c r="AM67" i="31"/>
  <c r="BL58" i="31"/>
  <c r="BC81" i="31"/>
  <c r="AZ51" i="31"/>
  <c r="AZ42" i="31"/>
  <c r="BP39" i="31"/>
  <c r="BC75" i="31"/>
  <c r="AS31" i="31"/>
  <c r="AQ31" i="31"/>
  <c r="BC51" i="31"/>
  <c r="BC65" i="31"/>
  <c r="AK17" i="31"/>
  <c r="AY72" i="31"/>
  <c r="AH41" i="31"/>
  <c r="AL44" i="31"/>
  <c r="AW70" i="31"/>
  <c r="AV70" i="31"/>
  <c r="AH71" i="31"/>
  <c r="BD33" i="31"/>
  <c r="AJ23" i="31"/>
  <c r="AN36" i="31"/>
  <c r="AJ36" i="31"/>
  <c r="BD56" i="31"/>
  <c r="BD69" i="31"/>
  <c r="BA83" i="31"/>
  <c r="BO65" i="31"/>
  <c r="AL75" i="31"/>
  <c r="AL19" i="31"/>
  <c r="AY18" i="31"/>
  <c r="AZ55" i="31"/>
  <c r="AJ55" i="31"/>
  <c r="BM76" i="31"/>
  <c r="BM58" i="31"/>
  <c r="BN36" i="31"/>
  <c r="BO20" i="31"/>
  <c r="BQ20" i="31"/>
  <c r="BQ54" i="31"/>
  <c r="BP11" i="31"/>
  <c r="BO54" i="31"/>
  <c r="BP66" i="31"/>
  <c r="BL10" i="31"/>
  <c r="AY67" i="31"/>
  <c r="BL37" i="31"/>
  <c r="AS28" i="31"/>
  <c r="AQ28" i="31"/>
  <c r="BO29" i="31"/>
  <c r="BP29" i="31"/>
  <c r="BL27" i="31"/>
  <c r="BO43" i="31"/>
  <c r="BM8" i="31"/>
  <c r="BQ56" i="31"/>
  <c r="AY46" i="31"/>
  <c r="BP35" i="31"/>
  <c r="BN47" i="31"/>
  <c r="BL22" i="31"/>
  <c r="BM35" i="31"/>
  <c r="BQ57" i="31"/>
  <c r="BP63" i="31"/>
  <c r="BP72" i="31"/>
  <c r="BO59" i="31"/>
  <c r="BN35" i="31"/>
  <c r="BM19" i="31"/>
  <c r="BN54" i="31"/>
  <c r="BM41" i="31"/>
  <c r="BN14" i="31"/>
  <c r="BN43" i="31"/>
  <c r="AH40" i="31"/>
  <c r="BN18" i="31"/>
  <c r="BN17" i="31"/>
  <c r="BO55" i="31"/>
  <c r="BN46" i="31"/>
  <c r="BQ18" i="31"/>
  <c r="AH27" i="31"/>
  <c r="AS51" i="31"/>
  <c r="AQ51" i="31"/>
  <c r="AK81" i="31"/>
  <c r="BL60" i="31"/>
  <c r="BO28" i="31"/>
  <c r="BO21" i="31"/>
  <c r="BN28" i="31"/>
  <c r="BM60" i="31"/>
  <c r="BP60" i="31"/>
  <c r="BM21" i="31"/>
  <c r="BN32" i="31"/>
  <c r="BM49" i="31"/>
  <c r="AY82" i="31"/>
  <c r="AZ82" i="31"/>
  <c r="BM12" i="31"/>
  <c r="BN23" i="31"/>
  <c r="BL12" i="31"/>
  <c r="AL38" i="31"/>
  <c r="BM70" i="31"/>
  <c r="BO53" i="31"/>
  <c r="BM61" i="31"/>
  <c r="BQ50" i="31"/>
  <c r="AN31" i="31"/>
  <c r="AI25" i="31"/>
  <c r="BA68" i="31"/>
  <c r="AH30" i="31"/>
  <c r="BA30" i="31"/>
  <c r="BC62" i="31"/>
  <c r="AH83" i="31"/>
  <c r="BA77" i="31"/>
  <c r="AM57" i="31"/>
  <c r="AJ78" i="31"/>
  <c r="AM34" i="31"/>
  <c r="AL61" i="31"/>
  <c r="AJ59" i="31"/>
  <c r="BA59" i="31"/>
  <c r="AM54" i="31"/>
  <c r="BM75" i="31"/>
  <c r="AS60" i="31"/>
  <c r="AQ60" i="31"/>
  <c r="AK49" i="31"/>
  <c r="AM50" i="31"/>
  <c r="O75" i="31"/>
  <c r="AQ57" i="31"/>
  <c r="AS57" i="31"/>
  <c r="K40" i="31"/>
  <c r="AI20" i="31"/>
  <c r="BA35" i="31"/>
  <c r="AN11" i="31"/>
  <c r="AI35" i="31"/>
  <c r="X47" i="31"/>
  <c r="AK37" i="31"/>
  <c r="AZ21" i="31"/>
  <c r="AS77" i="31"/>
  <c r="AQ77" i="31"/>
  <c r="BL75" i="31"/>
  <c r="AZ62" i="31"/>
  <c r="BA53" i="31"/>
  <c r="AI26" i="31"/>
  <c r="AS50" i="31"/>
  <c r="AQ50" i="31"/>
  <c r="AK26" i="31"/>
  <c r="AJ34" i="31"/>
  <c r="AW74" i="31"/>
  <c r="AV74" i="31"/>
  <c r="AI21" i="31"/>
  <c r="BM33" i="31"/>
  <c r="BN34" i="31"/>
  <c r="BA62" i="31"/>
  <c r="AH33" i="31"/>
  <c r="BF47" i="31"/>
  <c r="AZ72" i="31"/>
  <c r="AJ63" i="31"/>
  <c r="AM41" i="31"/>
  <c r="AY44" i="31"/>
  <c r="AN33" i="31"/>
  <c r="BA23" i="31"/>
  <c r="AS69" i="31"/>
  <c r="AQ69" i="31"/>
  <c r="AS18" i="31"/>
  <c r="AQ18" i="31"/>
  <c r="BA51" i="31"/>
  <c r="BC43" i="31"/>
  <c r="AI16" i="31"/>
  <c r="BA75" i="31"/>
  <c r="AK75" i="31"/>
  <c r="BA19" i="31"/>
  <c r="AZ76" i="31"/>
  <c r="AZ33" i="31"/>
  <c r="AQ33" i="31"/>
  <c r="AS33" i="31"/>
  <c r="AZ64" i="31"/>
  <c r="AI42" i="31"/>
  <c r="AH29" i="31"/>
  <c r="AJ74" i="31"/>
  <c r="BP52" i="31"/>
  <c r="BO10" i="31"/>
  <c r="BQ10" i="31"/>
  <c r="BO13" i="31"/>
  <c r="BP51" i="31"/>
  <c r="BQ19" i="31"/>
  <c r="BL19" i="31"/>
  <c r="BO22" i="31"/>
  <c r="BQ40" i="31"/>
  <c r="BM47" i="31"/>
  <c r="BM59" i="31"/>
  <c r="BN19" i="31"/>
  <c r="BO25" i="31"/>
  <c r="BD42" i="31"/>
  <c r="BL13" i="31"/>
  <c r="AH66" i="31"/>
  <c r="AS66" i="31"/>
  <c r="AQ66" i="31"/>
  <c r="BO48" i="31"/>
  <c r="BL46" i="31"/>
  <c r="AY28" i="31"/>
  <c r="BN48" i="31"/>
  <c r="BQ21" i="31"/>
  <c r="BM28" i="31"/>
  <c r="BQ62" i="31"/>
  <c r="BL67" i="31"/>
  <c r="AK31" i="31"/>
  <c r="BM23" i="31"/>
  <c r="BQ23" i="31"/>
  <c r="AW75" i="31"/>
  <c r="AV75" i="31"/>
  <c r="AH79" i="31"/>
  <c r="AI79" i="31"/>
  <c r="AM68" i="31"/>
  <c r="AS30" i="31"/>
  <c r="AQ30" i="31"/>
  <c r="BQ22" i="31"/>
  <c r="AQ17" i="31"/>
  <c r="AS17" i="31"/>
  <c r="BD22" i="31"/>
  <c r="BD47" i="31"/>
  <c r="AZ47" i="31"/>
  <c r="AH72" i="31"/>
  <c r="AH63" i="31"/>
  <c r="AN23" i="31"/>
  <c r="AL80" i="31"/>
  <c r="AL56" i="31"/>
  <c r="BC44" i="31"/>
  <c r="AK18" i="31"/>
  <c r="AH43" i="31"/>
  <c r="AS16" i="31"/>
  <c r="AQ16" i="31"/>
  <c r="AH19" i="31"/>
  <c r="BN68" i="31"/>
  <c r="AI76" i="31"/>
  <c r="AK33" i="31"/>
  <c r="AK64" i="31"/>
  <c r="AH42" i="31"/>
  <c r="AV60" i="31"/>
  <c r="AW60" i="31"/>
  <c r="AS29" i="31"/>
  <c r="AQ29" i="31"/>
  <c r="BD70" i="31"/>
  <c r="AH70" i="31"/>
  <c r="AL29" i="31"/>
  <c r="BO64" i="31"/>
  <c r="AN29" i="31"/>
  <c r="BL76" i="31"/>
  <c r="AW80" i="31"/>
  <c r="AV80" i="31"/>
  <c r="BF74" i="31"/>
  <c r="AQ40" i="31"/>
  <c r="AS40" i="31"/>
  <c r="AW65" i="31"/>
  <c r="AV65" i="31"/>
  <c r="AY17" i="31"/>
  <c r="BA17" i="31"/>
  <c r="AL22" i="31"/>
  <c r="BC49" i="31"/>
  <c r="BA47" i="31"/>
  <c r="AJ47" i="31"/>
  <c r="BF70" i="31"/>
  <c r="BC76" i="31"/>
  <c r="AS72" i="31"/>
  <c r="AQ72" i="31"/>
  <c r="BD72" i="31"/>
  <c r="AM63" i="31"/>
  <c r="AZ63" i="31"/>
  <c r="AA74" i="31"/>
  <c r="AY41" i="31"/>
  <c r="BC79" i="31"/>
  <c r="AT40" i="31"/>
  <c r="BA44" i="31"/>
  <c r="AK71" i="31"/>
  <c r="AI33" i="31"/>
  <c r="AY23" i="31"/>
  <c r="BD23" i="31"/>
  <c r="AI80" i="31"/>
  <c r="BC73" i="31"/>
  <c r="AM36" i="31"/>
  <c r="AI36" i="31"/>
  <c r="AI56" i="31"/>
  <c r="BC50" i="31"/>
  <c r="AY69" i="31"/>
  <c r="AM18" i="31"/>
  <c r="BD43" i="31"/>
  <c r="BF51" i="31"/>
  <c r="BL65" i="31"/>
  <c r="BD16" i="31"/>
  <c r="BD75" i="31"/>
  <c r="AM19" i="31"/>
  <c r="AI19" i="31"/>
  <c r="BP68" i="31"/>
  <c r="BA76" i="31"/>
  <c r="BA33" i="31"/>
  <c r="AJ67" i="31"/>
  <c r="AL33" i="31"/>
  <c r="AY64" i="31"/>
  <c r="AK28" i="31"/>
  <c r="BQ71" i="31"/>
  <c r="BD29" i="31"/>
  <c r="AS70" i="31"/>
  <c r="AQ70" i="31"/>
  <c r="AJ25" i="31"/>
  <c r="BD55" i="31"/>
  <c r="BN64" i="31"/>
  <c r="AI40" i="31"/>
  <c r="AK55" i="31"/>
  <c r="AL48" i="31"/>
  <c r="BC80" i="31"/>
  <c r="BC66" i="31"/>
  <c r="AH74" i="31"/>
  <c r="AZ40" i="31"/>
  <c r="BA15" i="31"/>
  <c r="AM40" i="31"/>
  <c r="BA40" i="31"/>
  <c r="BP20" i="31"/>
  <c r="BO44" i="31"/>
  <c r="BM31" i="31"/>
  <c r="BR17" i="31"/>
  <c r="BN66" i="31"/>
  <c r="BC55" i="31"/>
  <c r="AZ28" i="31"/>
  <c r="BD67" i="31"/>
  <c r="BM52" i="31"/>
  <c r="AN28" i="31"/>
  <c r="AL28" i="31"/>
  <c r="BR8" i="31"/>
  <c r="AK46" i="31"/>
  <c r="BP8" i="31"/>
  <c r="AJ27" i="31"/>
  <c r="BP47" i="31"/>
  <c r="BL15" i="31"/>
  <c r="BL63" i="31"/>
  <c r="BL26" i="31"/>
  <c r="BL35" i="31"/>
  <c r="BR22" i="31"/>
  <c r="BR13" i="31"/>
  <c r="BP22" i="31"/>
  <c r="BO26" i="31"/>
  <c r="BP25" i="31"/>
  <c r="BN8" i="31"/>
  <c r="BM25" i="31"/>
  <c r="AK66" i="31"/>
  <c r="BO17" i="31"/>
  <c r="BQ48" i="31"/>
  <c r="BP17" i="31"/>
  <c r="BL48" i="31"/>
  <c r="BP46" i="31"/>
  <c r="BQ11" i="31"/>
  <c r="BL18" i="31"/>
  <c r="BR11" i="31"/>
  <c r="BL16" i="31"/>
  <c r="AY51" i="31"/>
  <c r="BD81" i="31"/>
  <c r="AR70" i="31"/>
  <c r="BL30" i="31"/>
  <c r="BN60" i="31"/>
  <c r="BP36" i="31"/>
  <c r="BO32" i="31"/>
  <c r="BO67" i="31"/>
  <c r="AJ82" i="31"/>
  <c r="AS82" i="31"/>
  <c r="AQ82" i="31"/>
  <c r="BL23" i="31"/>
  <c r="BP42" i="31"/>
  <c r="AM38" i="31"/>
  <c r="AK38" i="31"/>
  <c r="BF38" i="31"/>
  <c r="BP69" i="31"/>
  <c r="AJ31" i="31"/>
  <c r="BP50" i="31"/>
  <c r="BA31" i="31"/>
  <c r="AZ79" i="31"/>
  <c r="BD68" i="31"/>
  <c r="AL30" i="31"/>
  <c r="AI30" i="31"/>
  <c r="BP15" i="31"/>
  <c r="BD66" i="31"/>
  <c r="AM39" i="31"/>
  <c r="AM45" i="31"/>
  <c r="AM37" i="31"/>
  <c r="AM35" i="31"/>
  <c r="BD59" i="31"/>
  <c r="AM20" i="31"/>
  <c r="BC67" i="31"/>
  <c r="AH65" i="31"/>
  <c r="AY52" i="31"/>
  <c r="AZ54" i="31"/>
  <c r="BA57" i="31"/>
  <c r="AK35" i="31"/>
  <c r="AS20" i="31"/>
  <c r="AQ20" i="31"/>
  <c r="X45" i="31"/>
  <c r="N40" i="31"/>
  <c r="AZ57" i="31"/>
  <c r="AY35" i="31"/>
  <c r="AJ77" i="31"/>
  <c r="BD58" i="31"/>
  <c r="AI34" i="31"/>
  <c r="AZ52" i="31"/>
  <c r="BD21" i="31"/>
  <c r="BC48" i="31"/>
  <c r="AY60" i="31"/>
  <c r="AY62" i="31"/>
  <c r="AN24" i="31"/>
  <c r="AS53" i="31"/>
  <c r="AQ53" i="31"/>
  <c r="BD50" i="31"/>
  <c r="BF53" i="31"/>
  <c r="AH34" i="31"/>
  <c r="AJ60" i="31"/>
  <c r="BP41" i="31"/>
  <c r="BF62" i="31"/>
  <c r="AN8" i="31"/>
  <c r="AH50"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BT35"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BX48"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G46" i="31"/>
  <c r="CG30"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BT52"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J7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Z77" i="31"/>
  <c r="BU77" i="31"/>
  <c r="CD77" i="31" l="1"/>
  <c r="BR77" i="31"/>
  <c r="BW77" i="31"/>
  <c r="BP77" i="31"/>
  <c r="CL77" i="31"/>
  <c r="AM84" i="31"/>
  <c r="CE77" i="31"/>
  <c r="BN77" i="31"/>
  <c r="BX77" i="31"/>
  <c r="AM85" i="31"/>
  <c r="BT77" i="31"/>
  <c r="CI77" i="31"/>
  <c r="CJ77" i="31"/>
  <c r="CG77" i="31"/>
  <c r="BO77" i="31"/>
  <c r="BV77" i="31"/>
  <c r="BQ77" i="31"/>
  <c r="AM86" i="31"/>
  <c r="BM77" i="31"/>
  <c r="CH77" i="31"/>
  <c r="CC77" i="31"/>
  <c r="CA77" i="31"/>
  <c r="BL77" i="31"/>
  <c r="BQ12" i="31"/>
  <c r="BN74" i="31"/>
  <c r="AM49" i="31"/>
  <c r="AM82" i="31"/>
  <c r="BC37" i="31"/>
  <c r="AJ81" i="31"/>
  <c r="BQ46" i="31"/>
  <c r="AL9" i="31"/>
  <c r="AP42" i="31"/>
  <c r="BX66" i="31"/>
  <c r="CG28" i="31"/>
  <c r="CG37" i="31"/>
  <c r="CJ37" i="31"/>
  <c r="CI35" i="31"/>
  <c r="BX33" i="31"/>
  <c r="BW31" i="31"/>
  <c r="BW70" i="31"/>
  <c r="CG31" i="31"/>
  <c r="CJ49" i="31"/>
  <c r="AH8" i="31"/>
  <c r="CI47" i="31"/>
  <c r="K50" i="31"/>
  <c r="N70" i="31"/>
  <c r="K77" i="31"/>
  <c r="AM83" i="31"/>
  <c r="O72" i="31"/>
  <c r="O48" i="31"/>
  <c r="K70" i="31"/>
  <c r="Z42" i="31"/>
  <c r="Z80" i="31"/>
  <c r="I53" i="31"/>
  <c r="N47" i="31"/>
  <c r="K54" i="31"/>
  <c r="N76" i="31"/>
  <c r="N62" i="31"/>
  <c r="O41" i="31"/>
  <c r="O73" i="31"/>
  <c r="I62" i="31"/>
  <c r="N84" i="31"/>
  <c r="K42" i="31"/>
  <c r="N80" i="31"/>
  <c r="O68" i="31"/>
  <c r="K48" i="31"/>
  <c r="I67" i="31"/>
  <c r="N65" i="31"/>
  <c r="K79" i="31"/>
  <c r="K73" i="31"/>
  <c r="K74" i="31"/>
  <c r="N45" i="31"/>
  <c r="I61" i="31"/>
  <c r="BW63" i="31"/>
  <c r="AT73" i="31"/>
  <c r="BE38" i="31"/>
  <c r="N53" i="31"/>
  <c r="AT38" i="31"/>
  <c r="BQ73" i="31"/>
  <c r="AL83" i="31"/>
  <c r="AL77" i="31"/>
  <c r="Z76" i="31"/>
  <c r="Z38" i="31"/>
  <c r="N81" i="31"/>
  <c r="O63" i="31"/>
  <c r="K66" i="31"/>
  <c r="Z78" i="31"/>
  <c r="Z39" i="31"/>
  <c r="Z45" i="31"/>
  <c r="Z53" i="31"/>
  <c r="K81" i="31"/>
  <c r="O52" i="31"/>
  <c r="Z58" i="31"/>
  <c r="I48" i="31"/>
  <c r="O59" i="31"/>
  <c r="O55" i="31"/>
  <c r="N82" i="31"/>
  <c r="N60" i="31"/>
  <c r="O47" i="31"/>
  <c r="Z47" i="31"/>
  <c r="Z71" i="31"/>
  <c r="K56" i="31"/>
  <c r="O71" i="31"/>
  <c r="I56" i="31"/>
  <c r="Z83" i="31"/>
  <c r="K53" i="31"/>
  <c r="AP36" i="31"/>
  <c r="AR42" i="31"/>
  <c r="BC35" i="31"/>
  <c r="BF44" i="31"/>
  <c r="BF82" i="31"/>
  <c r="BQ76" i="31"/>
  <c r="Z48" i="31"/>
  <c r="Z37" i="31"/>
  <c r="O66" i="31"/>
  <c r="N39" i="31"/>
  <c r="Z79" i="31"/>
  <c r="Z61" i="31"/>
  <c r="BC38" i="31"/>
  <c r="BF80" i="31"/>
  <c r="I72" i="31"/>
  <c r="BF78" i="31"/>
  <c r="I73" i="31"/>
  <c r="AM81" i="31"/>
  <c r="BQ69" i="31"/>
  <c r="AM80" i="31"/>
  <c r="BQ51" i="31"/>
  <c r="BR32" i="31"/>
  <c r="O62" i="31"/>
  <c r="K83" i="31"/>
  <c r="Z67" i="31"/>
  <c r="K63" i="31"/>
  <c r="K71" i="31"/>
  <c r="K39" i="31"/>
  <c r="O53" i="31"/>
  <c r="O43" i="31"/>
  <c r="O67" i="31"/>
  <c r="Z60" i="31"/>
  <c r="Z46" i="31"/>
  <c r="I50" i="31"/>
  <c r="Z62" i="31"/>
  <c r="K57" i="31"/>
  <c r="N66" i="31"/>
  <c r="Z82" i="31"/>
  <c r="Z74" i="31"/>
  <c r="Z75" i="31"/>
  <c r="I47" i="31"/>
  <c r="N42" i="31"/>
  <c r="O46" i="31"/>
  <c r="I51" i="31"/>
  <c r="N69" i="31"/>
  <c r="N43" i="31"/>
  <c r="BC34" i="31"/>
  <c r="AT37" i="31"/>
  <c r="K51" i="31"/>
  <c r="K75" i="31"/>
  <c r="N54" i="31"/>
  <c r="I60" i="31"/>
  <c r="K82" i="31"/>
  <c r="AR65" i="31"/>
  <c r="AM71" i="31"/>
  <c r="AM75" i="31"/>
  <c r="AM72" i="31"/>
  <c r="BR50" i="31"/>
  <c r="I39" i="31"/>
  <c r="N63" i="31"/>
  <c r="O61" i="31"/>
  <c r="Z63" i="31"/>
  <c r="Z43" i="31"/>
  <c r="Z70" i="31"/>
  <c r="K67" i="31"/>
  <c r="K80" i="31"/>
  <c r="Z72" i="31"/>
  <c r="O56" i="31"/>
  <c r="O54" i="31"/>
  <c r="Z65" i="31"/>
  <c r="K65" i="31"/>
  <c r="O79" i="31"/>
  <c r="N68" i="31"/>
  <c r="N73" i="31"/>
  <c r="N58" i="31"/>
  <c r="N74" i="31"/>
  <c r="K55" i="31"/>
  <c r="I58" i="31"/>
  <c r="K68" i="31"/>
  <c r="K43" i="31"/>
  <c r="O78" i="31"/>
  <c r="K84" i="31"/>
  <c r="BC45" i="31"/>
  <c r="BC53" i="31"/>
  <c r="AR77" i="31"/>
  <c r="BE39" i="31"/>
  <c r="BF72" i="31"/>
  <c r="O74" i="31"/>
  <c r="K69" i="31"/>
  <c r="BE54" i="31"/>
  <c r="I81" i="31"/>
  <c r="BR66" i="31"/>
  <c r="BP76" i="31"/>
  <c r="AM58" i="31"/>
  <c r="I57" i="31"/>
  <c r="N64" i="31"/>
  <c r="N77" i="31"/>
  <c r="K49" i="31"/>
  <c r="O70" i="31"/>
  <c r="O50" i="31"/>
  <c r="Z66" i="31"/>
  <c r="I41" i="31"/>
  <c r="N56" i="31"/>
  <c r="O45" i="31"/>
  <c r="O49" i="31"/>
  <c r="O77" i="31"/>
  <c r="O37" i="31"/>
  <c r="K41" i="31"/>
  <c r="K58" i="31"/>
  <c r="Z68" i="31"/>
  <c r="Z69" i="31"/>
  <c r="N57" i="31"/>
  <c r="N48" i="31"/>
  <c r="N52" i="31"/>
  <c r="N83" i="31"/>
  <c r="I40" i="31"/>
  <c r="Z51" i="31"/>
  <c r="AP59" i="31"/>
  <c r="BF56" i="31"/>
  <c r="BQ74" i="31"/>
  <c r="I54" i="31"/>
  <c r="K46" i="31"/>
  <c r="AM76" i="31"/>
  <c r="BQ64" i="31"/>
  <c r="BP70" i="31"/>
  <c r="I46" i="31"/>
  <c r="N50" i="31"/>
  <c r="Z57" i="31"/>
  <c r="K64" i="31"/>
  <c r="K72" i="31"/>
  <c r="K62" i="31"/>
  <c r="Z77" i="31"/>
  <c r="O58" i="31"/>
  <c r="I45" i="31"/>
  <c r="N41" i="31"/>
  <c r="O80" i="31"/>
  <c r="Z73" i="31"/>
  <c r="O38" i="31"/>
  <c r="K47" i="31"/>
  <c r="K52" i="31"/>
  <c r="N46" i="31"/>
  <c r="N71" i="31"/>
  <c r="O69" i="31"/>
  <c r="Z52" i="31"/>
  <c r="K78" i="31"/>
  <c r="K60" i="31"/>
  <c r="O84" i="31"/>
  <c r="I44" i="31"/>
  <c r="N37" i="31"/>
  <c r="AR38" i="31"/>
  <c r="AR49" i="31"/>
  <c r="AP38" i="31"/>
  <c r="BF41" i="31"/>
  <c r="BF35" i="31"/>
  <c r="I74" i="31"/>
  <c r="Z64" i="31"/>
  <c r="O64" i="31"/>
  <c r="N49" i="31"/>
  <c r="N38" i="31"/>
  <c r="AN73" i="31"/>
  <c r="O83" i="31"/>
  <c r="BQ65" i="31"/>
  <c r="BQ68" i="31"/>
  <c r="O51" i="31"/>
  <c r="Z50" i="31"/>
  <c r="K45" i="31"/>
  <c r="O81" i="31"/>
  <c r="Z81" i="31"/>
  <c r="Z55" i="31"/>
  <c r="Z49" i="31"/>
  <c r="N78" i="31"/>
  <c r="N55" i="31"/>
  <c r="O82" i="31"/>
  <c r="N75" i="31"/>
  <c r="N59" i="31"/>
  <c r="N61" i="31"/>
  <c r="O60" i="31"/>
  <c r="O65" i="31"/>
  <c r="I49" i="31"/>
  <c r="K59" i="31"/>
  <c r="Z54" i="31"/>
  <c r="Z84" i="31"/>
  <c r="K76" i="31"/>
  <c r="Z59" i="31"/>
  <c r="I59" i="31"/>
  <c r="O76" i="31"/>
  <c r="AP35" i="31"/>
  <c r="AT42" i="31"/>
  <c r="AT55" i="31"/>
  <c r="BX35" i="31"/>
  <c r="CJ71" i="31"/>
  <c r="BX31" i="31"/>
  <c r="CJ28" i="31"/>
  <c r="BW35" i="31"/>
  <c r="CI32" i="31"/>
  <c r="BT31" i="31"/>
  <c r="CI31" i="31"/>
  <c r="CJ73" i="31"/>
  <c r="CJ34" i="31"/>
  <c r="CJ65" i="31"/>
  <c r="BW58" i="31"/>
  <c r="BT28" i="31"/>
  <c r="BX30" i="31"/>
  <c r="CG38" i="31"/>
  <c r="CG27" i="31"/>
  <c r="BT29" i="31"/>
  <c r="CG36" i="31"/>
  <c r="BW42" i="31"/>
  <c r="BU78" i="31"/>
  <c r="CJ78" i="31" l="1"/>
  <c r="CA78" i="31"/>
  <c r="CC78" i="31"/>
  <c r="BQ78" i="31"/>
  <c r="CD78" i="31"/>
  <c r="CE78" i="31"/>
  <c r="CG78" i="31"/>
  <c r="BO78" i="31"/>
  <c r="BX78" i="31"/>
  <c r="BP78" i="31"/>
  <c r="CH78" i="31"/>
  <c r="CL78" i="31"/>
  <c r="CI78" i="31"/>
  <c r="BW78" i="31"/>
  <c r="BR78" i="31"/>
  <c r="BT78" i="31"/>
  <c r="BM78" i="31"/>
  <c r="BN78" i="31"/>
  <c r="BL78" i="31"/>
  <c r="BV78" i="31"/>
  <c r="BZ78" i="31"/>
  <c r="I77" i="31"/>
  <c r="BT41" i="31"/>
  <c r="BW75" i="31"/>
  <c r="BT70" i="31"/>
  <c r="BW61" i="31"/>
  <c r="BX68" i="31"/>
  <c r="BW73" i="31"/>
  <c r="BX69" i="31"/>
  <c r="BW49" i="31"/>
  <c r="BW59" i="31"/>
  <c r="BT75" i="31"/>
  <c r="CI40" i="31"/>
  <c r="BX42" i="31"/>
  <c r="BX47" i="31"/>
  <c r="BX70" i="31"/>
  <c r="BX61" i="31"/>
  <c r="BX75" i="31"/>
  <c r="CI41" i="31"/>
  <c r="BT56" i="31"/>
  <c r="BX43" i="31"/>
  <c r="BW43" i="31"/>
  <c r="BW64" i="31"/>
  <c r="BW37" i="31"/>
  <c r="CI70" i="31"/>
  <c r="AN60" i="31"/>
  <c r="AP41" i="31"/>
  <c r="I68" i="31"/>
  <c r="BE41" i="31"/>
  <c r="BE74" i="31"/>
  <c r="I80" i="31"/>
  <c r="AP53" i="31"/>
  <c r="K85" i="31"/>
  <c r="BE78" i="31"/>
  <c r="AR44" i="31"/>
  <c r="CI43" i="31"/>
  <c r="AT58" i="31"/>
  <c r="BE79" i="31"/>
  <c r="AR35" i="31"/>
  <c r="AT56" i="31"/>
  <c r="BE49" i="31"/>
  <c r="AN39" i="31"/>
  <c r="AT61" i="31"/>
  <c r="AT71" i="31"/>
  <c r="BE44" i="31"/>
  <c r="BE47" i="31"/>
  <c r="AR76" i="31"/>
  <c r="AT78" i="31"/>
  <c r="AP56" i="31"/>
  <c r="AR51" i="31"/>
  <c r="AT53" i="31"/>
  <c r="BR45" i="31"/>
  <c r="AP37" i="31"/>
  <c r="AP55" i="31"/>
  <c r="AT65" i="31"/>
  <c r="BE58" i="31"/>
  <c r="AR67" i="31"/>
  <c r="AR50" i="31"/>
  <c r="AR75" i="31"/>
  <c r="AT64" i="31"/>
  <c r="AT49" i="31"/>
  <c r="AT36" i="31"/>
  <c r="AN72" i="31"/>
  <c r="AP79" i="31"/>
  <c r="BR41" i="31"/>
  <c r="AT57" i="31"/>
  <c r="AT54" i="31"/>
  <c r="I83" i="31"/>
  <c r="I55" i="31"/>
  <c r="AT47" i="31"/>
  <c r="AT35" i="31"/>
  <c r="AP71" i="31"/>
  <c r="AP54" i="31"/>
  <c r="BE73" i="31"/>
  <c r="AR78" i="31"/>
  <c r="AR60" i="31"/>
  <c r="AT66" i="31"/>
  <c r="AT82" i="31"/>
  <c r="BR37" i="31"/>
  <c r="AN43" i="31"/>
  <c r="AR69" i="31"/>
  <c r="AR39" i="31"/>
  <c r="AR68" i="31"/>
  <c r="BT51" i="31"/>
  <c r="CI75" i="31"/>
  <c r="CI50" i="31"/>
  <c r="BX51" i="31"/>
  <c r="BE52" i="31"/>
  <c r="AT43" i="31"/>
  <c r="AR58" i="31"/>
  <c r="AR43" i="31"/>
  <c r="AT51" i="31"/>
  <c r="AP70" i="31"/>
  <c r="AP80" i="31"/>
  <c r="AT79" i="31"/>
  <c r="AT60" i="31"/>
  <c r="BE68" i="31"/>
  <c r="AP72" i="31"/>
  <c r="BE56" i="31"/>
  <c r="AR74" i="31"/>
  <c r="AP63" i="31"/>
  <c r="AP45" i="31"/>
  <c r="AN75" i="31"/>
  <c r="AN58" i="31"/>
  <c r="AR82" i="31"/>
  <c r="I69" i="31"/>
  <c r="AP49" i="31"/>
  <c r="AP39" i="31"/>
  <c r="AT75" i="31"/>
  <c r="BE62" i="31"/>
  <c r="I52" i="31"/>
  <c r="AN65" i="31"/>
  <c r="AP65" i="31"/>
  <c r="BE70" i="31"/>
  <c r="AR55" i="31"/>
  <c r="AP64" i="31"/>
  <c r="BE65" i="31"/>
  <c r="AR64" i="31"/>
  <c r="AN48" i="31"/>
  <c r="BR48" i="31"/>
  <c r="BE76" i="31"/>
  <c r="AT77" i="31"/>
  <c r="AR41" i="31"/>
  <c r="BE50" i="31"/>
  <c r="AR37" i="31"/>
  <c r="AR52" i="31"/>
  <c r="BW52" i="31"/>
  <c r="AT80" i="31"/>
  <c r="AP74" i="31"/>
  <c r="AT74" i="31"/>
  <c r="AR47" i="31"/>
  <c r="AP50" i="31"/>
  <c r="BE75" i="31"/>
  <c r="AP62" i="31"/>
  <c r="BR31" i="31"/>
  <c r="BE64" i="31"/>
  <c r="AR40" i="31"/>
  <c r="AR57" i="31"/>
  <c r="AP76" i="31"/>
  <c r="BR39" i="31"/>
  <c r="AN56" i="31"/>
  <c r="AR63" i="31"/>
  <c r="AR79" i="31"/>
  <c r="AP66" i="31"/>
  <c r="AT39" i="31"/>
  <c r="N85" i="31"/>
  <c r="I66" i="31"/>
  <c r="AT50" i="31"/>
  <c r="AP51" i="31"/>
  <c r="BR63" i="31"/>
  <c r="AT81" i="31"/>
  <c r="I63" i="31"/>
  <c r="AP82" i="31"/>
  <c r="BE46" i="31"/>
  <c r="BR58" i="31"/>
  <c r="BE35" i="31"/>
  <c r="O85" i="31"/>
  <c r="I42" i="31"/>
  <c r="BR52" i="31"/>
  <c r="BR53" i="31"/>
  <c r="AN52" i="31"/>
  <c r="AR80" i="31"/>
  <c r="BE51" i="31"/>
  <c r="BE43" i="31"/>
  <c r="AP77" i="31"/>
  <c r="AT62" i="31"/>
  <c r="BE69" i="31"/>
  <c r="AP81" i="31"/>
  <c r="AP69" i="31"/>
  <c r="AT69" i="31"/>
  <c r="AN37" i="31"/>
  <c r="AP61" i="31"/>
  <c r="AN45" i="31"/>
  <c r="AT44" i="31"/>
  <c r="AT52" i="31"/>
  <c r="AR59" i="31"/>
  <c r="BR35" i="31"/>
  <c r="AT68" i="31"/>
  <c r="AR81" i="31"/>
  <c r="AN42" i="31"/>
  <c r="BW45" i="31"/>
  <c r="AR53" i="31"/>
  <c r="BE48" i="31"/>
  <c r="AN57" i="31"/>
  <c r="BE71" i="31"/>
  <c r="AN44" i="31"/>
  <c r="AR46" i="31"/>
  <c r="BE66" i="31"/>
  <c r="AP47" i="31"/>
  <c r="BE63" i="31"/>
  <c r="AT70" i="31"/>
  <c r="AP48" i="31"/>
  <c r="AT46" i="31"/>
  <c r="BE40" i="31"/>
  <c r="BE61" i="31"/>
  <c r="AN71" i="31"/>
  <c r="BR65" i="31"/>
  <c r="BE81" i="31"/>
  <c r="BR42" i="31"/>
  <c r="BR64" i="31"/>
  <c r="I43" i="31"/>
  <c r="BR72" i="31"/>
  <c r="I78" i="31"/>
  <c r="AP46" i="31"/>
  <c r="BE59" i="31"/>
  <c r="I70" i="31"/>
  <c r="AP78" i="31"/>
  <c r="I71" i="31"/>
  <c r="AN46" i="31"/>
  <c r="BE45" i="31"/>
  <c r="BE80" i="31"/>
  <c r="BR47" i="31"/>
  <c r="AT41" i="31"/>
  <c r="BE60" i="31"/>
  <c r="BE72" i="31"/>
  <c r="BR30" i="31"/>
  <c r="AR45" i="31"/>
  <c r="AP40" i="31"/>
  <c r="AP75" i="31"/>
  <c r="AN49" i="31"/>
  <c r="AR66" i="31"/>
  <c r="AR56" i="31"/>
  <c r="AR71" i="31"/>
  <c r="AR48" i="31"/>
  <c r="AP44" i="31"/>
  <c r="BE82" i="31"/>
  <c r="AP57" i="31"/>
  <c r="BE53" i="31"/>
  <c r="BR36" i="31"/>
  <c r="AR54" i="31"/>
  <c r="AN55" i="31"/>
  <c r="I79" i="31"/>
  <c r="I76" i="31"/>
  <c r="AN59" i="31"/>
  <c r="AP67" i="31"/>
  <c r="AP68" i="31"/>
  <c r="AR36" i="31"/>
  <c r="BR38" i="31"/>
  <c r="AN70" i="31"/>
  <c r="AN79" i="31"/>
  <c r="I82" i="31"/>
  <c r="Z85" i="31"/>
  <c r="AT59" i="31"/>
  <c r="BR40" i="31"/>
  <c r="AT76" i="31"/>
  <c r="BE67" i="31"/>
  <c r="BR49" i="31"/>
  <c r="AP73" i="31"/>
  <c r="AT45" i="31"/>
  <c r="BR44" i="31"/>
  <c r="AN51" i="31"/>
  <c r="BE37" i="31"/>
  <c r="BE36" i="31"/>
  <c r="AN54" i="31"/>
  <c r="BR51" i="31"/>
  <c r="AP52" i="31"/>
  <c r="AR72" i="31"/>
  <c r="AR61" i="31"/>
  <c r="AR62" i="31"/>
  <c r="AN38" i="31"/>
  <c r="AP58" i="31"/>
  <c r="AT67" i="31"/>
  <c r="AN47" i="31"/>
  <c r="AT72" i="31"/>
  <c r="BE77" i="31"/>
  <c r="BT34" i="31"/>
  <c r="CI55" i="31"/>
  <c r="BE57" i="31"/>
  <c r="AT63" i="31"/>
  <c r="AR73" i="31"/>
  <c r="AP43" i="31"/>
  <c r="AP60" i="31"/>
  <c r="BE55" i="31"/>
  <c r="AT48" i="31"/>
  <c r="BT67" i="31"/>
  <c r="BW46" i="31"/>
  <c r="BT36" i="31"/>
  <c r="CI46" i="31"/>
  <c r="BW50" i="31"/>
  <c r="BX67" i="31"/>
  <c r="BW51" i="31"/>
  <c r="BT65" i="31"/>
  <c r="BT69" i="31"/>
  <c r="CI45" i="31"/>
  <c r="BW28" i="31"/>
  <c r="BX49" i="31"/>
  <c r="BW32" i="31"/>
  <c r="BW62" i="31"/>
  <c r="BT37" i="31"/>
  <c r="CI39" i="31"/>
  <c r="BW56" i="31"/>
  <c r="BT72" i="31"/>
  <c r="BX44" i="31"/>
  <c r="CI37" i="31"/>
  <c r="BT44" i="31"/>
  <c r="BT47" i="31"/>
  <c r="BX72" i="31"/>
  <c r="BX39" i="31"/>
  <c r="BW67" i="31"/>
  <c r="BT39" i="31"/>
  <c r="CI60" i="31"/>
  <c r="BW48" i="31"/>
  <c r="BT59" i="31"/>
  <c r="BX63" i="31"/>
  <c r="CI61" i="31"/>
  <c r="BW36" i="31"/>
  <c r="CI38" i="31"/>
  <c r="CI29" i="31"/>
  <c r="BX54" i="31"/>
  <c r="CI73" i="31"/>
  <c r="BT62" i="31"/>
  <c r="CI74" i="31"/>
  <c r="BW71" i="31"/>
  <c r="BT45" i="31"/>
  <c r="BW60" i="31"/>
  <c r="BX45" i="31"/>
  <c r="BW33" i="31"/>
  <c r="BX73" i="31"/>
  <c r="BX36" i="31"/>
  <c r="BX57" i="31"/>
  <c r="BX32" i="31"/>
  <c r="BX40" i="31"/>
  <c r="BW65" i="31"/>
  <c r="CI54" i="31"/>
  <c r="BW54" i="31"/>
  <c r="BT63" i="31"/>
  <c r="BT32" i="31"/>
  <c r="CI36" i="31"/>
  <c r="BT48" i="31"/>
  <c r="CI33" i="31"/>
  <c r="BX37" i="31"/>
  <c r="BT50" i="31"/>
  <c r="BW74" i="31"/>
  <c r="BW47" i="31"/>
  <c r="BX64" i="31"/>
  <c r="BX28" i="31"/>
  <c r="BT49" i="31"/>
  <c r="CI28" i="31"/>
  <c r="BX55" i="31"/>
  <c r="CI49" i="31"/>
  <c r="CI66" i="31"/>
  <c r="CI53" i="31"/>
  <c r="BX62" i="31"/>
  <c r="BT68" i="31"/>
  <c r="CI68" i="31"/>
  <c r="CI64" i="31"/>
  <c r="CI52" i="31"/>
  <c r="BX59" i="31"/>
  <c r="CI34" i="31"/>
  <c r="BT33" i="31"/>
  <c r="CI44" i="31"/>
  <c r="BT64" i="31"/>
  <c r="BT30" i="31"/>
  <c r="CI62" i="31"/>
  <c r="BT61" i="31"/>
  <c r="BX56" i="31"/>
  <c r="BW66" i="31"/>
  <c r="BW39" i="31"/>
  <c r="BX41" i="31"/>
  <c r="BT40" i="31"/>
  <c r="BT55" i="31"/>
  <c r="CI59" i="31"/>
  <c r="BX71" i="31"/>
  <c r="BW30" i="31"/>
  <c r="BT58" i="31"/>
  <c r="CI69" i="31"/>
  <c r="BX46" i="31"/>
  <c r="BT57" i="31"/>
  <c r="BX58" i="31"/>
  <c r="CI51" i="31"/>
  <c r="BT74" i="31"/>
  <c r="BW38" i="31"/>
  <c r="BW34" i="31"/>
  <c r="BW68" i="31"/>
  <c r="CI42" i="31"/>
  <c r="BX60" i="31"/>
  <c r="BX52" i="31"/>
  <c r="BW29" i="31"/>
  <c r="BW72" i="31"/>
  <c r="CI67" i="31"/>
  <c r="CI30" i="31"/>
  <c r="CI58" i="31"/>
  <c r="CI65" i="31"/>
  <c r="BX34" i="31"/>
  <c r="CI71" i="31"/>
  <c r="CI56" i="31"/>
  <c r="BW69" i="31"/>
  <c r="CI57" i="31"/>
  <c r="CI48" i="31"/>
  <c r="BT38" i="31"/>
  <c r="BX74" i="31"/>
  <c r="BW44" i="31"/>
  <c r="BT42" i="31"/>
  <c r="BT73" i="31"/>
  <c r="BT71" i="31"/>
  <c r="BT66" i="31"/>
  <c r="BT60" i="31"/>
  <c r="CI63" i="31"/>
  <c r="BX38" i="31"/>
  <c r="BX50" i="31"/>
  <c r="BX65" i="31"/>
  <c r="BT54" i="31"/>
  <c r="BX53" i="31"/>
  <c r="BW57" i="31"/>
  <c r="BW53" i="31"/>
  <c r="BT46" i="31"/>
  <c r="CI72" i="31"/>
  <c r="BW55" i="31"/>
  <c r="BX29" i="31"/>
  <c r="BT53" i="31"/>
  <c r="BT43" i="31"/>
  <c r="BW41" i="31"/>
  <c r="BW40" i="31"/>
  <c r="BU79" i="31"/>
  <c r="BZ79" i="31"/>
  <c r="CE79" i="31" l="1"/>
  <c r="BP79" i="31"/>
  <c r="BL79" i="31"/>
  <c r="BQ79" i="31"/>
  <c r="CL79" i="31"/>
  <c r="BR79" i="31"/>
  <c r="BX79" i="31"/>
  <c r="CD79" i="31"/>
  <c r="BW79" i="31"/>
  <c r="BM79" i="31"/>
  <c r="BO79" i="31"/>
  <c r="CC79" i="31"/>
  <c r="CA79" i="31"/>
  <c r="BT79" i="31"/>
  <c r="CI79" i="31"/>
  <c r="BV79" i="31"/>
  <c r="BN79" i="31"/>
  <c r="CH79" i="31"/>
  <c r="CG79" i="31"/>
  <c r="CJ79" i="31"/>
  <c r="BR68" i="31"/>
  <c r="BR69" i="31"/>
  <c r="AN53" i="31"/>
  <c r="AN77" i="31"/>
  <c r="BR60" i="31"/>
  <c r="I64" i="31"/>
  <c r="I85" i="31"/>
  <c r="BR54" i="31"/>
  <c r="BR34" i="31"/>
  <c r="AN78" i="31"/>
  <c r="AN66" i="31"/>
  <c r="BR71" i="31"/>
  <c r="BR67" i="31"/>
  <c r="AP83" i="31"/>
  <c r="BR61" i="31"/>
  <c r="AN61" i="31"/>
  <c r="BR73" i="31"/>
  <c r="AN76" i="31"/>
  <c r="AN74" i="31"/>
  <c r="I84" i="31"/>
  <c r="BR62" i="31"/>
  <c r="AN50" i="31"/>
  <c r="AN69" i="31"/>
  <c r="AN67" i="31"/>
  <c r="AN68" i="31"/>
  <c r="AN80" i="31"/>
  <c r="BR57" i="31"/>
  <c r="AN40" i="31"/>
  <c r="AN64" i="31"/>
  <c r="BR70" i="31"/>
  <c r="BR74" i="31"/>
  <c r="BR43" i="31"/>
  <c r="AR83" i="31"/>
  <c r="AN41" i="31"/>
  <c r="AT83" i="31"/>
  <c r="AN81" i="31"/>
  <c r="I65" i="31"/>
  <c r="BR46" i="31"/>
  <c r="BR59" i="31"/>
  <c r="BR33" i="31"/>
  <c r="BE83" i="31"/>
  <c r="CI76" i="31"/>
  <c r="BW76" i="31"/>
  <c r="BX76" i="31"/>
  <c r="BT76" i="31"/>
  <c r="BR76" i="31" l="1"/>
  <c r="BR75" i="31"/>
  <c r="AN82" i="31"/>
  <c r="AN62" i="31"/>
  <c r="AN83" i="31"/>
  <c r="BR56" i="31"/>
  <c r="AN63" i="31"/>
  <c r="BR55" i="31"/>
</calcChain>
</file>

<file path=xl/sharedStrings.xml><?xml version="1.0" encoding="utf-8"?>
<sst xmlns="http://schemas.openxmlformats.org/spreadsheetml/2006/main" count="1555" uniqueCount="360">
  <si>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</si>
  <si>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</si>
  <si>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</si>
  <si>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</si>
  <si>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</si>
  <si>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</si>
  <si>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</si>
  <si>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</si>
  <si>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</si>
  <si>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</si>
  <si>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</si>
  <si>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</si>
  <si>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</si>
  <si>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</si>
  <si>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</si>
  <si>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</si>
  <si>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</si>
  <si>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</si>
  <si>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</si>
  <si>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</si>
  <si>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</si>
  <si>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</si>
  <si>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</si>
  <si>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</si>
  <si>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</si>
  <si>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</si>
  <si>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</si>
  <si>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</si>
  <si>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</si>
  <si>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</si>
  <si>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</si>
  <si>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</si>
  <si>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</si>
  <si>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</si>
  <si>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</si>
  <si>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</si>
  <si>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</si>
  <si>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</si>
  <si>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</si>
  <si>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</si>
  <si>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</si>
  <si>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</si>
  <si>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</si>
  <si>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</si>
  <si>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</si>
  <si>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</si>
  <si>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</si>
  <si>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</si>
  <si>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</si>
  <si>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</si>
  <si>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</si>
  <si>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</si>
  <si>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</si>
  <si>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</si>
  <si>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</si>
  <si>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</si>
  <si>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</si>
  <si>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</si>
  <si>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</si>
  <si>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</si>
  <si>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</si>
  <si>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</si>
  <si>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</si>
  <si>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</si>
  <si>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</si>
  <si>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</si>
  <si>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</si>
  <si>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</si>
  <si>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</si>
  <si>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</si>
  <si>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</si>
  <si>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</si>
  <si>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</si>
  <si>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</si>
  <si>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</si>
  <si>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</si>
  <si>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</si>
  <si>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</si>
  <si>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</si>
  <si>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</si>
  <si>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</si>
  <si>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</si>
  <si>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</si>
  <si>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</si>
  <si>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</si>
  <si>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</si>
  <si>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</si>
  <si>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</si>
  <si>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</si>
  <si>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</si>
  <si>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</si>
  <si>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</si>
  <si>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</si>
  <si>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</si>
  <si>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</si>
  <si>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</si>
  <si>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</si>
  <si>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</si>
  <si>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</si>
  <si>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</si>
  <si>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</si>
  <si>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</si>
  <si>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</si>
  <si>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</si>
  <si>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</si>
  <si>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</si>
  <si>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</si>
  <si>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</si>
  <si>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</si>
  <si>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</si>
  <si>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</si>
  <si>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</si>
  <si>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</si>
  <si>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</si>
  <si>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</si>
  <si>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</si>
  <si>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</si>
  <si>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</si>
  <si>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</si>
  <si>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</si>
  <si>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</si>
  <si>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</si>
  <si>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</si>
  <si>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</si>
  <si>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</si>
  <si>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</si>
  <si>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</si>
  <si>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</si>
  <si>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</si>
  <si>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</si>
  <si>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</si>
  <si>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</si>
  <si>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</si>
  <si>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</si>
  <si>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</si>
  <si>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</si>
  <si>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</si>
  <si>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</si>
  <si>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</si>
  <si>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</si>
  <si>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</si>
  <si>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</si>
  <si>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</si>
  <si>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</si>
  <si>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</si>
  <si>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</si>
  <si>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</si>
  <si>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</si>
  <si>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</si>
  <si>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</si>
  <si>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</si>
  <si>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</si>
  <si>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</si>
  <si>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</si>
  <si>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</si>
  <si>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</si>
  <si>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</si>
  <si>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</si>
  <si>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</si>
  <si>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</si>
  <si>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</si>
  <si>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</si>
  <si>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</si>
  <si>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</si>
  <si>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</si>
  <si>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</si>
  <si>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</si>
  <si>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</si>
  <si>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</si>
  <si>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</si>
  <si>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</si>
  <si>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</si>
  <si>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</si>
  <si>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</si>
  <si>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</si>
  <si>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</si>
  <si>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</si>
  <si>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</si>
  <si>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</si>
  <si>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</si>
  <si>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</si>
  <si>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</si>
  <si>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</si>
  <si>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</si>
  <si>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</si>
  <si>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</si>
  <si>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</si>
  <si>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</si>
  <si>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</si>
  <si>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</si>
  <si>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</si>
  <si>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</si>
  <si>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</si>
  <si>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</si>
  <si>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</si>
  <si>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</si>
  <si>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</si>
  <si>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</si>
  <si>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</si>
  <si>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</si>
  <si>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</si>
  <si>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</si>
  <si>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</si>
  <si>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</si>
  <si>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</si>
  <si>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</si>
  <si>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</si>
  <si>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</si>
  <si>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</si>
  <si>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</si>
  <si>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</si>
  <si>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</si>
  <si>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</si>
  <si>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</si>
  <si>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</si>
  <si>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</si>
  <si>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</si>
  <si>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</si>
  <si>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</si>
  <si>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</si>
  <si>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</si>
  <si>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</si>
  <si>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</si>
  <si>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</si>
  <si>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</si>
  <si>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</si>
  <si>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</si>
  <si>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</si>
  <si>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</si>
  <si>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</si>
  <si>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</si>
  <si>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</si>
  <si>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</si>
  <si>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</si>
  <si>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</si>
  <si>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</si>
  <si>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</si>
  <si>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</si>
  <si>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</si>
  <si>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</si>
  <si>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</si>
  <si>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</si>
  <si>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</si>
  <si>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</si>
  <si>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</si>
  <si>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</si>
  <si>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</si>
  <si>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</si>
  <si>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</si>
  <si>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</si>
  <si>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</si>
  <si>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</si>
  <si>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</si>
  <si>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</si>
  <si>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</si>
  <si>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</si>
  <si>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</si>
  <si>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</si>
  <si>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</si>
  <si>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</si>
  <si>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</si>
  <si>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</si>
  <si>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</si>
  <si>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</si>
  <si>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</si>
  <si>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</si>
  <si>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</si>
  <si>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</si>
  <si>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</si>
  <si>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</si>
  <si>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</si>
  <si>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</si>
  <si>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</si>
  <si>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</si>
  <si>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</si>
  <si>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</si>
  <si>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</si>
  <si>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</si>
  <si>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</si>
  <si>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</si>
  <si>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</si>
  <si>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</si>
  <si>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</si>
  <si>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</si>
  <si>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</si>
  <si>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</si>
  <si>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</si>
  <si>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</si>
  <si>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</si>
  <si>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</si>
  <si>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</si>
  <si>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</si>
  <si>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</si>
  <si>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</si>
  <si>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</si>
  <si>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</si>
  <si>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</si>
  <si>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</si>
  <si>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</si>
  <si>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</si>
  <si>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</si>
  <si>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</si>
  <si>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</si>
  <si>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</si>
  <si>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</si>
  <si>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</si>
  <si>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</si>
  <si>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</si>
  <si>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</si>
  <si>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</si>
  <si>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</si>
  <si>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</si>
  <si>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</si>
  <si>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</si>
  <si>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</si>
  <si>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</si>
  <si>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</si>
  <si>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</si>
  <si>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</si>
  <si>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</si>
  <si>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</si>
  <si>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</si>
  <si>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</si>
  <si>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</si>
  <si>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</si>
  <si>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</si>
  <si>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</si>
  <si>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</si>
  <si>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</si>
  <si>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</si>
  <si>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</si>
  <si>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1946-47 (1974-75 for PSND) to 2022-23: Updated 21 February 2024 to reflect the latest available ONS data.</t>
  </si>
  <si>
    <t>1948-49 to 2022-23: Updated 21 February 2024 to reflect the latest available ONS data.</t>
  </si>
  <si>
    <t>GDP Deflator (2023-24=100)</t>
  </si>
  <si>
    <t xml:space="preserve"> £ billion (2023-24 prices)</t>
  </si>
  <si>
    <t>Public sector net financial liabilities</t>
  </si>
  <si>
    <t>Public sector net worth (inverted)</t>
  </si>
  <si>
    <t>2029-30</t>
  </si>
  <si>
    <t xml:space="preserve">Forecast years (in blue) from 2024-25 are consistent with the OBR Economic and fiscal outlook forecast published October 2024. </t>
  </si>
  <si>
    <r>
      <t xml:space="preserve">2023-24 onwards: Updated October 2024 to reflect our October 2024 </t>
    </r>
    <r>
      <rPr>
        <i/>
        <sz val="8"/>
        <rFont val="Calibri"/>
        <family val="2"/>
      </rPr>
      <t>Economic and fiscal outlook</t>
    </r>
    <r>
      <rPr>
        <sz val="8"/>
        <rFont val="Calibri"/>
        <family val="2"/>
      </rPr>
      <t>.</t>
    </r>
  </si>
  <si>
    <r>
      <t xml:space="preserve">Forecast as of October 2024 Economic and fiscal outlook, latest outturns as of 20 December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</si>
  <si>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22 January 2024. </t>
  </si>
  <si>
    <t xml:space="preserve">Outturn fiscal data consistent with the ONS/HM Treasury Public Sector Finances Statistical Bulletin released on 22 January 2025. </t>
  </si>
  <si>
    <t>Outturn fiscal data consistent with the ONS/HM Treasury Public Sector Finances Statistical Bulletin released on 22 January 2025.</t>
  </si>
  <si>
    <t>Outturn fiscal data consistent with the ONS/HM Treasury Public Sector Finances Statistical Bulletin released on 22 January 2024.</t>
  </si>
  <si>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October 2024.</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</si>
  <si>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</si>
  <si>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</si>
  <si>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</si>
  <si>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23rd December 2024).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</si>
  <si>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</si>
  <si>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</si>
  <si>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</si>
  <si>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</si>
  <si>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October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</si>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</sst>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5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68">
    <xf numFmtId="0" fontId="0" fillId="0" borderId="0"/>
    <xf numFmtId="183" fontId="46" fillId="0" borderId="0" applyFill="0" applyBorder="0" applyAlignment="0" applyProtection="0"/>
    <xf numFmtId="0" fontId="45" fillId="0" borderId="0"/>
    <xf numFmtId="0" fontId="46" fillId="0" borderId="0"/>
    <xf numFmtId="0" fontId="46"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alignment vertical="top"/>
    </xf>
    <xf numFmtId="0" fontId="47" fillId="0" borderId="0">
      <alignment vertical="top"/>
    </xf>
    <xf numFmtId="0" fontId="48" fillId="0" borderId="0"/>
    <xf numFmtId="0" fontId="45" fillId="0" borderId="0"/>
    <xf numFmtId="0" fontId="46" fillId="0" borderId="0"/>
    <xf numFmtId="0" fontId="45" fillId="0" borderId="0"/>
    <xf numFmtId="0" fontId="46" fillId="0" borderId="0"/>
    <xf numFmtId="0" fontId="45" fillId="0" borderId="0"/>
    <xf numFmtId="0" fontId="46" fillId="0" borderId="0"/>
    <xf numFmtId="0" fontId="48" fillId="0" borderId="0"/>
    <xf numFmtId="0" fontId="48" fillId="0" borderId="0"/>
    <xf numFmtId="0" fontId="45" fillId="0" borderId="0"/>
    <xf numFmtId="0" fontId="46" fillId="0" borderId="0"/>
    <xf numFmtId="0" fontId="48" fillId="0" borderId="0"/>
    <xf numFmtId="0" fontId="45" fillId="0" borderId="0"/>
    <xf numFmtId="0" fontId="45" fillId="0" borderId="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alignment horizontal="left" wrapText="1"/>
    </xf>
    <xf numFmtId="0" fontId="45" fillId="0" borderId="0"/>
    <xf numFmtId="0" fontId="46" fillId="0" borderId="0"/>
    <xf numFmtId="0" fontId="49" fillId="0" borderId="1" applyNumberFormat="0" applyFill="0" applyProtection="0">
      <alignment horizontal="center"/>
    </xf>
    <xf numFmtId="0" fontId="45" fillId="0" borderId="0"/>
    <xf numFmtId="164" fontId="46" fillId="0" borderId="0" applyFont="0" applyFill="0" applyBorder="0" applyProtection="0">
      <alignment horizontal="right"/>
    </xf>
    <xf numFmtId="164" fontId="46" fillId="0" borderId="0" applyFont="0" applyFill="0" applyBorder="0" applyProtection="0">
      <alignment horizontal="right"/>
    </xf>
    <xf numFmtId="0" fontId="44" fillId="2" borderId="0" applyNumberFormat="0" applyBorder="0" applyAlignment="0" applyProtection="0"/>
    <xf numFmtId="0" fontId="44" fillId="2"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165" fontId="46" fillId="0" borderId="0" applyFont="0" applyFill="0" applyBorder="0" applyProtection="0">
      <alignment horizontal="right"/>
    </xf>
    <xf numFmtId="165" fontId="46" fillId="0" borderId="0" applyFont="0" applyFill="0" applyBorder="0" applyProtection="0">
      <alignment horizontal="right"/>
    </xf>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166" fontId="46" fillId="0" borderId="0" applyFont="0" applyFill="0" applyBorder="0" applyProtection="0">
      <alignment horizontal="right"/>
    </xf>
    <xf numFmtId="166" fontId="46" fillId="0" borderId="0" applyFont="0" applyFill="0" applyBorder="0" applyProtection="0">
      <alignment horizontal="right"/>
    </xf>
    <xf numFmtId="0" fontId="50" fillId="12"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1" fillId="0" borderId="0" applyNumberFormat="0" applyFill="0" applyBorder="0" applyAlignment="0">
      <protection locked="0"/>
    </xf>
    <xf numFmtId="0" fontId="52" fillId="3" borderId="0" applyNumberFormat="0" applyBorder="0" applyAlignment="0" applyProtection="0"/>
    <xf numFmtId="0" fontId="52" fillId="3" borderId="0" applyNumberFormat="0" applyBorder="0" applyAlignment="0" applyProtection="0"/>
    <xf numFmtId="177" fontId="46" fillId="0" borderId="0" applyBorder="0"/>
    <xf numFmtId="0" fontId="53" fillId="0" borderId="0" applyNumberFormat="0" applyAlignment="0">
      <alignment horizontal="left"/>
    </xf>
    <xf numFmtId="184" fontId="54" fillId="0" borderId="2" applyAlignment="0" applyProtection="0"/>
    <xf numFmtId="49" fontId="55" fillId="0" borderId="0" applyFont="0" applyFill="0" applyBorder="0" applyAlignment="0" applyProtection="0">
      <alignment horizontal="left"/>
    </xf>
    <xf numFmtId="3" fontId="56" fillId="0" borderId="0" applyAlignment="0" applyProtection="0"/>
    <xf numFmtId="179" fontId="57" fillId="0" borderId="0" applyFill="0" applyBorder="0" applyAlignment="0" applyProtection="0"/>
    <xf numFmtId="49" fontId="57" fillId="0" borderId="0" applyNumberFormat="0" applyAlignment="0" applyProtection="0">
      <alignment horizontal="left"/>
    </xf>
    <xf numFmtId="49" fontId="58" fillId="0" borderId="3" applyNumberFormat="0" applyAlignment="0" applyProtection="0">
      <alignment horizontal="left" wrapText="1"/>
    </xf>
    <xf numFmtId="49" fontId="58" fillId="0" borderId="0" applyNumberFormat="0" applyAlignment="0" applyProtection="0">
      <alignment horizontal="left" wrapText="1"/>
    </xf>
    <xf numFmtId="49" fontId="59" fillId="0" borderId="0" applyAlignment="0" applyProtection="0">
      <alignment horizontal="left"/>
    </xf>
    <xf numFmtId="0" fontId="60" fillId="20" borderId="4" applyNumberFormat="0" applyAlignment="0" applyProtection="0"/>
    <xf numFmtId="0" fontId="60" fillId="20" borderId="4" applyNumberFormat="0" applyAlignment="0" applyProtection="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xf numFmtId="0" fontId="61" fillId="21" borderId="5" applyNumberFormat="0" applyAlignment="0" applyProtection="0"/>
    <xf numFmtId="0" fontId="61" fillId="21" borderId="5" applyNumberFormat="0" applyAlignment="0" applyProtection="0"/>
    <xf numFmtId="166" fontId="62" fillId="0" borderId="0" applyFont="0" applyFill="0" applyBorder="0" applyProtection="0">
      <alignment horizontal="right"/>
    </xf>
    <xf numFmtId="167" fontId="62" fillId="0" borderId="0" applyFont="0" applyFill="0" applyBorder="0" applyProtection="0">
      <alignment horizontal="left"/>
    </xf>
    <xf numFmtId="185" fontId="63" fillId="22" borderId="6"/>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0" fontId="65" fillId="0" borderId="0" applyFont="0" applyFill="0" applyBorder="0" applyAlignment="0" applyProtection="0">
      <alignment horizontal="right"/>
    </xf>
    <xf numFmtId="186" fontId="65" fillId="0" borderId="0" applyFont="0" applyFill="0" applyBorder="0" applyAlignment="0" applyProtection="0"/>
    <xf numFmtId="187" fontId="65" fillId="0" borderId="0" applyFont="0" applyFill="0" applyBorder="0" applyAlignment="0" applyProtection="0">
      <alignment horizontal="right"/>
    </xf>
    <xf numFmtId="43" fontId="46" fillId="0" borderId="0" applyFont="0" applyFill="0" applyBorder="0" applyAlignment="0" applyProtection="0"/>
    <xf numFmtId="182" fontId="46" fillId="0" borderId="0" applyFont="0" applyFill="0" applyBorder="0" applyAlignment="0" applyProtection="0"/>
    <xf numFmtId="188" fontId="65" fillId="0" borderId="0" applyFont="0" applyFill="0" applyBorder="0" applyAlignment="0" applyProtection="0"/>
    <xf numFmtId="189" fontId="65" fillId="0" borderId="0" applyFont="0" applyFill="0" applyBorder="0" applyAlignment="0" applyProtection="0">
      <alignment horizontal="right"/>
    </xf>
    <xf numFmtId="43" fontId="46" fillId="0" borderId="0" applyFont="0" applyFill="0" applyBorder="0" applyAlignment="0" applyProtection="0"/>
    <xf numFmtId="43" fontId="46" fillId="0" borderId="0" applyFont="0" applyFill="0" applyBorder="0" applyAlignment="0" applyProtection="0"/>
    <xf numFmtId="43" fontId="44" fillId="0" borderId="0" applyFont="0" applyFill="0" applyBorder="0" applyAlignment="0" applyProtection="0"/>
    <xf numFmtId="190" fontId="65"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191" fontId="65" fillId="0" borderId="0" applyFont="0" applyFill="0" applyBorder="0" applyAlignment="0" applyProtection="0"/>
    <xf numFmtId="3" fontId="66" fillId="0" borderId="0" applyFont="0" applyFill="0" applyBorder="0" applyAlignment="0" applyProtection="0"/>
    <xf numFmtId="0" fontId="67" fillId="0" borderId="0"/>
    <xf numFmtId="0" fontId="68" fillId="0" borderId="0"/>
    <xf numFmtId="0" fontId="67" fillId="0" borderId="0"/>
    <xf numFmtId="0" fontId="68" fillId="0" borderId="0"/>
    <xf numFmtId="0" fontId="46" fillId="0" borderId="0"/>
    <xf numFmtId="0" fontId="46" fillId="0" borderId="0"/>
    <xf numFmtId="0" fontId="46" fillId="0" borderId="0"/>
    <xf numFmtId="0" fontId="69" fillId="0" borderId="0">
      <alignment horizontal="left" indent="3"/>
    </xf>
    <xf numFmtId="0" fontId="69" fillId="0" borderId="0">
      <alignment horizontal="left" indent="5"/>
    </xf>
    <xf numFmtId="0" fontId="46" fillId="0" borderId="0">
      <alignment horizontal="left"/>
    </xf>
    <xf numFmtId="0" fontId="46" fillId="0" borderId="0"/>
    <xf numFmtId="0" fontId="46" fillId="0" borderId="0">
      <alignment horizontal="left"/>
    </xf>
    <xf numFmtId="0" fontId="65" fillId="0" borderId="0" applyFont="0" applyFill="0" applyBorder="0" applyAlignment="0" applyProtection="0">
      <alignment horizontal="right"/>
    </xf>
    <xf numFmtId="44" fontId="46" fillId="0" borderId="0" applyFont="0" applyFill="0" applyBorder="0" applyAlignment="0" applyProtection="0"/>
    <xf numFmtId="192" fontId="46" fillId="0" borderId="0" applyFont="0" applyFill="0" applyBorder="0" applyAlignment="0" applyProtection="0"/>
    <xf numFmtId="181" fontId="46" fillId="0" borderId="0" applyFont="0" applyFill="0" applyBorder="0" applyAlignment="0" applyProtection="0"/>
    <xf numFmtId="193" fontId="70" fillId="0" borderId="0" applyFont="0" applyFill="0" applyBorder="0" applyAlignment="0" applyProtection="0"/>
    <xf numFmtId="0" fontId="65" fillId="0" borderId="0" applyFill="0" applyBorder="0" applyProtection="0"/>
    <xf numFmtId="194" fontId="70" fillId="0" borderId="0" applyFont="0" applyFill="0" applyBorder="0" applyAlignment="0" applyProtection="0"/>
    <xf numFmtId="195" fontId="65" fillId="0" borderId="0" applyFont="0" applyFill="0" applyBorder="0" applyAlignment="0" applyProtection="0"/>
    <xf numFmtId="196" fontId="65" fillId="0" borderId="0" applyFont="0" applyFill="0" applyBorder="0" applyAlignment="0" applyProtection="0"/>
    <xf numFmtId="0" fontId="66" fillId="0" borderId="0" applyFont="0" applyFill="0" applyBorder="0" applyAlignment="0" applyProtection="0"/>
    <xf numFmtId="0" fontId="65" fillId="0" borderId="0" applyFont="0" applyFill="0" applyBorder="0" applyAlignment="0" applyProtection="0"/>
    <xf numFmtId="197" fontId="65" fillId="0" borderId="0" applyFont="0" applyFill="0" applyBorder="0" applyAlignment="0" applyProtection="0"/>
    <xf numFmtId="198" fontId="65" fillId="0" borderId="0" applyFont="0" applyFill="0" applyBorder="0" applyAlignment="0" applyProtection="0"/>
    <xf numFmtId="0" fontId="71" fillId="0" borderId="7" applyNumberFormat="0" applyBorder="0" applyAlignment="0" applyProtection="0">
      <alignment horizontal="right" vertical="center"/>
    </xf>
    <xf numFmtId="0" fontId="46" fillId="0" borderId="0">
      <protection locked="0"/>
    </xf>
    <xf numFmtId="0" fontId="46" fillId="0" borderId="0"/>
    <xf numFmtId="0" fontId="65" fillId="0" borderId="8" applyNumberFormat="0" applyFont="0" applyFill="0" applyAlignment="0" applyProtection="0"/>
    <xf numFmtId="0" fontId="46" fillId="0" borderId="0">
      <protection locked="0"/>
    </xf>
    <xf numFmtId="0" fontId="46" fillId="0" borderId="0">
      <protection locked="0"/>
    </xf>
    <xf numFmtId="178" fontId="46" fillId="0" borderId="0" applyFont="0" applyFill="0" applyBorder="0" applyAlignment="0" applyProtection="0"/>
    <xf numFmtId="199" fontId="45"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2" fontId="66" fillId="0" borderId="0" applyFont="0" applyFill="0" applyBorder="0" applyAlignment="0" applyProtection="0"/>
    <xf numFmtId="0" fontId="73" fillId="0" borderId="0"/>
    <xf numFmtId="0" fontId="74" fillId="0" borderId="0">
      <alignment horizontal="right"/>
      <protection locked="0"/>
    </xf>
    <xf numFmtId="0" fontId="45" fillId="0" borderId="9"/>
    <xf numFmtId="0" fontId="46" fillId="0" borderId="0">
      <alignment horizontal="left"/>
    </xf>
    <xf numFmtId="0" fontId="75" fillId="0" borderId="0">
      <alignment horizontal="left"/>
    </xf>
    <xf numFmtId="0" fontId="76" fillId="0" borderId="0" applyFill="0" applyBorder="0" applyProtection="0">
      <alignment horizontal="left"/>
    </xf>
    <xf numFmtId="0" fontId="76" fillId="0" borderId="0">
      <alignment horizontal="left"/>
    </xf>
    <xf numFmtId="0" fontId="77" fillId="0" borderId="0" applyNumberFormat="0" applyFill="0" applyBorder="0" applyProtection="0">
      <alignment horizontal="left"/>
    </xf>
    <xf numFmtId="0" fontId="78" fillId="0" borderId="0">
      <alignment horizontal="left"/>
    </xf>
    <xf numFmtId="0" fontId="77"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0" fontId="79" fillId="4" borderId="0" applyNumberFormat="0" applyBorder="0" applyAlignment="0" applyProtection="0"/>
    <xf numFmtId="0" fontId="79" fillId="4" borderId="0" applyNumberFormat="0" applyBorder="0" applyAlignment="0" applyProtection="0"/>
    <xf numFmtId="38" fontId="80" fillId="23" borderId="0" applyNumberFormat="0" applyBorder="0" applyAlignment="0" applyProtection="0"/>
    <xf numFmtId="0" fontId="46" fillId="0" borderId="0"/>
    <xf numFmtId="0" fontId="45" fillId="0" borderId="0"/>
    <xf numFmtId="0" fontId="65" fillId="0" borderId="0" applyFont="0" applyFill="0" applyBorder="0" applyAlignment="0" applyProtection="0">
      <alignment horizontal="right"/>
    </xf>
    <xf numFmtId="0" fontId="81" fillId="0" borderId="0" applyProtection="0">
      <alignment horizontal="right"/>
    </xf>
    <xf numFmtId="0" fontId="82" fillId="0" borderId="0">
      <alignment horizontal="left"/>
    </xf>
    <xf numFmtId="0" fontId="82" fillId="0" borderId="0">
      <alignment horizontal="left"/>
    </xf>
    <xf numFmtId="0" fontId="83" fillId="0" borderId="10" applyNumberFormat="0" applyAlignment="0" applyProtection="0">
      <alignment horizontal="left" vertical="center"/>
    </xf>
    <xf numFmtId="0" fontId="83" fillId="0" borderId="11">
      <alignment horizontal="left" vertical="center"/>
    </xf>
    <xf numFmtId="0" fontId="84" fillId="24" borderId="12" applyProtection="0">
      <alignment horizontal="right"/>
    </xf>
    <xf numFmtId="0" fontId="85" fillId="24" borderId="0" applyProtection="0">
      <alignment horizontal="left"/>
    </xf>
    <xf numFmtId="0" fontId="86" fillId="0" borderId="0" applyNumberFormat="0" applyFill="0" applyBorder="0" applyAlignment="0" applyProtection="0"/>
    <xf numFmtId="0" fontId="87" fillId="0" borderId="13" applyNumberFormat="0" applyFill="0" applyAlignment="0" applyProtection="0"/>
    <xf numFmtId="0" fontId="87" fillId="0" borderId="13" applyNumberFormat="0" applyFill="0" applyAlignment="0" applyProtection="0"/>
    <xf numFmtId="0" fontId="88" fillId="0" borderId="0">
      <alignment vertical="top" wrapText="1"/>
    </xf>
    <xf numFmtId="0" fontId="88" fillId="0" borderId="0">
      <alignment vertical="top" wrapText="1"/>
    </xf>
    <xf numFmtId="0" fontId="88" fillId="0" borderId="0">
      <alignment vertical="top" wrapText="1"/>
    </xf>
    <xf numFmtId="0" fontId="88" fillId="0" borderId="0">
      <alignment vertical="top" wrapText="1"/>
    </xf>
    <xf numFmtId="0" fontId="89" fillId="0" borderId="0">
      <alignment horizontal="left"/>
    </xf>
    <xf numFmtId="0" fontId="46" fillId="0" borderId="14">
      <alignment horizontal="left" vertical="top"/>
    </xf>
    <xf numFmtId="0" fontId="90" fillId="0" borderId="15" applyNumberFormat="0" applyFill="0" applyAlignment="0" applyProtection="0"/>
    <xf numFmtId="0" fontId="90" fillId="0" borderId="15" applyNumberFormat="0" applyFill="0" applyAlignment="0" applyProtection="0"/>
    <xf numFmtId="168" fontId="83" fillId="0" borderId="0" applyNumberFormat="0" applyFill="0" applyAlignment="0" applyProtection="0"/>
    <xf numFmtId="0" fontId="91" fillId="0" borderId="0">
      <alignment horizontal="left"/>
    </xf>
    <xf numFmtId="0" fontId="46" fillId="0" borderId="14">
      <alignment horizontal="left" vertical="top"/>
    </xf>
    <xf numFmtId="0" fontId="92" fillId="0" borderId="16" applyNumberFormat="0" applyFill="0" applyAlignment="0" applyProtection="0"/>
    <xf numFmtId="0" fontId="92" fillId="0" borderId="16" applyNumberFormat="0" applyFill="0" applyAlignment="0" applyProtection="0"/>
    <xf numFmtId="168" fontId="93" fillId="0" borderId="0" applyNumberFormat="0" applyFill="0" applyAlignment="0" applyProtection="0"/>
    <xf numFmtId="0" fontId="94" fillId="0" borderId="0">
      <alignment horizontal="left"/>
    </xf>
    <xf numFmtId="0" fontId="92" fillId="0" borderId="0" applyNumberFormat="0" applyFill="0" applyBorder="0" applyAlignment="0" applyProtection="0"/>
    <xf numFmtId="0" fontId="92" fillId="0" borderId="0" applyNumberFormat="0" applyFill="0" applyBorder="0" applyAlignment="0" applyProtection="0"/>
    <xf numFmtId="168" fontId="69" fillId="0" borderId="0" applyNumberFormat="0" applyFill="0" applyAlignment="0" applyProtection="0"/>
    <xf numFmtId="168" fontId="95" fillId="0" borderId="0" applyNumberFormat="0" applyFill="0" applyAlignment="0" applyProtection="0"/>
    <xf numFmtId="168" fontId="96" fillId="0" borderId="0" applyNumberFormat="0" applyFill="0" applyAlignment="0" applyProtection="0"/>
    <xf numFmtId="168" fontId="96" fillId="0" borderId="0" applyNumberFormat="0" applyFont="0" applyFill="0" applyBorder="0" applyAlignment="0" applyProtection="0"/>
    <xf numFmtId="168" fontId="96" fillId="0" borderId="0" applyNumberFormat="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0" fontId="45" fillId="0" borderId="0">
      <alignment horizontal="center"/>
    </xf>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Fill="0" applyBorder="0" applyProtection="0">
      <alignment horizontal="left"/>
    </xf>
    <xf numFmtId="0" fontId="100" fillId="7" borderId="4" applyNumberFormat="0" applyAlignment="0" applyProtection="0"/>
    <xf numFmtId="10" fontId="80" fillId="25" borderId="17" applyNumberFormat="0" applyBorder="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84" fillId="0" borderId="18" applyProtection="0">
      <alignment horizontal="right"/>
    </xf>
    <xf numFmtId="0" fontId="84" fillId="0" borderId="12" applyProtection="0">
      <alignment horizontal="right"/>
    </xf>
    <xf numFmtId="0" fontId="84" fillId="0" borderId="19" applyProtection="0">
      <alignment horizontal="center"/>
      <protection locked="0"/>
    </xf>
    <xf numFmtId="0" fontId="46" fillId="0" borderId="0"/>
    <xf numFmtId="0" fontId="101" fillId="0" borderId="20" applyNumberFormat="0" applyFill="0" applyAlignment="0" applyProtection="0"/>
    <xf numFmtId="0" fontId="101" fillId="0" borderId="20" applyNumberFormat="0" applyFill="0" applyAlignment="0" applyProtection="0"/>
    <xf numFmtId="0" fontId="46" fillId="0" borderId="0"/>
    <xf numFmtId="0" fontId="46" fillId="0" borderId="0"/>
    <xf numFmtId="0" fontId="46" fillId="0" borderId="0"/>
    <xf numFmtId="200" fontId="65" fillId="0" borderId="0" applyFont="0" applyFill="0" applyBorder="0" applyAlignment="0" applyProtection="0"/>
    <xf numFmtId="201" fontId="65" fillId="0" borderId="0" applyFont="0" applyFill="0" applyBorder="0" applyAlignment="0" applyProtection="0"/>
    <xf numFmtId="180" fontId="102" fillId="0" borderId="0" applyFont="0" applyFill="0" applyBorder="0" applyAlignment="0" applyProtection="0"/>
    <xf numFmtId="181" fontId="102" fillId="0" borderId="0" applyFont="0" applyFill="0" applyBorder="0" applyAlignment="0" applyProtection="0"/>
    <xf numFmtId="0" fontId="103" fillId="0" borderId="0" applyNumberFormat="0">
      <alignment horizontal="left"/>
    </xf>
    <xf numFmtId="0" fontId="65" fillId="0" borderId="0" applyFont="0" applyFill="0" applyBorder="0" applyAlignment="0" applyProtection="0">
      <alignment horizontal="right"/>
    </xf>
    <xf numFmtId="202" fontId="65" fillId="0" borderId="0" applyFont="0" applyFill="0" applyBorder="0" applyAlignment="0" applyProtection="0">
      <alignment horizontal="right"/>
    </xf>
    <xf numFmtId="1" fontId="46" fillId="0" borderId="0" applyFont="0" applyFill="0" applyBorder="0" applyProtection="0">
      <alignment horizontal="right"/>
    </xf>
    <xf numFmtId="1" fontId="46" fillId="0" borderId="0" applyFont="0" applyFill="0" applyBorder="0" applyProtection="0">
      <alignment horizontal="right"/>
    </xf>
    <xf numFmtId="0" fontId="104" fillId="26" borderId="0" applyNumberFormat="0" applyBorder="0" applyAlignment="0" applyProtection="0"/>
    <xf numFmtId="0" fontId="104" fillId="26" borderId="0" applyNumberFormat="0" applyBorder="0" applyAlignment="0" applyProtection="0"/>
    <xf numFmtId="37" fontId="105" fillId="0" borderId="0"/>
    <xf numFmtId="0" fontId="106" fillId="0" borderId="0"/>
    <xf numFmtId="3" fontId="107" fillId="0" borderId="0"/>
    <xf numFmtId="0" fontId="106" fillId="0" borderId="0"/>
    <xf numFmtId="0" fontId="106" fillId="0" borderId="0"/>
    <xf numFmtId="0" fontId="106" fillId="0" borderId="0"/>
    <xf numFmtId="0" fontId="106" fillId="0" borderId="0"/>
    <xf numFmtId="0" fontId="65" fillId="0" borderId="0" applyFill="0" applyBorder="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4" fillId="0" borderId="0"/>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183" fontId="45" fillId="0" borderId="0" applyFill="0" applyBorder="0" applyAlignment="0" applyProtection="0"/>
    <xf numFmtId="183" fontId="45" fillId="0" borderId="0" applyFill="0" applyBorder="0" applyAlignment="0" applyProtection="0"/>
    <xf numFmtId="183" fontId="45" fillId="0" borderId="0" applyFill="0" applyBorder="0" applyAlignment="0" applyProtection="0"/>
    <xf numFmtId="0" fontId="108" fillId="0" borderId="0"/>
    <xf numFmtId="0" fontId="44" fillId="0" borderId="0"/>
    <xf numFmtId="0" fontId="44" fillId="0" borderId="0"/>
    <xf numFmtId="0" fontId="46" fillId="0" borderId="0"/>
    <xf numFmtId="0" fontId="46"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5" fillId="0" borderId="0"/>
    <xf numFmtId="0" fontId="44" fillId="27" borderId="21" applyNumberFormat="0" applyFont="0" applyAlignment="0" applyProtection="0"/>
    <xf numFmtId="0" fontId="46" fillId="27" borderId="21" applyNumberFormat="0" applyFont="0" applyAlignment="0" applyProtection="0"/>
    <xf numFmtId="0" fontId="109" fillId="0" borderId="0"/>
    <xf numFmtId="0" fontId="73" fillId="0" borderId="0"/>
    <xf numFmtId="0" fontId="73" fillId="0" borderId="0"/>
    <xf numFmtId="0" fontId="110" fillId="20" borderId="22" applyNumberFormat="0" applyAlignment="0" applyProtection="0"/>
    <xf numFmtId="0" fontId="110" fillId="20" borderId="22" applyNumberFormat="0" applyAlignment="0" applyProtection="0"/>
    <xf numFmtId="40" fontId="111" fillId="28" borderId="0">
      <alignment horizontal="right"/>
    </xf>
    <xf numFmtId="0" fontId="112" fillId="28" borderId="0">
      <alignment horizontal="right"/>
    </xf>
    <xf numFmtId="0" fontId="113" fillId="28" borderId="23"/>
    <xf numFmtId="0" fontId="113" fillId="0" borderId="0" applyBorder="0">
      <alignment horizontal="centerContinuous"/>
    </xf>
    <xf numFmtId="0" fontId="114" fillId="0" borderId="0" applyBorder="0">
      <alignment horizontal="centerContinuous"/>
    </xf>
    <xf numFmtId="169" fontId="46" fillId="0" borderId="0" applyFont="0" applyFill="0" applyBorder="0" applyProtection="0">
      <alignment horizontal="right"/>
    </xf>
    <xf numFmtId="169" fontId="46"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46" fillId="0" borderId="0" applyFont="0" applyFill="0" applyBorder="0" applyAlignment="0" applyProtection="0"/>
    <xf numFmtId="9" fontId="44"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203" fontId="70" fillId="0" borderId="0" applyFont="0" applyFill="0" applyBorder="0" applyAlignment="0" applyProtection="0"/>
    <xf numFmtId="3" fontId="57" fillId="29" borderId="24"/>
    <xf numFmtId="3" fontId="57" fillId="0" borderId="24" applyFont="0" applyFill="0" applyBorder="0" applyAlignment="0" applyProtection="0">
      <protection locked="0"/>
    </xf>
    <xf numFmtId="0" fontId="109" fillId="0" borderId="0"/>
    <xf numFmtId="0" fontId="45" fillId="0" borderId="0"/>
    <xf numFmtId="0" fontId="80" fillId="0" borderId="0"/>
    <xf numFmtId="204" fontId="118" fillId="0" borderId="0"/>
    <xf numFmtId="0" fontId="46" fillId="0" borderId="0"/>
    <xf numFmtId="0" fontId="46" fillId="0" borderId="0"/>
    <xf numFmtId="2" fontId="119" fillId="30" borderId="25" applyAlignment="0" applyProtection="0">
      <protection locked="0"/>
    </xf>
    <xf numFmtId="0" fontId="120" fillId="25" borderId="25" applyNumberFormat="0" applyAlignment="0" applyProtection="0"/>
    <xf numFmtId="0" fontId="121" fillId="31" borderId="17" applyNumberFormat="0" applyAlignment="0" applyProtection="0">
      <alignment horizontal="center" vertical="center"/>
    </xf>
    <xf numFmtId="0" fontId="80" fillId="0" borderId="0"/>
    <xf numFmtId="0" fontId="45" fillId="0" borderId="0"/>
    <xf numFmtId="4" fontId="108" fillId="32" borderId="22" applyNumberFormat="0" applyProtection="0">
      <alignment vertical="center"/>
    </xf>
    <xf numFmtId="4" fontId="122" fillId="32" borderId="22" applyNumberFormat="0" applyProtection="0">
      <alignment vertical="center"/>
    </xf>
    <xf numFmtId="4" fontId="108" fillId="32" borderId="22" applyNumberFormat="0" applyProtection="0">
      <alignment horizontal="left" vertical="center" indent="1"/>
    </xf>
    <xf numFmtId="4" fontId="108" fillId="32" borderId="22" applyNumberFormat="0" applyProtection="0">
      <alignment horizontal="left" vertical="center" indent="1"/>
    </xf>
    <xf numFmtId="0" fontId="46" fillId="33" borderId="22" applyNumberFormat="0" applyProtection="0">
      <alignment horizontal="left" vertical="center" indent="1"/>
    </xf>
    <xf numFmtId="4" fontId="108" fillId="34" borderId="22" applyNumberFormat="0" applyProtection="0">
      <alignment horizontal="right" vertical="center"/>
    </xf>
    <xf numFmtId="4" fontId="108" fillId="35" borderId="22" applyNumberFormat="0" applyProtection="0">
      <alignment horizontal="right" vertical="center"/>
    </xf>
    <xf numFmtId="4" fontId="108" fillId="36" borderId="22" applyNumberFormat="0" applyProtection="0">
      <alignment horizontal="right" vertical="center"/>
    </xf>
    <xf numFmtId="4" fontId="108" fillId="37" borderId="22" applyNumberFormat="0" applyProtection="0">
      <alignment horizontal="right" vertical="center"/>
    </xf>
    <xf numFmtId="4" fontId="108" fillId="38" borderId="22" applyNumberFormat="0" applyProtection="0">
      <alignment horizontal="right" vertical="center"/>
    </xf>
    <xf numFmtId="4" fontId="108" fillId="39" borderId="22" applyNumberFormat="0" applyProtection="0">
      <alignment horizontal="right" vertical="center"/>
    </xf>
    <xf numFmtId="4" fontId="108" fillId="40" borderId="22" applyNumberFormat="0" applyProtection="0">
      <alignment horizontal="right" vertical="center"/>
    </xf>
    <xf numFmtId="4" fontId="108" fillId="41" borderId="22" applyNumberFormat="0" applyProtection="0">
      <alignment horizontal="right" vertical="center"/>
    </xf>
    <xf numFmtId="4" fontId="108" fillId="42" borderId="22" applyNumberFormat="0" applyProtection="0">
      <alignment horizontal="right" vertical="center"/>
    </xf>
    <xf numFmtId="4" fontId="63" fillId="43" borderId="22" applyNumberFormat="0" applyProtection="0">
      <alignment horizontal="left" vertical="center" indent="1"/>
    </xf>
    <xf numFmtId="4" fontId="108" fillId="44" borderId="26" applyNumberFormat="0" applyProtection="0">
      <alignment horizontal="left" vertical="center" indent="1"/>
    </xf>
    <xf numFmtId="4" fontId="123" fillId="45" borderId="0" applyNumberFormat="0" applyProtection="0">
      <alignment horizontal="left" vertical="center" indent="1"/>
    </xf>
    <xf numFmtId="0" fontId="46" fillId="33" borderId="22" applyNumberFormat="0" applyProtection="0">
      <alignment horizontal="left" vertical="center" indent="1"/>
    </xf>
    <xf numFmtId="4" fontId="108" fillId="44" borderId="22" applyNumberFormat="0" applyProtection="0">
      <alignment horizontal="left" vertical="center" indent="1"/>
    </xf>
    <xf numFmtId="4" fontId="10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108" fillId="25" borderId="22" applyNumberFormat="0" applyProtection="0">
      <alignment vertical="center"/>
    </xf>
    <xf numFmtId="4" fontId="122" fillId="25" borderId="22" applyNumberFormat="0" applyProtection="0">
      <alignment vertical="center"/>
    </xf>
    <xf numFmtId="4" fontId="108" fillId="25" borderId="22" applyNumberFormat="0" applyProtection="0">
      <alignment horizontal="left" vertical="center" indent="1"/>
    </xf>
    <xf numFmtId="4" fontId="108" fillId="25" borderId="22" applyNumberFormat="0" applyProtection="0">
      <alignment horizontal="left" vertical="center" indent="1"/>
    </xf>
    <xf numFmtId="4" fontId="108" fillId="44" borderId="22" applyNumberFormat="0" applyProtection="0">
      <alignment horizontal="right" vertical="center"/>
    </xf>
    <xf numFmtId="4" fontId="122"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124" fillId="0" borderId="0"/>
    <xf numFmtId="4" fontId="125" fillId="44" borderId="22" applyNumberFormat="0" applyProtection="0">
      <alignment horizontal="right" vertical="center"/>
    </xf>
    <xf numFmtId="0" fontId="45" fillId="0" borderId="9"/>
    <xf numFmtId="0" fontId="46" fillId="0" borderId="0"/>
    <xf numFmtId="0" fontId="45" fillId="0" borderId="0"/>
    <xf numFmtId="0" fontId="48" fillId="0" borderId="0"/>
    <xf numFmtId="0" fontId="46" fillId="0" borderId="0">
      <alignment vertical="top"/>
    </xf>
    <xf numFmtId="0" fontId="126" fillId="28" borderId="27">
      <alignment horizontal="center"/>
    </xf>
    <xf numFmtId="3" fontId="127" fillId="28" borderId="0"/>
    <xf numFmtId="3" fontId="126" fillId="28" borderId="0"/>
    <xf numFmtId="0" fontId="127" fillId="28" borderId="0"/>
    <xf numFmtId="0" fontId="126" fillId="28" borderId="0"/>
    <xf numFmtId="0" fontId="127" fillId="28" borderId="0">
      <alignment horizontal="center"/>
    </xf>
    <xf numFmtId="0" fontId="45" fillId="0" borderId="28"/>
    <xf numFmtId="0" fontId="128" fillId="0" borderId="0">
      <alignment wrapText="1"/>
    </xf>
    <xf numFmtId="0" fontId="128" fillId="0" borderId="0">
      <alignment wrapText="1"/>
    </xf>
    <xf numFmtId="0" fontId="128" fillId="0" borderId="0">
      <alignment wrapText="1"/>
    </xf>
    <xf numFmtId="0" fontId="128" fillId="0" borderId="0">
      <alignment wrapText="1"/>
    </xf>
    <xf numFmtId="0" fontId="129" fillId="0" borderId="0" applyBorder="0" applyProtection="0">
      <alignment vertical="center"/>
    </xf>
    <xf numFmtId="0" fontId="129" fillId="0" borderId="29" applyBorder="0" applyProtection="0">
      <alignment horizontal="right" vertical="center"/>
    </xf>
    <xf numFmtId="0" fontId="130" fillId="47" borderId="0" applyBorder="0" applyProtection="0">
      <alignment horizontal="centerContinuous" vertical="center"/>
    </xf>
    <xf numFmtId="0" fontId="130" fillId="48" borderId="29" applyBorder="0" applyProtection="0">
      <alignment horizontal="centerContinuous" vertical="center"/>
    </xf>
    <xf numFmtId="0" fontId="131" fillId="0" borderId="0" applyNumberFormat="0" applyFill="0" applyBorder="0" applyProtection="0">
      <alignment horizontal="left"/>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0" borderId="0" applyBorder="0" applyProtection="0">
      <alignment horizontal="left"/>
    </xf>
    <xf numFmtId="0" fontId="133" fillId="0" borderId="0"/>
    <xf numFmtId="0" fontId="133" fillId="0" borderId="0"/>
    <xf numFmtId="0" fontId="133" fillId="0" borderId="0"/>
    <xf numFmtId="0" fontId="133" fillId="0" borderId="0"/>
    <xf numFmtId="0" fontId="134" fillId="0" borderId="0"/>
    <xf numFmtId="0" fontId="134" fillId="0" borderId="0"/>
    <xf numFmtId="0" fontId="134" fillId="0" borderId="0"/>
    <xf numFmtId="0" fontId="135" fillId="0" borderId="0"/>
    <xf numFmtId="0" fontId="135" fillId="0" borderId="0"/>
    <xf numFmtId="0" fontId="135" fillId="0" borderId="0"/>
    <xf numFmtId="170" fontId="80" fillId="0" borderId="0">
      <alignment wrapText="1"/>
      <protection locked="0"/>
    </xf>
    <xf numFmtId="170" fontId="80" fillId="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80" fillId="0" borderId="0">
      <alignment wrapText="1"/>
      <protection locked="0"/>
    </xf>
    <xf numFmtId="171" fontId="80" fillId="0" borderId="0">
      <alignment wrapText="1"/>
      <protection locked="0"/>
    </xf>
    <xf numFmtId="171" fontId="80" fillId="0" borderId="0">
      <alignment wrapText="1"/>
      <protection locked="0"/>
    </xf>
    <xf numFmtId="171" fontId="80" fillId="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80" fillId="0" borderId="0">
      <alignment wrapText="1"/>
      <protection locked="0"/>
    </xf>
    <xf numFmtId="172" fontId="80" fillId="0" borderId="0">
      <alignment wrapText="1"/>
      <protection locked="0"/>
    </xf>
    <xf numFmtId="172" fontId="80" fillId="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80" fillId="0" borderId="0">
      <alignment wrapText="1"/>
      <protection locked="0"/>
    </xf>
    <xf numFmtId="0" fontId="77" fillId="0" borderId="0" applyNumberFormat="0" applyFill="0" applyBorder="0" applyProtection="0">
      <alignment horizontal="left"/>
    </xf>
    <xf numFmtId="0" fontId="91" fillId="0" borderId="0" applyNumberFormat="0" applyFill="0" applyBorder="0" applyProtection="0"/>
    <xf numFmtId="0" fontId="136" fillId="0" borderId="0" applyFill="0" applyBorder="0" applyProtection="0">
      <alignment horizontal="left"/>
    </xf>
    <xf numFmtId="173" fontId="132" fillId="49" borderId="30">
      <alignment wrapText="1"/>
    </xf>
    <xf numFmtId="173" fontId="132" fillId="49" borderId="30">
      <alignment wrapText="1"/>
    </xf>
    <xf numFmtId="173" fontId="132" fillId="49" borderId="30">
      <alignment wrapText="1"/>
    </xf>
    <xf numFmtId="174" fontId="132" fillId="49" borderId="30">
      <alignment wrapText="1"/>
    </xf>
    <xf numFmtId="174" fontId="132" fillId="49" borderId="30">
      <alignment wrapText="1"/>
    </xf>
    <xf numFmtId="174" fontId="132" fillId="49" borderId="30">
      <alignment wrapText="1"/>
    </xf>
    <xf numFmtId="174" fontId="132" fillId="49" borderId="30">
      <alignment wrapText="1"/>
    </xf>
    <xf numFmtId="175" fontId="132" fillId="49" borderId="30">
      <alignment wrapText="1"/>
    </xf>
    <xf numFmtId="175" fontId="132" fillId="49" borderId="30">
      <alignment wrapText="1"/>
    </xf>
    <xf numFmtId="175" fontId="132" fillId="49" borderId="30">
      <alignment wrapText="1"/>
    </xf>
    <xf numFmtId="0" fontId="133" fillId="0" borderId="31">
      <alignment horizontal="right"/>
    </xf>
    <xf numFmtId="0" fontId="133" fillId="0" borderId="31">
      <alignment horizontal="right"/>
    </xf>
    <xf numFmtId="0" fontId="133" fillId="0" borderId="31">
      <alignment horizontal="right"/>
    </xf>
    <xf numFmtId="0" fontId="80" fillId="0" borderId="14" applyFill="0" applyBorder="0" applyProtection="0">
      <alignment horizontal="left" vertical="top"/>
    </xf>
    <xf numFmtId="0" fontId="133" fillId="0" borderId="31">
      <alignment horizontal="right"/>
    </xf>
    <xf numFmtId="205" fontId="46" fillId="0" borderId="0" applyNumberFormat="0" applyFill="0" applyBorder="0">
      <alignment horizontal="left"/>
    </xf>
    <xf numFmtId="205" fontId="46" fillId="0" borderId="0" applyNumberFormat="0" applyFill="0" applyBorder="0">
      <alignment horizontal="right"/>
    </xf>
    <xf numFmtId="0" fontId="46" fillId="0" borderId="0"/>
    <xf numFmtId="0" fontId="137" fillId="0" borderId="0" applyNumberFormat="0" applyFill="0" applyBorder="0" applyProtection="0"/>
    <xf numFmtId="0" fontId="137"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137" fillId="0" borderId="0" applyNumberFormat="0" applyFill="0" applyBorder="0" applyProtection="0"/>
    <xf numFmtId="0" fontId="137" fillId="0" borderId="0"/>
    <xf numFmtId="40" fontId="138" fillId="0" borderId="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Protection="0">
      <alignment horizontal="left" vertical="center" indent="10"/>
    </xf>
    <xf numFmtId="0" fontId="140" fillId="0" borderId="0" applyNumberFormat="0" applyFill="0" applyBorder="0" applyProtection="0">
      <alignment horizontal="left" vertical="center" indent="10"/>
    </xf>
    <xf numFmtId="0" fontId="46" fillId="0" borderId="0"/>
    <xf numFmtId="0" fontId="137" fillId="0" borderId="0"/>
    <xf numFmtId="0" fontId="141" fillId="0" borderId="32" applyNumberFormat="0" applyFill="0" applyAlignment="0" applyProtection="0"/>
    <xf numFmtId="0" fontId="141" fillId="0" borderId="32" applyNumberFormat="0" applyFill="0" applyAlignment="0" applyProtection="0"/>
    <xf numFmtId="0" fontId="142" fillId="0" borderId="0" applyFill="0" applyBorder="0" applyProtection="0"/>
    <xf numFmtId="0" fontId="142" fillId="0" borderId="0" applyFill="0" applyBorder="0" applyProtection="0"/>
    <xf numFmtId="0" fontId="46" fillId="0" borderId="0"/>
    <xf numFmtId="0" fontId="109" fillId="0" borderId="0"/>
    <xf numFmtId="0" fontId="46" fillId="0" borderId="0"/>
    <xf numFmtId="0" fontId="46" fillId="0" borderId="0"/>
    <xf numFmtId="0" fontId="45" fillId="0" borderId="0">
      <alignment horizontal="center" textRotation="180"/>
    </xf>
    <xf numFmtId="0" fontId="143" fillId="0" borderId="0" applyNumberFormat="0" applyFill="0" applyBorder="0" applyAlignment="0" applyProtection="0"/>
    <xf numFmtId="0" fontId="143" fillId="0" borderId="0" applyNumberFormat="0" applyFill="0" applyBorder="0" applyAlignment="0" applyProtection="0"/>
    <xf numFmtId="0" fontId="80" fillId="0" borderId="0"/>
    <xf numFmtId="0" fontId="158" fillId="0" borderId="0" applyNumberFormat="0" applyFill="0" applyBorder="0" applyAlignment="0" applyProtection="0"/>
    <xf numFmtId="0" fontId="160" fillId="0" borderId="0"/>
    <xf numFmtId="9" fontId="44" fillId="0" borderId="0" applyFont="0" applyFill="0" applyBorder="0" applyAlignment="0" applyProtection="0"/>
    <xf numFmtId="0" fontId="158" fillId="0" borderId="0" applyNumberFormat="0" applyFill="0" applyBorder="0" applyAlignment="0" applyProtection="0"/>
    <xf numFmtId="0" fontId="45" fillId="0" borderId="0"/>
    <xf numFmtId="0" fontId="161" fillId="0" borderId="0"/>
    <xf numFmtId="43" fontId="44" fillId="0" borderId="0" applyFont="0" applyFill="0" applyBorder="0" applyAlignment="0" applyProtection="0"/>
    <xf numFmtId="0" fontId="162" fillId="0" borderId="0"/>
    <xf numFmtId="0" fontId="164" fillId="0" borderId="0"/>
    <xf numFmtId="183" fontId="45" fillId="0" borderId="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Protection="0">
      <alignment horizontal="right"/>
    </xf>
    <xf numFmtId="164" fontId="45" fillId="0" borderId="0" applyFont="0" applyFill="0" applyBorder="0" applyProtection="0">
      <alignment horizontal="right"/>
    </xf>
    <xf numFmtId="165" fontId="45" fillId="0" borderId="0" applyFont="0" applyFill="0" applyBorder="0" applyProtection="0">
      <alignment horizontal="right"/>
    </xf>
    <xf numFmtId="165" fontId="45" fillId="0" borderId="0" applyFont="0" applyFill="0" applyBorder="0" applyProtection="0">
      <alignment horizontal="right"/>
    </xf>
    <xf numFmtId="166" fontId="45" fillId="0" borderId="0" applyFont="0" applyFill="0" applyBorder="0" applyProtection="0">
      <alignment horizontal="right"/>
    </xf>
    <xf numFmtId="166" fontId="45" fillId="0" borderId="0" applyFont="0" applyFill="0" applyBorder="0" applyProtection="0">
      <alignment horizontal="right"/>
    </xf>
    <xf numFmtId="177" fontId="45" fillId="0" borderId="0" applyBorder="0"/>
    <xf numFmtId="0" fontId="45" fillId="0" borderId="0"/>
    <xf numFmtId="0" fontId="45" fillId="0" borderId="0"/>
    <xf numFmtId="0" fontId="45" fillId="0" borderId="0"/>
    <xf numFmtId="0" fontId="45" fillId="0" borderId="0"/>
    <xf numFmtId="166" fontId="56" fillId="0" borderId="0" applyFont="0" applyFill="0" applyBorder="0" applyProtection="0">
      <alignment horizontal="right"/>
    </xf>
    <xf numFmtId="167" fontId="56" fillId="0" borderId="0" applyFont="0" applyFill="0" applyBorder="0" applyProtection="0">
      <alignment horizontal="left"/>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4"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45" fillId="0" borderId="0"/>
    <xf numFmtId="0" fontId="45" fillId="0" borderId="0"/>
    <xf numFmtId="0" fontId="45" fillId="0" borderId="0"/>
    <xf numFmtId="0" fontId="45" fillId="0" borderId="0">
      <alignment horizontal="left"/>
    </xf>
    <xf numFmtId="0" fontId="45" fillId="0" borderId="0"/>
    <xf numFmtId="0" fontId="45" fillId="0" borderId="0">
      <alignment horizontal="left"/>
    </xf>
    <xf numFmtId="44" fontId="45" fillId="0" borderId="0" applyFont="0" applyFill="0" applyBorder="0" applyAlignment="0" applyProtection="0"/>
    <xf numFmtId="192" fontId="45" fillId="0" borderId="0" applyFont="0" applyFill="0" applyBorder="0" applyAlignment="0" applyProtection="0"/>
    <xf numFmtId="181" fontId="45" fillId="0" borderId="0" applyFont="0" applyFill="0" applyBorder="0" applyAlignment="0" applyProtection="0"/>
    <xf numFmtId="0" fontId="45" fillId="0" borderId="0">
      <protection locked="0"/>
    </xf>
    <xf numFmtId="0" fontId="45" fillId="0" borderId="0"/>
    <xf numFmtId="0" fontId="45" fillId="0" borderId="0">
      <protection locked="0"/>
    </xf>
    <xf numFmtId="0" fontId="45" fillId="0" borderId="0">
      <protection locked="0"/>
    </xf>
    <xf numFmtId="178" fontId="45" fillId="0" borderId="0" applyFont="0" applyFill="0" applyBorder="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alignment horizontal="left"/>
    </xf>
    <xf numFmtId="0" fontId="45" fillId="0" borderId="0" applyFont="0" applyFill="0" applyBorder="0" applyProtection="0">
      <alignment horizontal="right"/>
    </xf>
    <xf numFmtId="0" fontId="45" fillId="0" borderId="0" applyFont="0" applyFill="0" applyBorder="0" applyProtection="0">
      <alignment horizontal="right"/>
    </xf>
    <xf numFmtId="38" fontId="57" fillId="23" borderId="0" applyNumberFormat="0" applyBorder="0" applyAlignment="0" applyProtection="0"/>
    <xf numFmtId="0" fontId="45" fillId="0" borderId="0"/>
    <xf numFmtId="0" fontId="45" fillId="0" borderId="14">
      <alignment horizontal="left" vertical="top"/>
    </xf>
    <xf numFmtId="0" fontId="45" fillId="0" borderId="14">
      <alignment horizontal="left" vertical="top"/>
    </xf>
    <xf numFmtId="10" fontId="57" fillId="25" borderId="17" applyNumberFormat="0" applyBorder="0" applyAlignment="0" applyProtection="0"/>
    <xf numFmtId="0" fontId="45" fillId="0" borderId="0"/>
    <xf numFmtId="0" fontId="45" fillId="0" borderId="0"/>
    <xf numFmtId="0" fontId="45" fillId="0" borderId="0"/>
    <xf numFmtId="1" fontId="45" fillId="0" borderId="0" applyFont="0" applyFill="0" applyBorder="0" applyProtection="0">
      <alignment horizontal="right"/>
    </xf>
    <xf numFmtId="1" fontId="45" fillId="0" borderId="0" applyFont="0" applyFill="0" applyBorder="0" applyProtection="0">
      <alignment horizontal="right"/>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7"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27" borderId="21" applyNumberFormat="0" applyFont="0" applyAlignment="0" applyProtection="0"/>
    <xf numFmtId="169" fontId="45" fillId="0" borderId="0" applyFont="0" applyFill="0" applyBorder="0" applyProtection="0">
      <alignment horizontal="right"/>
    </xf>
    <xf numFmtId="169" fontId="45" fillId="0" borderId="0" applyFont="0" applyFill="0" applyBorder="0" applyProtection="0">
      <alignment horizontal="right"/>
    </xf>
    <xf numFmtId="10"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57" fillId="0" borderId="0"/>
    <xf numFmtId="0" fontId="45" fillId="0" borderId="0"/>
    <xf numFmtId="0" fontId="45" fillId="0" borderId="0"/>
    <xf numFmtId="0" fontId="57" fillId="0" borderId="0"/>
    <xf numFmtId="4" fontId="47" fillId="32" borderId="22" applyNumberFormat="0" applyProtection="0">
      <alignment vertical="center"/>
    </xf>
    <xf numFmtId="4" fontId="47" fillId="32" borderId="22" applyNumberFormat="0" applyProtection="0">
      <alignment horizontal="left" vertical="center" indent="1"/>
    </xf>
    <xf numFmtId="4" fontId="47" fillId="32" borderId="22" applyNumberFormat="0" applyProtection="0">
      <alignment horizontal="left" vertical="center" indent="1"/>
    </xf>
    <xf numFmtId="0" fontId="45" fillId="33" borderId="22" applyNumberFormat="0" applyProtection="0">
      <alignment horizontal="left" vertical="center" indent="1"/>
    </xf>
    <xf numFmtId="4" fontId="47" fillId="34" borderId="22" applyNumberFormat="0" applyProtection="0">
      <alignment horizontal="right" vertical="center"/>
    </xf>
    <xf numFmtId="4" fontId="47" fillId="35" borderId="22" applyNumberFormat="0" applyProtection="0">
      <alignment horizontal="right" vertical="center"/>
    </xf>
    <xf numFmtId="4" fontId="47" fillId="36" borderId="22" applyNumberFormat="0" applyProtection="0">
      <alignment horizontal="right" vertical="center"/>
    </xf>
    <xf numFmtId="4" fontId="47" fillId="37" borderId="22" applyNumberFormat="0" applyProtection="0">
      <alignment horizontal="right" vertical="center"/>
    </xf>
    <xf numFmtId="4" fontId="47" fillId="38" borderId="22" applyNumberFormat="0" applyProtection="0">
      <alignment horizontal="right" vertical="center"/>
    </xf>
    <xf numFmtId="4" fontId="47" fillId="39" borderId="22" applyNumberFormat="0" applyProtection="0">
      <alignment horizontal="right" vertical="center"/>
    </xf>
    <xf numFmtId="4" fontId="47" fillId="40" borderId="22" applyNumberFormat="0" applyProtection="0">
      <alignment horizontal="right" vertical="center"/>
    </xf>
    <xf numFmtId="4" fontId="47" fillId="41" borderId="22" applyNumberFormat="0" applyProtection="0">
      <alignment horizontal="right" vertical="center"/>
    </xf>
    <xf numFmtId="4" fontId="47" fillId="42" borderId="22" applyNumberFormat="0" applyProtection="0">
      <alignment horizontal="right" vertical="center"/>
    </xf>
    <xf numFmtId="4" fontId="47" fillId="44" borderId="26" applyNumberFormat="0" applyProtection="0">
      <alignment horizontal="left" vertical="center" indent="1"/>
    </xf>
    <xf numFmtId="0" fontId="45" fillId="33" borderId="22" applyNumberFormat="0" applyProtection="0">
      <alignment horizontal="left" vertical="center" indent="1"/>
    </xf>
    <xf numFmtId="4" fontId="47" fillId="44" borderId="22" applyNumberFormat="0" applyProtection="0">
      <alignment horizontal="left" vertical="center" indent="1"/>
    </xf>
    <xf numFmtId="4" fontId="47" fillId="46" borderId="22" applyNumberFormat="0" applyProtection="0">
      <alignment horizontal="left" vertical="center" indent="1"/>
    </xf>
    <xf numFmtId="0" fontId="45" fillId="46" borderId="22" applyNumberFormat="0" applyProtection="0">
      <alignment horizontal="left" vertical="center" indent="1"/>
    </xf>
    <xf numFmtId="0" fontId="45" fillId="46" borderId="22" applyNumberFormat="0" applyProtection="0">
      <alignment horizontal="left" vertical="center" indent="1"/>
    </xf>
    <xf numFmtId="0" fontId="45" fillId="31" borderId="22" applyNumberFormat="0" applyProtection="0">
      <alignment horizontal="left" vertical="center" indent="1"/>
    </xf>
    <xf numFmtId="0" fontId="45" fillId="31" borderId="22" applyNumberFormat="0" applyProtection="0">
      <alignment horizontal="left" vertical="center" indent="1"/>
    </xf>
    <xf numFmtId="0" fontId="45" fillId="23" borderId="22" applyNumberFormat="0" applyProtection="0">
      <alignment horizontal="left" vertical="center" indent="1"/>
    </xf>
    <xf numFmtId="0" fontId="45" fillId="23" borderId="22" applyNumberFormat="0" applyProtection="0">
      <alignment horizontal="left" vertical="center" indent="1"/>
    </xf>
    <xf numFmtId="0" fontId="45" fillId="33" borderId="22" applyNumberFormat="0" applyProtection="0">
      <alignment horizontal="left" vertical="center" indent="1"/>
    </xf>
    <xf numFmtId="0" fontId="45" fillId="33" borderId="22" applyNumberFormat="0" applyProtection="0">
      <alignment horizontal="left" vertical="center" indent="1"/>
    </xf>
    <xf numFmtId="4" fontId="47" fillId="25" borderId="22" applyNumberFormat="0" applyProtection="0">
      <alignment vertical="center"/>
    </xf>
    <xf numFmtId="4" fontId="47" fillId="25" borderId="22" applyNumberFormat="0" applyProtection="0">
      <alignment horizontal="left" vertical="center" indent="1"/>
    </xf>
    <xf numFmtId="4" fontId="47" fillId="25" borderId="22" applyNumberFormat="0" applyProtection="0">
      <alignment horizontal="left" vertical="center" indent="1"/>
    </xf>
    <xf numFmtId="4" fontId="47" fillId="44" borderId="22" applyNumberFormat="0" applyProtection="0">
      <alignment horizontal="right" vertical="center"/>
    </xf>
    <xf numFmtId="0" fontId="45" fillId="33" borderId="22" applyNumberFormat="0" applyProtection="0">
      <alignment horizontal="left" vertical="center" indent="1"/>
    </xf>
    <xf numFmtId="0" fontId="45" fillId="33" borderId="22" applyNumberFormat="0" applyProtection="0">
      <alignment horizontal="left" vertical="center" indent="1"/>
    </xf>
    <xf numFmtId="0" fontId="45" fillId="0" borderId="0">
      <alignment vertical="top"/>
    </xf>
    <xf numFmtId="170" fontId="57" fillId="0" borderId="0">
      <alignment wrapText="1"/>
      <protection locked="0"/>
    </xf>
    <xf numFmtId="170" fontId="57" fillId="0" borderId="0">
      <alignment wrapText="1"/>
      <protection locked="0"/>
    </xf>
    <xf numFmtId="171" fontId="57" fillId="0" borderId="0">
      <alignment wrapText="1"/>
      <protection locked="0"/>
    </xf>
    <xf numFmtId="171" fontId="57" fillId="0" borderId="0">
      <alignment wrapText="1"/>
      <protection locked="0"/>
    </xf>
    <xf numFmtId="171" fontId="57" fillId="0" borderId="0">
      <alignment wrapText="1"/>
      <protection locked="0"/>
    </xf>
    <xf numFmtId="172" fontId="57" fillId="0" borderId="0">
      <alignment wrapText="1"/>
      <protection locked="0"/>
    </xf>
    <xf numFmtId="172" fontId="57" fillId="0" borderId="0">
      <alignment wrapText="1"/>
      <protection locked="0"/>
    </xf>
    <xf numFmtId="0" fontId="57" fillId="0" borderId="14" applyFill="0" applyBorder="0" applyProtection="0">
      <alignment horizontal="left" vertical="top"/>
    </xf>
    <xf numFmtId="205" fontId="45" fillId="0" borderId="0" applyNumberFormat="0" applyFill="0" applyBorder="0">
      <alignment horizontal="left"/>
    </xf>
    <xf numFmtId="205" fontId="45" fillId="0" borderId="0" applyNumberFormat="0" applyFill="0" applyBorder="0">
      <alignment horizontal="right"/>
    </xf>
    <xf numFmtId="0" fontId="45" fillId="0" borderId="0"/>
    <xf numFmtId="0" fontId="45" fillId="0" borderId="0" applyNumberFormat="0" applyFill="0" applyBorder="0" applyProtection="0"/>
    <xf numFmtId="0" fontId="45" fillId="0" borderId="0" applyNumberFormat="0" applyFill="0" applyBorder="0" applyProtection="0"/>
    <xf numFmtId="0" fontId="45" fillId="0" borderId="0"/>
    <xf numFmtId="0" fontId="45" fillId="0" borderId="0"/>
    <xf numFmtId="0" fontId="45" fillId="0" borderId="0"/>
    <xf numFmtId="0" fontId="45" fillId="0" borderId="0"/>
    <xf numFmtId="0" fontId="57" fillId="0" borderId="0"/>
    <xf numFmtId="0" fontId="45" fillId="0" borderId="0"/>
    <xf numFmtId="0" fontId="45" fillId="0" borderId="0"/>
    <xf numFmtId="0" fontId="45" fillId="0" borderId="0"/>
    <xf numFmtId="0" fontId="45" fillId="0" borderId="0"/>
    <xf numFmtId="0" fontId="45" fillId="0" borderId="0"/>
    <xf numFmtId="0" fontId="45" fillId="0" borderId="0"/>
    <xf numFmtId="0" fontId="165" fillId="0" borderId="0" applyNumberFormat="0" applyFill="0" applyBorder="0" applyAlignment="0" applyProtection="0">
      <alignment vertical="top"/>
      <protection locked="0"/>
    </xf>
    <xf numFmtId="0" fontId="45" fillId="0" borderId="0"/>
    <xf numFmtId="0" fontId="45" fillId="0" borderId="0"/>
    <xf numFmtId="0" fontId="45" fillId="0" borderId="0"/>
    <xf numFmtId="0" fontId="166" fillId="0" borderId="0"/>
    <xf numFmtId="0" fontId="166" fillId="0" borderId="0"/>
    <xf numFmtId="0" fontId="166" fillId="0" borderId="0"/>
    <xf numFmtId="0" fontId="166" fillId="0" borderId="0"/>
    <xf numFmtId="0" fontId="43" fillId="0" borderId="0"/>
    <xf numFmtId="0" fontId="43" fillId="0" borderId="0"/>
    <xf numFmtId="0" fontId="43" fillId="0" borderId="0"/>
    <xf numFmtId="0" fontId="167"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68" fillId="68"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1" borderId="0" applyNumberFormat="0" applyBorder="0" applyAlignment="0" applyProtection="0"/>
    <xf numFmtId="0" fontId="168" fillId="72" borderId="0" applyNumberFormat="0" applyBorder="0" applyAlignment="0" applyProtection="0"/>
    <xf numFmtId="0" fontId="168" fillId="73" borderId="0" applyNumberFormat="0" applyBorder="0" applyAlignment="0" applyProtection="0"/>
    <xf numFmtId="0" fontId="168" fillId="74" borderId="0" applyNumberFormat="0" applyBorder="0" applyAlignment="0" applyProtection="0"/>
    <xf numFmtId="0" fontId="168" fillId="75" borderId="0" applyNumberFormat="0" applyBorder="0" applyAlignment="0" applyProtection="0"/>
    <xf numFmtId="0" fontId="168" fillId="76" borderId="0" applyNumberFormat="0" applyBorder="0" applyAlignment="0" applyProtection="0"/>
    <xf numFmtId="0" fontId="168" fillId="77" borderId="0" applyNumberFormat="0" applyBorder="0" applyAlignment="0" applyProtection="0"/>
    <xf numFmtId="0" fontId="168" fillId="78" borderId="0" applyNumberFormat="0" applyBorder="0" applyAlignment="0" applyProtection="0"/>
    <xf numFmtId="0" fontId="168" fillId="79" borderId="0" applyNumberFormat="0" applyBorder="0" applyAlignment="0" applyProtection="0"/>
    <xf numFmtId="0" fontId="169" fillId="80" borderId="0" applyNumberFormat="0" applyBorder="0" applyAlignment="0" applyProtection="0"/>
    <xf numFmtId="0" fontId="170" fillId="81" borderId="85" applyNumberFormat="0" applyAlignment="0" applyProtection="0"/>
    <xf numFmtId="0" fontId="171" fillId="82" borderId="86" applyNumberFormat="0" applyAlignment="0" applyProtection="0"/>
    <xf numFmtId="0" fontId="172" fillId="0" borderId="0" applyNumberFormat="0" applyFill="0" applyBorder="0" applyAlignment="0" applyProtection="0"/>
    <xf numFmtId="0" fontId="173" fillId="83" borderId="0" applyNumberFormat="0" applyBorder="0" applyAlignment="0" applyProtection="0"/>
    <xf numFmtId="0" fontId="174" fillId="0" borderId="87" applyNumberFormat="0" applyFill="0" applyAlignment="0" applyProtection="0"/>
    <xf numFmtId="0" fontId="175" fillId="0" borderId="88" applyNumberFormat="0" applyFill="0" applyAlignment="0" applyProtection="0"/>
    <xf numFmtId="0" fontId="176" fillId="0" borderId="89" applyNumberFormat="0" applyFill="0" applyAlignment="0" applyProtection="0"/>
    <xf numFmtId="0" fontId="176" fillId="0" borderId="0" applyNumberFormat="0" applyFill="0" applyBorder="0" applyAlignment="0" applyProtection="0"/>
    <xf numFmtId="0" fontId="177" fillId="84" borderId="85" applyNumberFormat="0" applyAlignment="0" applyProtection="0"/>
    <xf numFmtId="0" fontId="178" fillId="0" borderId="90" applyNumberFormat="0" applyFill="0" applyAlignment="0" applyProtection="0"/>
    <xf numFmtId="0" fontId="179" fillId="85" borderId="0" applyNumberFormat="0" applyBorder="0" applyAlignment="0" applyProtection="0"/>
    <xf numFmtId="0" fontId="45" fillId="0" borderId="0"/>
    <xf numFmtId="0" fontId="180" fillId="0" borderId="0"/>
    <xf numFmtId="0" fontId="42" fillId="0" borderId="0"/>
    <xf numFmtId="0" fontId="167" fillId="0" borderId="0"/>
    <xf numFmtId="0" fontId="42" fillId="86" borderId="91" applyNumberFormat="0" applyFont="0" applyAlignment="0" applyProtection="0"/>
    <xf numFmtId="0" fontId="181" fillId="81" borderId="92" applyNumberFormat="0" applyAlignment="0" applyProtection="0"/>
    <xf numFmtId="0" fontId="182" fillId="0" borderId="0" applyNumberFormat="0" applyFill="0" applyBorder="0" applyAlignment="0" applyProtection="0"/>
    <xf numFmtId="0" fontId="183" fillId="0" borderId="93" applyNumberFormat="0" applyFill="0" applyAlignment="0" applyProtection="0"/>
    <xf numFmtId="0" fontId="184" fillId="0" borderId="0" applyNumberFormat="0" applyFill="0" applyBorder="0" applyAlignment="0" applyProtection="0"/>
    <xf numFmtId="0" fontId="174" fillId="0" borderId="87" applyNumberFormat="0" applyFill="0" applyAlignment="0" applyProtection="0"/>
    <xf numFmtId="0" fontId="177" fillId="84" borderId="85" applyNumberFormat="0" applyAlignment="0" applyProtection="0"/>
    <xf numFmtId="0" fontId="167" fillId="0" borderId="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74" fillId="0" borderId="87" applyNumberFormat="0" applyFill="0" applyAlignment="0" applyProtection="0"/>
    <xf numFmtId="0" fontId="177" fillId="84" borderId="85" applyNumberFormat="0" applyAlignment="0" applyProtection="0"/>
    <xf numFmtId="0" fontId="41" fillId="0" borderId="0"/>
    <xf numFmtId="0" fontId="41" fillId="86" borderId="91" applyNumberFormat="0" applyFont="0" applyAlignment="0" applyProtection="0"/>
    <xf numFmtId="0" fontId="41" fillId="0" borderId="0"/>
    <xf numFmtId="0" fontId="185" fillId="0" borderId="0"/>
    <xf numFmtId="0" fontId="40" fillId="0" borderId="0"/>
    <xf numFmtId="0" fontId="40" fillId="0" borderId="0"/>
    <xf numFmtId="0" fontId="187" fillId="0" borderId="0"/>
    <xf numFmtId="0" fontId="188" fillId="0" borderId="0"/>
    <xf numFmtId="0" fontId="39" fillId="0" borderId="0"/>
    <xf numFmtId="0" fontId="189" fillId="0" borderId="0"/>
    <xf numFmtId="0" fontId="38" fillId="0" borderId="0"/>
    <xf numFmtId="0" fontId="189" fillId="0" borderId="0"/>
    <xf numFmtId="0" fontId="189" fillId="0" borderId="0"/>
    <xf numFmtId="0" fontId="45" fillId="0" borderId="0"/>
    <xf numFmtId="0" fontId="190" fillId="0" borderId="0"/>
    <xf numFmtId="0" fontId="45" fillId="0" borderId="0"/>
    <xf numFmtId="0" fontId="45" fillId="0" borderId="0"/>
    <xf numFmtId="0" fontId="45" fillId="0" borderId="0"/>
    <xf numFmtId="0" fontId="45" fillId="0" borderId="0"/>
    <xf numFmtId="0" fontId="37" fillId="0" borderId="0"/>
    <xf numFmtId="0" fontId="191" fillId="0" borderId="0"/>
    <xf numFmtId="0" fontId="191" fillId="0" borderId="0"/>
    <xf numFmtId="0" fontId="45" fillId="0" borderId="0"/>
    <xf numFmtId="0" fontId="37" fillId="0" borderId="0"/>
    <xf numFmtId="0" fontId="191" fillId="0" borderId="0"/>
    <xf numFmtId="0" fontId="191" fillId="0" borderId="0"/>
    <xf numFmtId="0" fontId="45" fillId="0" borderId="0"/>
    <xf numFmtId="0" fontId="45" fillId="0" borderId="0"/>
    <xf numFmtId="0" fontId="36" fillId="0" borderId="0"/>
    <xf numFmtId="0" fontId="45" fillId="0" borderId="0"/>
    <xf numFmtId="0" fontId="45" fillId="0" borderId="0"/>
    <xf numFmtId="0" fontId="45" fillId="0" borderId="0"/>
    <xf numFmtId="0" fontId="45" fillId="0" borderId="0"/>
    <xf numFmtId="0" fontId="192" fillId="0" borderId="0"/>
    <xf numFmtId="0" fontId="35" fillId="0" borderId="0"/>
    <xf numFmtId="0" fontId="35" fillId="0" borderId="0"/>
    <xf numFmtId="0" fontId="35" fillId="0" borderId="0"/>
    <xf numFmtId="0" fontId="35" fillId="0" borderId="0"/>
    <xf numFmtId="0" fontId="45" fillId="0" borderId="0"/>
    <xf numFmtId="0" fontId="45" fillId="0" borderId="0"/>
    <xf numFmtId="0" fontId="194" fillId="0" borderId="0"/>
    <xf numFmtId="0" fontId="174" fillId="0" borderId="87"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74" fillId="0" borderId="87" applyNumberFormat="0" applyFill="0" applyAlignment="0" applyProtection="0"/>
    <xf numFmtId="0" fontId="174" fillId="0" borderId="87" applyNumberFormat="0" applyFill="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34" fillId="0" borderId="0"/>
    <xf numFmtId="0" fontId="34" fillId="86" borderId="91" applyNumberFormat="0" applyFont="0" applyAlignment="0" applyProtection="0"/>
    <xf numFmtId="0" fontId="194" fillId="0" borderId="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4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32" fillId="0" borderId="0"/>
    <xf numFmtId="0" fontId="31" fillId="0" borderId="0"/>
    <xf numFmtId="0" fontId="195"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195" fillId="0" borderId="0"/>
    <xf numFmtId="0" fontId="195"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95" fillId="0" borderId="0"/>
    <xf numFmtId="0" fontId="195" fillId="0" borderId="0"/>
    <xf numFmtId="0" fontId="195" fillId="0" borderId="0"/>
    <xf numFmtId="0" fontId="195" fillId="0" borderId="0"/>
    <xf numFmtId="0" fontId="177" fillId="84" borderId="85" applyNumberFormat="0" applyAlignment="0" applyProtection="0"/>
    <xf numFmtId="0" fontId="30" fillId="0" borderId="0"/>
    <xf numFmtId="0" fontId="30" fillId="86" borderId="91" applyNumberFormat="0" applyFont="0" applyAlignment="0" applyProtection="0"/>
    <xf numFmtId="0" fontId="195" fillId="0" borderId="0"/>
    <xf numFmtId="0" fontId="177" fillId="84" borderId="85" applyNumberFormat="0" applyAlignment="0" applyProtection="0"/>
    <xf numFmtId="0" fontId="30" fillId="0" borderId="0"/>
    <xf numFmtId="0" fontId="30" fillId="0" borderId="0"/>
    <xf numFmtId="0" fontId="30" fillId="0" borderId="0"/>
    <xf numFmtId="0" fontId="30" fillId="0" borderId="0"/>
    <xf numFmtId="0" fontId="30" fillId="0" borderId="0"/>
    <xf numFmtId="0" fontId="45"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5"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5" fillId="0" borderId="0"/>
    <xf numFmtId="0" fontId="177" fillId="84" borderId="85" applyNumberFormat="0" applyAlignment="0" applyProtection="0"/>
    <xf numFmtId="0" fontId="177" fillId="84" borderId="85" applyNumberFormat="0" applyAlignment="0" applyProtection="0"/>
    <xf numFmtId="0" fontId="45" fillId="0" borderId="0"/>
    <xf numFmtId="0" fontId="45" fillId="0" borderId="0"/>
    <xf numFmtId="0" fontId="29" fillId="86" borderId="91" applyNumberFormat="0" applyFont="0" applyAlignment="0" applyProtection="0"/>
    <xf numFmtId="0" fontId="45" fillId="0" borderId="0"/>
    <xf numFmtId="0" fontId="177" fillId="84" borderId="85" applyNumberFormat="0" applyAlignment="0" applyProtection="0"/>
    <xf numFmtId="0" fontId="45" fillId="0" borderId="0"/>
    <xf numFmtId="0" fontId="45" fillId="0" borderId="0"/>
    <xf numFmtId="0" fontId="29" fillId="0" borderId="0"/>
    <xf numFmtId="0" fontId="29" fillId="0" borderId="0"/>
    <xf numFmtId="0" fontId="45" fillId="0" borderId="0"/>
    <xf numFmtId="0" fontId="45" fillId="0" borderId="0"/>
    <xf numFmtId="0" fontId="45" fillId="0" borderId="0"/>
    <xf numFmtId="0" fontId="28" fillId="0" borderId="0"/>
    <xf numFmtId="0" fontId="45" fillId="0" borderId="0"/>
    <xf numFmtId="0" fontId="45" fillId="0" borderId="0"/>
    <xf numFmtId="0" fontId="45" fillId="0" borderId="0"/>
    <xf numFmtId="0" fontId="196" fillId="0" borderId="0"/>
    <xf numFmtId="0" fontId="196" fillId="0" borderId="0"/>
    <xf numFmtId="0" fontId="196" fillId="0" borderId="0"/>
    <xf numFmtId="0" fontId="27" fillId="56" borderId="0" applyNumberFormat="0" applyBorder="0" applyAlignment="0" applyProtection="0"/>
    <xf numFmtId="0" fontId="196"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196" fillId="0" borderId="0"/>
    <xf numFmtId="0" fontId="196" fillId="0" borderId="0"/>
    <xf numFmtId="0" fontId="196" fillId="0" borderId="0"/>
    <xf numFmtId="0" fontId="196"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77" fillId="84" borderId="85" applyNumberFormat="0" applyAlignment="0" applyProtection="0"/>
    <xf numFmtId="0" fontId="45" fillId="0" borderId="0"/>
    <xf numFmtId="0" fontId="45" fillId="0" borderId="0"/>
    <xf numFmtId="0" fontId="45" fillId="0" borderId="0"/>
    <xf numFmtId="0" fontId="45" fillId="0" borderId="0"/>
    <xf numFmtId="0" fontId="177" fillId="84" borderId="85" applyNumberFormat="0" applyAlignment="0" applyProtection="0"/>
    <xf numFmtId="0" fontId="177" fillId="84" borderId="85" applyNumberFormat="0" applyAlignment="0" applyProtection="0"/>
    <xf numFmtId="0" fontId="27" fillId="86" borderId="91" applyNumberFormat="0" applyFont="0" applyAlignment="0" applyProtection="0"/>
    <xf numFmtId="0" fontId="196" fillId="0" borderId="0"/>
    <xf numFmtId="0" fontId="45" fillId="0" borderId="0"/>
    <xf numFmtId="0" fontId="177" fillId="84" borderId="85" applyNumberFormat="0" applyAlignment="0" applyProtection="0"/>
    <xf numFmtId="0" fontId="45" fillId="0" borderId="0"/>
    <xf numFmtId="0" fontId="45" fillId="0" borderId="0"/>
    <xf numFmtId="0" fontId="45" fillId="0" borderId="0"/>
    <xf numFmtId="0" fontId="45" fillId="0" borderId="0"/>
    <xf numFmtId="0" fontId="197" fillId="0" borderId="0"/>
    <xf numFmtId="0" fontId="26"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25" fillId="0" borderId="0"/>
    <xf numFmtId="0" fontId="24" fillId="0" borderId="0"/>
    <xf numFmtId="0" fontId="201" fillId="0" borderId="0"/>
    <xf numFmtId="0" fontId="23" fillId="0" borderId="0"/>
    <xf numFmtId="0" fontId="203" fillId="0" borderId="0" applyNumberFormat="0" applyFill="0" applyBorder="0" applyAlignment="0" applyProtection="0"/>
    <xf numFmtId="0" fontId="204" fillId="0" borderId="0"/>
    <xf numFmtId="43" fontId="44" fillId="0" borderId="0" applyFont="0" applyFill="0" applyBorder="0" applyAlignment="0" applyProtection="0"/>
    <xf numFmtId="43" fontId="23" fillId="0" borderId="0" applyFont="0" applyFill="0" applyBorder="0" applyAlignment="0" applyProtection="0"/>
    <xf numFmtId="0" fontId="158" fillId="0" borderId="0" applyNumberFormat="0" applyFill="0" applyBorder="0" applyAlignment="0" applyProtection="0">
      <alignment vertical="top"/>
      <protection locked="0"/>
    </xf>
    <xf numFmtId="0" fontId="209" fillId="0" borderId="0"/>
    <xf numFmtId="0" fontId="23" fillId="0" borderId="0"/>
    <xf numFmtId="9" fontId="209" fillId="0" borderId="0" applyFont="0" applyFill="0" applyBorder="0" applyAlignment="0" applyProtection="0"/>
    <xf numFmtId="0" fontId="205" fillId="0" borderId="0"/>
    <xf numFmtId="0" fontId="213"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215"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14" fillId="0" borderId="0" applyNumberFormat="0" applyFill="0" applyBorder="0" applyAlignment="0" applyProtection="0"/>
    <xf numFmtId="0" fontId="213" fillId="0" borderId="0"/>
    <xf numFmtId="0" fontId="177" fillId="84" borderId="85" applyNumberFormat="0" applyAlignment="0" applyProtection="0"/>
    <xf numFmtId="0" fontId="213" fillId="0" borderId="0"/>
    <xf numFmtId="0" fontId="45" fillId="0" borderId="0"/>
    <xf numFmtId="0" fontId="21" fillId="0" borderId="0"/>
    <xf numFmtId="0" fontId="213"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77"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13" fillId="0" borderId="0"/>
    <xf numFmtId="0" fontId="177" fillId="84" borderId="85" applyNumberFormat="0" applyAlignment="0" applyProtection="0"/>
    <xf numFmtId="0" fontId="45" fillId="0" borderId="0"/>
    <xf numFmtId="0" fontId="216"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7" fillId="84" borderId="85" applyNumberFormat="0" applyAlignment="0" applyProtection="0"/>
    <xf numFmtId="0" fontId="217" fillId="0" borderId="0" applyNumberFormat="0" applyFill="0" applyBorder="0" applyAlignment="0" applyProtection="0"/>
    <xf numFmtId="0" fontId="45" fillId="0" borderId="0"/>
    <xf numFmtId="0" fontId="19" fillId="0" borderId="0"/>
    <xf numFmtId="0" fontId="19" fillId="86" borderId="91" applyNumberFormat="0" applyFont="0" applyAlignment="0" applyProtection="0"/>
    <xf numFmtId="0" fontId="218" fillId="0" borderId="0"/>
    <xf numFmtId="0" fontId="18" fillId="0" borderId="0"/>
    <xf numFmtId="0" fontId="219"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 fillId="0" borderId="0"/>
    <xf numFmtId="0" fontId="45" fillId="0" borderId="0"/>
    <xf numFmtId="0" fontId="17" fillId="86" borderId="91" applyNumberFormat="0" applyFont="0" applyAlignment="0" applyProtection="0"/>
    <xf numFmtId="0" fontId="219" fillId="0" borderId="0"/>
    <xf numFmtId="0" fontId="219" fillId="0" borderId="0"/>
    <xf numFmtId="0" fontId="177" fillId="84" borderId="85" applyNumberFormat="0" applyAlignment="0" applyProtection="0"/>
    <xf numFmtId="0" fontId="177" fillId="84" borderId="85" applyNumberFormat="0" applyAlignment="0" applyProtection="0"/>
    <xf numFmtId="0" fontId="219" fillId="0" borderId="0"/>
    <xf numFmtId="0" fontId="219" fillId="0" borderId="0"/>
    <xf numFmtId="0" fontId="219" fillId="0" borderId="0"/>
    <xf numFmtId="0" fontId="219" fillId="0" borderId="0"/>
    <xf numFmtId="0" fontId="219" fillId="0" borderId="0"/>
    <xf numFmtId="0" fontId="16" fillId="0" borderId="0"/>
    <xf numFmtId="0" fontId="220"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220" fillId="0" borderId="0"/>
    <xf numFmtId="0" fontId="177" fillId="84" borderId="85" applyNumberFormat="0" applyAlignment="0" applyProtection="0"/>
    <xf numFmtId="0" fontId="177" fillId="84" borderId="85" applyNumberFormat="0" applyAlignment="0" applyProtection="0"/>
    <xf numFmtId="0" fontId="220" fillId="0" borderId="0"/>
    <xf numFmtId="0" fontId="177" fillId="84" borderId="85" applyNumberFormat="0" applyAlignment="0" applyProtection="0"/>
    <xf numFmtId="0" fontId="177" fillId="84" borderId="85" applyNumberFormat="0" applyAlignment="0" applyProtection="0"/>
    <xf numFmtId="0" fontId="220" fillId="0" borderId="0"/>
    <xf numFmtId="0" fontId="220" fillId="0" borderId="0"/>
    <xf numFmtId="0" fontId="220" fillId="0" borderId="0"/>
    <xf numFmtId="0" fontId="220" fillId="0" borderId="0"/>
    <xf numFmtId="0" fontId="220" fillId="0" borderId="0"/>
    <xf numFmtId="0" fontId="220"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220" fillId="0" borderId="0"/>
    <xf numFmtId="0" fontId="177" fillId="84" borderId="85" applyNumberFormat="0" applyAlignment="0" applyProtection="0"/>
    <xf numFmtId="0" fontId="220" fillId="0" borderId="0"/>
    <xf numFmtId="0" fontId="45"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77" fillId="84" borderId="85"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45"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77" fillId="84" borderId="85"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3"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77" fillId="84" borderId="85" applyNumberFormat="0" applyAlignment="0" applyProtection="0"/>
    <xf numFmtId="0" fontId="11" fillId="0" borderId="0"/>
    <xf numFmtId="0" fontId="11" fillId="86" borderId="91" applyNumberFormat="0" applyFont="0" applyAlignment="0" applyProtection="0"/>
    <xf numFmtId="0" fontId="224" fillId="0" borderId="0"/>
    <xf numFmtId="0" fontId="9" fillId="0" borderId="0"/>
    <xf numFmtId="0" fontId="177" fillId="84" borderId="85" applyNumberFormat="0" applyAlignment="0" applyProtection="0"/>
    <xf numFmtId="0" fontId="224" fillId="0" borderId="0"/>
    <xf numFmtId="0" fontId="177" fillId="84" borderId="85" applyNumberFormat="0" applyAlignment="0" applyProtection="0"/>
    <xf numFmtId="0" fontId="224" fillId="0" borderId="0"/>
    <xf numFmtId="0" fontId="224"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24"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224" fillId="0" borderId="0"/>
    <xf numFmtId="0" fontId="8" fillId="0" borderId="0"/>
    <xf numFmtId="0" fontId="177"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24" fillId="0" borderId="0"/>
    <xf numFmtId="0" fontId="7" fillId="0" borderId="0"/>
    <xf numFmtId="0" fontId="177" fillId="84" borderId="85" applyNumberFormat="0" applyAlignment="0" applyProtection="0"/>
    <xf numFmtId="0" fontId="177" fillId="84" borderId="85" applyNumberFormat="0" applyAlignment="0" applyProtection="0"/>
    <xf numFmtId="0" fontId="224"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91" applyNumberFormat="0" applyFont="0" applyAlignment="0" applyProtection="0"/>
    <xf numFmtId="0" fontId="7" fillId="0" borderId="0"/>
    <xf numFmtId="0" fontId="7" fillId="86" borderId="91"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177" fillId="84" borderId="85" applyNumberFormat="0" applyAlignment="0" applyProtection="0"/>
    <xf numFmtId="0" fontId="224" fillId="0" borderId="0"/>
    <xf numFmtId="0" fontId="209" fillId="0" borderId="0"/>
    <xf numFmtId="0" fontId="45"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7" fillId="84" borderId="85" applyNumberFormat="0" applyAlignment="0" applyProtection="0"/>
    <xf numFmtId="0" fontId="6" fillId="0" borderId="0"/>
    <xf numFmtId="0" fontId="6" fillId="86" borderId="91" applyNumberFormat="0" applyFont="0" applyAlignment="0" applyProtection="0"/>
    <xf numFmtId="0" fontId="5" fillId="0" borderId="0"/>
    <xf numFmtId="0" fontId="177" fillId="84" borderId="85"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77" fillId="84" borderId="85" applyNumberFormat="0" applyAlignment="0" applyProtection="0"/>
    <xf numFmtId="0" fontId="215"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214" fillId="0" borderId="0" applyNumberFormat="0" applyFill="0" applyBorder="0" applyAlignment="0" applyProtection="0"/>
    <xf numFmtId="0" fontId="5" fillId="0" borderId="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5" fillId="0" borderId="0"/>
    <xf numFmtId="0" fontId="5" fillId="0" borderId="0"/>
    <xf numFmtId="0" fontId="225" fillId="0" borderId="0"/>
    <xf numFmtId="0" fontId="4" fillId="0" borderId="0"/>
    <xf numFmtId="0" fontId="177" fillId="84" borderId="85"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91" applyNumberFormat="0" applyFont="0" applyAlignment="0" applyProtection="0"/>
    <xf numFmtId="0" fontId="4" fillId="0" borderId="0"/>
    <xf numFmtId="0" fontId="4" fillId="86" borderId="91"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226" fillId="0" borderId="0"/>
    <xf numFmtId="0" fontId="3" fillId="0" borderId="0"/>
    <xf numFmtId="0" fontId="177" fillId="84" borderId="85"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91" applyNumberFormat="0" applyFont="0" applyAlignment="0" applyProtection="0"/>
    <xf numFmtId="0" fontId="3" fillId="0" borderId="0"/>
    <xf numFmtId="0" fontId="3" fillId="86" borderId="91"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227" fillId="0" borderId="0"/>
    <xf numFmtId="0" fontId="2" fillId="56" borderId="0" applyNumberFormat="0" applyBorder="0" applyAlignment="0" applyProtection="0"/>
    <xf numFmtId="0" fontId="209" fillId="56" borderId="0" applyNumberFormat="0" applyBorder="0" applyAlignment="0" applyProtection="0"/>
    <xf numFmtId="0" fontId="2" fillId="57" borderId="0" applyNumberFormat="0" applyBorder="0" applyAlignment="0" applyProtection="0"/>
    <xf numFmtId="0" fontId="209" fillId="57" borderId="0" applyNumberFormat="0" applyBorder="0" applyAlignment="0" applyProtection="0"/>
    <xf numFmtId="0" fontId="2" fillId="58" borderId="0" applyNumberFormat="0" applyBorder="0" applyAlignment="0" applyProtection="0"/>
    <xf numFmtId="0" fontId="209" fillId="58" borderId="0" applyNumberFormat="0" applyBorder="0" applyAlignment="0" applyProtection="0"/>
    <xf numFmtId="0" fontId="2" fillId="59" borderId="0" applyNumberFormat="0" applyBorder="0" applyAlignment="0" applyProtection="0"/>
    <xf numFmtId="0" fontId="209" fillId="59" borderId="0" applyNumberFormat="0" applyBorder="0" applyAlignment="0" applyProtection="0"/>
    <xf numFmtId="0" fontId="2" fillId="60" borderId="0" applyNumberFormat="0" applyBorder="0" applyAlignment="0" applyProtection="0"/>
    <xf numFmtId="0" fontId="209" fillId="60" borderId="0" applyNumberFormat="0" applyBorder="0" applyAlignment="0" applyProtection="0"/>
    <xf numFmtId="0" fontId="2" fillId="61" borderId="0" applyNumberFormat="0" applyBorder="0" applyAlignment="0" applyProtection="0"/>
    <xf numFmtId="0" fontId="209" fillId="61" borderId="0" applyNumberFormat="0" applyBorder="0" applyAlignment="0" applyProtection="0"/>
    <xf numFmtId="0" fontId="2" fillId="62" borderId="0" applyNumberFormat="0" applyBorder="0" applyAlignment="0" applyProtection="0"/>
    <xf numFmtId="0" fontId="209" fillId="62" borderId="0" applyNumberFormat="0" applyBorder="0" applyAlignment="0" applyProtection="0"/>
    <xf numFmtId="0" fontId="2" fillId="63" borderId="0" applyNumberFormat="0" applyBorder="0" applyAlignment="0" applyProtection="0"/>
    <xf numFmtId="0" fontId="209" fillId="63" borderId="0" applyNumberFormat="0" applyBorder="0" applyAlignment="0" applyProtection="0"/>
    <xf numFmtId="0" fontId="2" fillId="64" borderId="0" applyNumberFormat="0" applyBorder="0" applyAlignment="0" applyProtection="0"/>
    <xf numFmtId="0" fontId="209" fillId="64" borderId="0" applyNumberFormat="0" applyBorder="0" applyAlignment="0" applyProtection="0"/>
    <xf numFmtId="0" fontId="2" fillId="65" borderId="0" applyNumberFormat="0" applyBorder="0" applyAlignment="0" applyProtection="0"/>
    <xf numFmtId="0" fontId="209" fillId="65" borderId="0" applyNumberFormat="0" applyBorder="0" applyAlignment="0" applyProtection="0"/>
    <xf numFmtId="0" fontId="2" fillId="66" borderId="0" applyNumberFormat="0" applyBorder="0" applyAlignment="0" applyProtection="0"/>
    <xf numFmtId="0" fontId="209" fillId="66" borderId="0" applyNumberFormat="0" applyBorder="0" applyAlignment="0" applyProtection="0"/>
    <xf numFmtId="0" fontId="2" fillId="67" borderId="0" applyNumberFormat="0" applyBorder="0" applyAlignment="0" applyProtection="0"/>
    <xf numFmtId="0" fontId="209" fillId="67" borderId="0" applyNumberFormat="0" applyBorder="0" applyAlignment="0" applyProtection="0"/>
    <xf numFmtId="0" fontId="209" fillId="68" borderId="0" applyNumberFormat="0" applyBorder="0" applyAlignment="0" applyProtection="0"/>
    <xf numFmtId="0" fontId="209" fillId="69" borderId="0" applyNumberFormat="0" applyBorder="0" applyAlignment="0" applyProtection="0"/>
    <xf numFmtId="0" fontId="209" fillId="70" borderId="0" applyNumberFormat="0" applyBorder="0" applyAlignment="0" applyProtection="0"/>
    <xf numFmtId="0" fontId="209" fillId="71" borderId="0" applyNumberFormat="0" applyBorder="0" applyAlignment="0" applyProtection="0"/>
    <xf numFmtId="0" fontId="209" fillId="72" borderId="0" applyNumberFormat="0" applyBorder="0" applyAlignment="0" applyProtection="0"/>
    <xf numFmtId="0" fontId="209" fillId="73" borderId="0" applyNumberFormat="0" applyBorder="0" applyAlignment="0" applyProtection="0"/>
    <xf numFmtId="0" fontId="228" fillId="74" borderId="0" applyNumberFormat="0" applyBorder="0" applyAlignment="0" applyProtection="0"/>
    <xf numFmtId="0" fontId="228" fillId="75" borderId="0" applyNumberFormat="0" applyBorder="0" applyAlignment="0" applyProtection="0"/>
    <xf numFmtId="0" fontId="228" fillId="76" borderId="0" applyNumberFormat="0" applyBorder="0" applyAlignment="0" applyProtection="0"/>
    <xf numFmtId="0" fontId="228" fillId="77" borderId="0" applyNumberFormat="0" applyBorder="0" applyAlignment="0" applyProtection="0"/>
    <xf numFmtId="0" fontId="228" fillId="78" borderId="0" applyNumberFormat="0" applyBorder="0" applyAlignment="0" applyProtection="0"/>
    <xf numFmtId="0" fontId="228" fillId="79" borderId="0" applyNumberFormat="0" applyBorder="0" applyAlignment="0" applyProtection="0"/>
    <xf numFmtId="0" fontId="229" fillId="80" borderId="0" applyNumberFormat="0" applyBorder="0" applyAlignment="0" applyProtection="0"/>
    <xf numFmtId="0" fontId="230" fillId="81" borderId="85" applyNumberFormat="0" applyAlignment="0" applyProtection="0"/>
    <xf numFmtId="0" fontId="231" fillId="82" borderId="86" applyNumberFormat="0" applyAlignment="0" applyProtection="0"/>
    <xf numFmtId="0" fontId="232" fillId="0" borderId="0" applyNumberFormat="0" applyFill="0" applyBorder="0" applyAlignment="0" applyProtection="0"/>
    <xf numFmtId="0" fontId="233" fillId="83" borderId="0" applyNumberFormat="0" applyBorder="0" applyAlignment="0" applyProtection="0"/>
    <xf numFmtId="0" fontId="234" fillId="0" borderId="87" applyNumberFormat="0" applyFill="0" applyAlignment="0" applyProtection="0"/>
    <xf numFmtId="0" fontId="235" fillId="0" borderId="88" applyNumberFormat="0" applyFill="0" applyAlignment="0" applyProtection="0"/>
    <xf numFmtId="0" fontId="236" fillId="0" borderId="89" applyNumberFormat="0" applyFill="0" applyAlignment="0" applyProtection="0"/>
    <xf numFmtId="0" fontId="236" fillId="0" borderId="0" applyNumberFormat="0" applyFill="0" applyBorder="0" applyAlignment="0" applyProtection="0"/>
    <xf numFmtId="0" fontId="177" fillId="84" borderId="85" applyNumberFormat="0" applyAlignment="0" applyProtection="0"/>
    <xf numFmtId="0" fontId="237" fillId="84" borderId="85" applyNumberFormat="0" applyAlignment="0" applyProtection="0"/>
    <xf numFmtId="0" fontId="238" fillId="0" borderId="90" applyNumberFormat="0" applyFill="0" applyAlignment="0" applyProtection="0"/>
    <xf numFmtId="0" fontId="239" fillId="85" borderId="0" applyNumberFormat="0" applyBorder="0" applyAlignment="0" applyProtection="0"/>
    <xf numFmtId="0" fontId="2" fillId="0" borderId="0"/>
    <xf numFmtId="0" fontId="209" fillId="0" borderId="0"/>
    <xf numFmtId="0" fontId="2" fillId="86" borderId="91" applyNumberFormat="0" applyFont="0" applyAlignment="0" applyProtection="0"/>
    <xf numFmtId="0" fontId="209" fillId="86" borderId="91" applyNumberFormat="0" applyFont="0" applyAlignment="0" applyProtection="0"/>
    <xf numFmtId="0" fontId="240" fillId="81" borderId="92" applyNumberFormat="0" applyAlignment="0" applyProtection="0"/>
    <xf numFmtId="0" fontId="241" fillId="0" borderId="93" applyNumberFormat="0" applyFill="0" applyAlignment="0" applyProtection="0"/>
    <xf numFmtId="0" fontId="242" fillId="0" borderId="0" applyNumberFormat="0" applyFill="0" applyBorder="0" applyAlignment="0" applyProtection="0"/>
    <xf numFmtId="0" fontId="243"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77" fillId="84" borderId="85" applyNumberFormat="0" applyAlignment="0" applyProtection="0"/>
    <xf numFmtId="0" fontId="1" fillId="0" borderId="0"/>
    <xf numFmtId="0" fontId="45" fillId="0" borderId="0"/>
    <xf numFmtId="0" fontId="1" fillId="86" borderId="91" applyNumberFormat="0" applyFont="0" applyAlignment="0" applyProtection="0"/>
    <xf numFmtId="0" fontId="243" fillId="0" borderId="0"/>
    <xf numFmtId="0" fontId="243" fillId="0" borderId="0"/>
  </cellStyleXfs>
  <cellXfs count="585">
    <xf numFmtId="0" fontId="0" fillId="0" borderId="0" xfId="0"/>
    <xf numFmtId="2" fontId="146" fillId="51" borderId="0" xfId="340" applyNumberFormat="1" applyFont="1" applyFill="1" applyBorder="1" applyAlignment="1">
      <alignment horizontal="center" wrapText="1"/>
    </xf>
    <xf numFmtId="0" fontId="145" fillId="28" borderId="0" xfId="340" applyFont="1" applyFill="1" applyAlignment="1">
      <alignment horizontal="center"/>
    </xf>
    <xf numFmtId="0" fontId="145" fillId="28" borderId="35" xfId="340" applyFont="1" applyFill="1" applyBorder="1"/>
    <xf numFmtId="0" fontId="145" fillId="28" borderId="0" xfId="340" applyFont="1" applyFill="1"/>
    <xf numFmtId="0" fontId="145" fillId="28" borderId="0" xfId="340" applyFont="1" applyFill="1" applyBorder="1"/>
    <xf numFmtId="164" fontId="149" fillId="51" borderId="36" xfId="2" applyNumberFormat="1" applyFont="1" applyFill="1" applyBorder="1" applyAlignment="1">
      <alignment vertical="center" wrapText="1"/>
    </xf>
    <xf numFmtId="0" fontId="145" fillId="51" borderId="37" xfId="0" applyFont="1" applyFill="1" applyBorder="1" applyAlignment="1">
      <alignment horizontal="centerContinuous" vertical="center" wrapText="1"/>
    </xf>
    <xf numFmtId="0" fontId="145" fillId="51" borderId="0" xfId="340" applyFont="1" applyFill="1" applyBorder="1" applyAlignment="1">
      <alignment vertical="center" wrapText="1"/>
    </xf>
    <xf numFmtId="0" fontId="145" fillId="51" borderId="0" xfId="0" applyFont="1" applyFill="1" applyBorder="1" applyAlignment="1">
      <alignment horizontal="centerContinuous" vertical="center" wrapText="1"/>
    </xf>
    <xf numFmtId="0" fontId="145" fillId="51" borderId="38" xfId="0" applyFont="1" applyFill="1" applyBorder="1" applyAlignment="1">
      <alignment horizontal="centerContinuous" vertical="center" wrapText="1"/>
    </xf>
    <xf numFmtId="0" fontId="145" fillId="28" borderId="0" xfId="340" applyFont="1" applyFill="1" applyAlignment="1">
      <alignment vertical="center"/>
    </xf>
    <xf numFmtId="0" fontId="145" fillId="28" borderId="0" xfId="340" applyFont="1" applyFill="1" applyBorder="1" applyAlignment="1">
      <alignment vertical="center" wrapText="1"/>
    </xf>
    <xf numFmtId="0" fontId="145" fillId="28" borderId="0" xfId="340" applyFont="1" applyFill="1" applyBorder="1" applyAlignment="1">
      <alignment vertical="center"/>
    </xf>
    <xf numFmtId="0" fontId="145" fillId="51" borderId="39" xfId="0" applyFont="1" applyFill="1" applyBorder="1" applyAlignment="1">
      <alignment horizontal="centerContinuous" vertical="center" wrapText="1"/>
    </xf>
    <xf numFmtId="164" fontId="146" fillId="51" borderId="36" xfId="2" applyNumberFormat="1" applyFont="1" applyFill="1" applyBorder="1" applyAlignment="1">
      <alignment horizontal="center" wrapText="1"/>
    </xf>
    <xf numFmtId="0" fontId="147" fillId="51" borderId="0" xfId="340" applyFont="1" applyFill="1" applyBorder="1" applyAlignment="1">
      <alignment horizontal="center" wrapText="1"/>
    </xf>
    <xf numFmtId="0" fontId="147" fillId="51" borderId="0" xfId="0" applyFont="1" applyFill="1" applyBorder="1" applyAlignment="1">
      <alignment horizontal="center" vertical="center" wrapText="1"/>
    </xf>
    <xf numFmtId="0" fontId="147" fillId="51" borderId="0" xfId="0" applyFont="1" applyFill="1" applyBorder="1" applyAlignment="1">
      <alignment horizontal="centerContinuous" vertical="center" wrapText="1"/>
    </xf>
    <xf numFmtId="2" fontId="146" fillId="51" borderId="0" xfId="340" applyNumberFormat="1" applyFont="1" applyFill="1" applyBorder="1" applyAlignment="1">
      <alignment horizontal="right" wrapText="1"/>
    </xf>
    <xf numFmtId="0" fontId="147" fillId="51" borderId="0" xfId="340" applyFont="1" applyFill="1" applyBorder="1" applyAlignment="1">
      <alignment horizontal="right" wrapText="1"/>
    </xf>
    <xf numFmtId="2" fontId="146" fillId="51" borderId="38" xfId="340" applyNumberFormat="1" applyFont="1" applyFill="1" applyBorder="1" applyAlignment="1">
      <alignment horizontal="right" wrapText="1"/>
    </xf>
    <xf numFmtId="0" fontId="145" fillId="28" borderId="0" xfId="340" applyFont="1" applyFill="1" applyAlignment="1">
      <alignment horizontal="right"/>
    </xf>
    <xf numFmtId="0" fontId="147" fillId="51" borderId="37" xfId="0" applyFont="1" applyFill="1" applyBorder="1" applyAlignment="1">
      <alignment horizontal="center" vertical="center" wrapText="1"/>
    </xf>
    <xf numFmtId="0" fontId="147" fillId="51" borderId="37" xfId="0" applyFont="1" applyFill="1" applyBorder="1" applyAlignment="1">
      <alignment horizontal="centerContinuous" vertical="center" wrapText="1"/>
    </xf>
    <xf numFmtId="2" fontId="146" fillId="51" borderId="37" xfId="340" applyNumberFormat="1" applyFont="1" applyFill="1" applyBorder="1" applyAlignment="1">
      <alignment horizontal="right" wrapText="1"/>
    </xf>
    <xf numFmtId="0" fontId="147" fillId="51" borderId="37" xfId="340" applyFont="1" applyFill="1" applyBorder="1" applyAlignment="1">
      <alignment horizontal="right" wrapText="1"/>
    </xf>
    <xf numFmtId="2" fontId="146" fillId="51" borderId="40" xfId="340" applyNumberFormat="1" applyFont="1" applyFill="1" applyBorder="1" applyAlignment="1">
      <alignment horizontal="right" wrapText="1"/>
    </xf>
    <xf numFmtId="2" fontId="146" fillId="51" borderId="41" xfId="340" applyNumberFormat="1" applyFont="1" applyFill="1" applyBorder="1" applyAlignment="1">
      <alignment horizontal="right" wrapText="1"/>
    </xf>
    <xf numFmtId="0" fontId="146" fillId="28" borderId="42" xfId="0" applyFont="1" applyFill="1" applyBorder="1" applyAlignment="1">
      <alignment horizontal="right"/>
    </xf>
    <xf numFmtId="164" fontId="147" fillId="52" borderId="0" xfId="340" applyNumberFormat="1" applyFont="1" applyFill="1" applyBorder="1" applyAlignment="1">
      <alignment horizontal="center" vertical="center" wrapText="1"/>
    </xf>
    <xf numFmtId="0" fontId="146" fillId="28" borderId="43" xfId="0" applyFont="1" applyFill="1" applyBorder="1" applyAlignment="1">
      <alignment horizontal="right"/>
    </xf>
    <xf numFmtId="0" fontId="145" fillId="52" borderId="0" xfId="340" applyFont="1" applyFill="1" applyAlignment="1">
      <alignment horizontal="right"/>
    </xf>
    <xf numFmtId="164" fontId="146" fillId="52" borderId="43" xfId="2" applyNumberFormat="1" applyFont="1" applyFill="1" applyBorder="1" applyAlignment="1">
      <alignment horizontal="right"/>
    </xf>
    <xf numFmtId="0" fontId="145" fillId="52" borderId="0" xfId="340" applyFont="1" applyFill="1"/>
    <xf numFmtId="2" fontId="146" fillId="28" borderId="43" xfId="340" applyNumberFormat="1" applyFont="1" applyFill="1" applyBorder="1" applyAlignment="1">
      <alignment horizontal="right" vertical="center"/>
    </xf>
    <xf numFmtId="164" fontId="145" fillId="28" borderId="0" xfId="340" applyNumberFormat="1" applyFont="1" applyFill="1" applyBorder="1"/>
    <xf numFmtId="0" fontId="145" fillId="28" borderId="36" xfId="340" applyFont="1" applyFill="1" applyBorder="1"/>
    <xf numFmtId="0" fontId="146" fillId="28" borderId="0" xfId="0" applyFont="1" applyFill="1" applyBorder="1" applyAlignment="1">
      <alignment vertical="center"/>
    </xf>
    <xf numFmtId="0" fontId="145" fillId="28" borderId="38" xfId="340" applyFont="1" applyFill="1" applyBorder="1"/>
    <xf numFmtId="16" fontId="145" fillId="28" borderId="36" xfId="340" applyNumberFormat="1" applyFont="1" applyFill="1" applyBorder="1"/>
    <xf numFmtId="16" fontId="145" fillId="28" borderId="45" xfId="340" applyNumberFormat="1" applyFont="1" applyFill="1" applyBorder="1"/>
    <xf numFmtId="0" fontId="146" fillId="52" borderId="46" xfId="0" applyFont="1" applyFill="1" applyBorder="1" applyAlignment="1">
      <alignment vertical="center"/>
    </xf>
    <xf numFmtId="0" fontId="145" fillId="28" borderId="46" xfId="340" applyFont="1" applyFill="1" applyBorder="1"/>
    <xf numFmtId="0" fontId="145" fillId="28" borderId="47" xfId="340" applyFont="1" applyFill="1" applyBorder="1"/>
    <xf numFmtId="16" fontId="145" fillId="28" borderId="0" xfId="340" applyNumberFormat="1" applyFont="1" applyFill="1"/>
    <xf numFmtId="164" fontId="145" fillId="28" borderId="0" xfId="340" applyNumberFormat="1" applyFont="1" applyFill="1"/>
    <xf numFmtId="0" fontId="146" fillId="28" borderId="43" xfId="0" quotePrefix="1" applyFont="1" applyFill="1" applyBorder="1" applyAlignment="1">
      <alignment horizontal="right"/>
    </xf>
    <xf numFmtId="164" fontId="146" fillId="28" borderId="35" xfId="340" applyNumberFormat="1" applyFont="1" applyFill="1" applyBorder="1" applyAlignment="1">
      <alignment horizontal="center" vertical="center"/>
    </xf>
    <xf numFmtId="0" fontId="150" fillId="28" borderId="0" xfId="0" applyFont="1" applyFill="1" applyBorder="1" applyAlignment="1">
      <alignment vertical="center" wrapText="1"/>
    </xf>
    <xf numFmtId="0" fontId="150" fillId="28" borderId="38" xfId="0" applyFont="1" applyFill="1" applyBorder="1" applyAlignment="1">
      <alignment vertical="center" wrapText="1"/>
    </xf>
    <xf numFmtId="2" fontId="146" fillId="28" borderId="36" xfId="2" applyNumberFormat="1" applyFont="1" applyFill="1" applyBorder="1" applyAlignment="1">
      <alignment vertical="center" wrapText="1"/>
    </xf>
    <xf numFmtId="0" fontId="147" fillId="28" borderId="45" xfId="340" applyFont="1" applyFill="1" applyBorder="1" applyAlignment="1">
      <alignment vertical="center"/>
    </xf>
    <xf numFmtId="0" fontId="150" fillId="52" borderId="46" xfId="0" applyFont="1" applyFill="1" applyBorder="1" applyAlignment="1">
      <alignment vertical="center" wrapText="1"/>
    </xf>
    <xf numFmtId="0" fontId="150" fillId="28" borderId="46" xfId="0" applyFont="1" applyFill="1" applyBorder="1" applyAlignment="1">
      <alignment vertical="center" wrapText="1"/>
    </xf>
    <xf numFmtId="0" fontId="150" fillId="52" borderId="47" xfId="0" applyFont="1" applyFill="1" applyBorder="1" applyAlignment="1">
      <alignment vertical="center" wrapText="1"/>
    </xf>
    <xf numFmtId="164" fontId="152" fillId="51" borderId="48" xfId="2" applyNumberFormat="1" applyFont="1" applyFill="1" applyBorder="1" applyAlignment="1">
      <alignment horizontal="centerContinuous" vertical="top" wrapText="1"/>
    </xf>
    <xf numFmtId="164" fontId="152" fillId="51" borderId="50" xfId="2" applyNumberFormat="1" applyFont="1" applyFill="1" applyBorder="1" applyAlignment="1">
      <alignment horizontal="center" vertical="top" wrapText="1"/>
    </xf>
    <xf numFmtId="164" fontId="149" fillId="51" borderId="37" xfId="2" applyNumberFormat="1" applyFont="1" applyFill="1" applyBorder="1" applyAlignment="1">
      <alignment horizontal="centerContinuous" vertical="center" wrapText="1"/>
    </xf>
    <xf numFmtId="0" fontId="145" fillId="28" borderId="0" xfId="340" applyFont="1" applyFill="1" applyBorder="1" applyAlignment="1">
      <alignment horizontal="left" vertical="center"/>
    </xf>
    <xf numFmtId="2" fontId="147" fillId="51" borderId="0" xfId="340" applyNumberFormat="1" applyFont="1" applyFill="1" applyBorder="1" applyAlignment="1">
      <alignment horizontal="center" wrapText="1"/>
    </xf>
    <xf numFmtId="2" fontId="147" fillId="51" borderId="44" xfId="340" applyNumberFormat="1" applyFont="1" applyFill="1" applyBorder="1" applyAlignment="1">
      <alignment horizontal="center" wrapText="1"/>
    </xf>
    <xf numFmtId="164" fontId="146" fillId="51" borderId="36" xfId="2" applyNumberFormat="1" applyFont="1" applyFill="1" applyBorder="1" applyAlignment="1">
      <alignment horizontal="left" wrapText="1"/>
    </xf>
    <xf numFmtId="2" fontId="146" fillId="51" borderId="0" xfId="340" quotePrefix="1" applyNumberFormat="1" applyFont="1" applyFill="1" applyBorder="1" applyAlignment="1">
      <alignment horizontal="center" wrapText="1"/>
    </xf>
    <xf numFmtId="2" fontId="147" fillId="51" borderId="0" xfId="340" quotePrefix="1" applyNumberFormat="1" applyFont="1" applyFill="1" applyBorder="1" applyAlignment="1">
      <alignment horizontal="center" wrapText="1"/>
    </xf>
    <xf numFmtId="2" fontId="147" fillId="51" borderId="38" xfId="340" applyNumberFormat="1" applyFont="1" applyFill="1" applyBorder="1" applyAlignment="1">
      <alignment horizontal="center" wrapText="1"/>
    </xf>
    <xf numFmtId="2" fontId="146" fillId="53" borderId="0" xfId="340" applyNumberFormat="1" applyFont="1" applyFill="1" applyBorder="1" applyAlignment="1">
      <alignment horizontal="center" wrapText="1"/>
    </xf>
    <xf numFmtId="0" fontId="145" fillId="54" borderId="35" xfId="340" applyFont="1" applyFill="1" applyBorder="1"/>
    <xf numFmtId="2" fontId="146" fillId="54" borderId="43" xfId="340" applyNumberFormat="1" applyFont="1" applyFill="1" applyBorder="1" applyAlignment="1">
      <alignment horizontal="right" vertical="center"/>
    </xf>
    <xf numFmtId="0" fontId="145" fillId="54" borderId="0" xfId="340" applyFont="1" applyFill="1"/>
    <xf numFmtId="0" fontId="145" fillId="54" borderId="0" xfId="340" applyFont="1" applyFill="1" applyBorder="1"/>
    <xf numFmtId="0" fontId="149" fillId="54" borderId="0" xfId="340" applyFont="1" applyFill="1"/>
    <xf numFmtId="2" fontId="148" fillId="54" borderId="43" xfId="340" applyNumberFormat="1" applyFont="1" applyFill="1" applyBorder="1" applyAlignment="1">
      <alignment horizontal="right" vertical="center"/>
    </xf>
    <xf numFmtId="0" fontId="150" fillId="54" borderId="0" xfId="0" applyFont="1" applyFill="1" applyBorder="1" applyAlignment="1">
      <alignment wrapText="1"/>
    </xf>
    <xf numFmtId="164" fontId="146" fillId="54" borderId="35" xfId="340" applyNumberFormat="1" applyFont="1" applyFill="1" applyBorder="1" applyAlignment="1">
      <alignment horizontal="center" vertical="center"/>
    </xf>
    <xf numFmtId="2" fontId="146" fillId="54" borderId="43" xfId="2" applyNumberFormat="1" applyFont="1" applyFill="1" applyBorder="1" applyAlignment="1">
      <alignment horizontal="left" vertical="top" wrapText="1"/>
    </xf>
    <xf numFmtId="0" fontId="145" fillId="54" borderId="57" xfId="340" applyFont="1" applyFill="1" applyBorder="1"/>
    <xf numFmtId="2" fontId="146" fillId="54" borderId="36" xfId="340" applyNumberFormat="1" applyFont="1" applyFill="1" applyBorder="1" applyAlignment="1">
      <alignment horizontal="right" vertical="center"/>
    </xf>
    <xf numFmtId="0" fontId="145" fillId="51" borderId="58" xfId="0" applyFont="1" applyFill="1" applyBorder="1" applyAlignment="1">
      <alignment horizontal="centerContinuous" vertical="center" wrapText="1"/>
    </xf>
    <xf numFmtId="2" fontId="147" fillId="53" borderId="0" xfId="340" applyNumberFormat="1" applyFont="1" applyFill="1" applyBorder="1" applyAlignment="1">
      <alignment horizontal="center" wrapText="1"/>
    </xf>
    <xf numFmtId="0" fontId="147" fillId="53" borderId="0" xfId="340" applyFont="1" applyFill="1" applyBorder="1" applyAlignment="1">
      <alignment horizontal="center" wrapText="1"/>
    </xf>
    <xf numFmtId="164" fontId="146" fillId="53" borderId="41" xfId="2" applyNumberFormat="1" applyFont="1" applyFill="1" applyBorder="1" applyAlignment="1">
      <alignment horizontal="center" wrapText="1"/>
    </xf>
    <xf numFmtId="2" fontId="146" fillId="53" borderId="37" xfId="340" applyNumberFormat="1" applyFont="1" applyFill="1" applyBorder="1" applyAlignment="1">
      <alignment horizontal="center" wrapText="1"/>
    </xf>
    <xf numFmtId="2" fontId="147" fillId="53" borderId="60" xfId="340" applyNumberFormat="1" applyFont="1" applyFill="1" applyBorder="1" applyAlignment="1">
      <alignment horizontal="center" wrapText="1"/>
    </xf>
    <xf numFmtId="0" fontId="147" fillId="53" borderId="37" xfId="340" applyFont="1" applyFill="1" applyBorder="1" applyAlignment="1">
      <alignment horizontal="center" wrapText="1"/>
    </xf>
    <xf numFmtId="2" fontId="147" fillId="53" borderId="37" xfId="340" applyNumberFormat="1" applyFont="1" applyFill="1" applyBorder="1" applyAlignment="1">
      <alignment horizontal="center" wrapText="1"/>
    </xf>
    <xf numFmtId="2" fontId="147" fillId="53" borderId="41" xfId="340" applyNumberFormat="1" applyFont="1" applyFill="1" applyBorder="1" applyAlignment="1">
      <alignment horizontal="center" wrapText="1"/>
    </xf>
    <xf numFmtId="2" fontId="147" fillId="53" borderId="52" xfId="340" applyNumberFormat="1" applyFont="1" applyFill="1" applyBorder="1" applyAlignment="1">
      <alignment horizontal="center"/>
    </xf>
    <xf numFmtId="0" fontId="0" fillId="55" borderId="0" xfId="0" applyFont="1" applyFill="1"/>
    <xf numFmtId="0" fontId="0" fillId="55" borderId="65" xfId="0" applyFont="1" applyFill="1" applyBorder="1"/>
    <xf numFmtId="0" fontId="0" fillId="55" borderId="66" xfId="0" applyFont="1" applyFill="1" applyBorder="1"/>
    <xf numFmtId="0" fontId="0" fillId="53" borderId="0" xfId="0" applyFont="1" applyFill="1" applyAlignment="1">
      <alignment horizontal="center"/>
    </xf>
    <xf numFmtId="0" fontId="0" fillId="55" borderId="68"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9" xfId="0" applyFont="1" applyFill="1" applyBorder="1"/>
    <xf numFmtId="0" fontId="0" fillId="55" borderId="0" xfId="0" applyFont="1" applyFill="1" applyBorder="1"/>
    <xf numFmtId="0" fontId="0" fillId="53" borderId="68" xfId="0" applyFont="1" applyFill="1" applyBorder="1" applyAlignment="1">
      <alignment horizontal="center" vertical="center" wrapText="1"/>
    </xf>
    <xf numFmtId="0" fontId="0" fillId="55" borderId="71" xfId="0" applyFont="1" applyFill="1" applyBorder="1"/>
    <xf numFmtId="0" fontId="0" fillId="55" borderId="72" xfId="0" applyFont="1" applyFill="1" applyBorder="1"/>
    <xf numFmtId="0" fontId="0" fillId="55" borderId="73" xfId="0" applyFont="1" applyFill="1" applyBorder="1"/>
    <xf numFmtId="164" fontId="0" fillId="55" borderId="0" xfId="0" applyNumberFormat="1" applyFont="1" applyFill="1" applyAlignment="1">
      <alignment horizontal="center" vertical="center"/>
    </xf>
    <xf numFmtId="0" fontId="145" fillId="51" borderId="36" xfId="340" applyFont="1" applyFill="1" applyBorder="1" applyAlignment="1">
      <alignment vertical="center" wrapText="1"/>
    </xf>
    <xf numFmtId="164" fontId="152" fillId="51" borderId="36" xfId="2" applyNumberFormat="1" applyFont="1" applyFill="1" applyBorder="1" applyAlignment="1">
      <alignment vertical="top" wrapText="1"/>
    </xf>
    <xf numFmtId="164" fontId="152" fillId="51" borderId="0" xfId="2" applyNumberFormat="1" applyFont="1" applyFill="1" applyBorder="1" applyAlignment="1">
      <alignment vertical="top" wrapText="1"/>
    </xf>
    <xf numFmtId="164" fontId="152" fillId="51" borderId="49" xfId="2" applyNumberFormat="1" applyFont="1" applyFill="1" applyBorder="1" applyAlignment="1">
      <alignment horizontal="center" vertical="top" wrapText="1"/>
    </xf>
    <xf numFmtId="0" fontId="0" fillId="0" borderId="0" xfId="0" applyAlignment="1">
      <alignment vertical="center"/>
    </xf>
    <xf numFmtId="164" fontId="152" fillId="28" borderId="0" xfId="2" applyNumberFormat="1" applyFont="1" applyFill="1" applyBorder="1" applyAlignment="1">
      <alignment horizontal="center" vertical="top" wrapText="1"/>
    </xf>
    <xf numFmtId="0" fontId="145" fillId="28" borderId="0" xfId="340" applyFont="1" applyFill="1" applyBorder="1" applyAlignment="1">
      <alignment horizontal="center" vertical="center" wrapText="1"/>
    </xf>
    <xf numFmtId="0" fontId="150" fillId="54" borderId="56" xfId="0" applyFont="1" applyFill="1" applyBorder="1" applyAlignment="1">
      <alignment wrapText="1"/>
    </xf>
    <xf numFmtId="2" fontId="146" fillId="28" borderId="36" xfId="340" applyNumberFormat="1" applyFont="1" applyFill="1" applyBorder="1" applyAlignment="1">
      <alignment horizontal="right" vertical="center"/>
    </xf>
    <xf numFmtId="2" fontId="147" fillId="53" borderId="74" xfId="340" applyNumberFormat="1" applyFont="1" applyFill="1" applyBorder="1" applyAlignment="1">
      <alignment horizontal="center" wrapText="1"/>
    </xf>
    <xf numFmtId="164" fontId="152" fillId="51" borderId="56" xfId="2" applyNumberFormat="1" applyFont="1" applyFill="1" applyBorder="1" applyAlignment="1">
      <alignment vertical="top" wrapText="1"/>
    </xf>
    <xf numFmtId="0" fontId="145" fillId="51" borderId="56" xfId="340" applyFont="1" applyFill="1" applyBorder="1" applyAlignment="1">
      <alignment vertical="center" wrapText="1"/>
    </xf>
    <xf numFmtId="2" fontId="148" fillId="54" borderId="82" xfId="340" applyNumberFormat="1" applyFont="1" applyFill="1" applyBorder="1" applyAlignment="1">
      <alignment horizontal="right" vertical="center"/>
    </xf>
    <xf numFmtId="2" fontId="146" fillId="51" borderId="74" xfId="340" applyNumberFormat="1" applyFont="1" applyFill="1" applyBorder="1" applyAlignment="1">
      <alignment horizontal="right" wrapText="1"/>
    </xf>
    <xf numFmtId="2" fontId="146" fillId="54" borderId="84" xfId="340" applyNumberFormat="1" applyFont="1" applyFill="1" applyBorder="1" applyAlignment="1">
      <alignment horizontal="right" vertical="center"/>
    </xf>
    <xf numFmtId="2" fontId="146" fillId="54" borderId="0" xfId="340" applyNumberFormat="1" applyFont="1" applyFill="1" applyBorder="1" applyAlignment="1">
      <alignment horizontal="right" vertical="center"/>
    </xf>
    <xf numFmtId="2" fontId="163" fillId="54" borderId="43" xfId="340" applyNumberFormat="1" applyFont="1" applyFill="1" applyBorder="1" applyAlignment="1">
      <alignment horizontal="right" vertical="center"/>
    </xf>
    <xf numFmtId="0" fontId="157" fillId="55" borderId="72" xfId="0" applyFont="1" applyFill="1" applyBorder="1" applyAlignment="1">
      <alignment horizontal="center"/>
    </xf>
    <xf numFmtId="2" fontId="146" fillId="28" borderId="94" xfId="340" applyNumberFormat="1" applyFont="1" applyFill="1" applyBorder="1" applyAlignment="1">
      <alignment horizontal="right" vertical="center"/>
    </xf>
    <xf numFmtId="2" fontId="146" fillId="54" borderId="95" xfId="340" applyNumberFormat="1" applyFont="1" applyFill="1" applyBorder="1" applyAlignment="1">
      <alignment horizontal="right" vertical="center"/>
    </xf>
    <xf numFmtId="2" fontId="163" fillId="54" borderId="36" xfId="340" applyNumberFormat="1" applyFont="1" applyFill="1" applyBorder="1" applyAlignment="1">
      <alignment horizontal="right" vertical="center"/>
    </xf>
    <xf numFmtId="0" fontId="159" fillId="55" borderId="96" xfId="0" applyFont="1" applyFill="1" applyBorder="1"/>
    <xf numFmtId="0" fontId="0" fillId="55" borderId="62" xfId="0" applyFont="1" applyFill="1" applyBorder="1"/>
    <xf numFmtId="0" fontId="0" fillId="55" borderId="97" xfId="0" applyFont="1" applyFill="1" applyBorder="1"/>
    <xf numFmtId="2" fontId="155" fillId="54" borderId="98" xfId="340" applyNumberFormat="1" applyFont="1" applyFill="1" applyBorder="1" applyAlignment="1">
      <alignment horizontal="right" vertical="center"/>
    </xf>
    <xf numFmtId="0" fontId="198" fillId="55" borderId="0" xfId="0" applyFont="1" applyFill="1"/>
    <xf numFmtId="2" fontId="155" fillId="54" borderId="104" xfId="340" applyNumberFormat="1" applyFont="1" applyFill="1" applyBorder="1" applyAlignment="1">
      <alignment horizontal="right" vertical="center"/>
    </xf>
    <xf numFmtId="0" fontId="156"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8" xfId="0" applyNumberFormat="1" applyFont="1" applyFill="1" applyBorder="1" applyAlignment="1">
      <alignment horizontal="center" vertical="center"/>
    </xf>
    <xf numFmtId="164" fontId="157" fillId="54" borderId="0" xfId="0" applyNumberFormat="1" applyFont="1" applyFill="1" applyBorder="1" applyAlignment="1">
      <alignment horizontal="center" vertical="center"/>
    </xf>
    <xf numFmtId="164" fontId="157" fillId="54" borderId="68" xfId="0" applyNumberFormat="1" applyFont="1" applyFill="1" applyBorder="1" applyAlignment="1">
      <alignment horizontal="center" vertical="center"/>
    </xf>
    <xf numFmtId="2" fontId="147" fillId="53" borderId="38" xfId="340" applyNumberFormat="1" applyFont="1" applyFill="1" applyBorder="1" applyAlignment="1">
      <alignment horizontal="center" wrapText="1"/>
    </xf>
    <xf numFmtId="2" fontId="147" fillId="53" borderId="80" xfId="340" applyNumberFormat="1" applyFont="1" applyFill="1" applyBorder="1" applyAlignment="1">
      <alignment horizontal="center" wrapText="1"/>
    </xf>
    <xf numFmtId="2" fontId="146" fillId="54" borderId="105" xfId="340" applyNumberFormat="1" applyFont="1" applyFill="1" applyBorder="1" applyAlignment="1">
      <alignment horizontal="right" vertical="center"/>
    </xf>
    <xf numFmtId="164" fontId="212" fillId="54" borderId="0" xfId="0" applyNumberFormat="1" applyFont="1" applyFill="1" applyBorder="1" applyAlignment="1">
      <alignment horizontal="center" vertical="center"/>
    </xf>
    <xf numFmtId="0" fontId="212" fillId="55" borderId="0" xfId="0" applyFont="1" applyFill="1" applyBorder="1" applyAlignment="1">
      <alignment horizontal="center"/>
    </xf>
    <xf numFmtId="164" fontId="147" fillId="52" borderId="8" xfId="340" applyNumberFormat="1" applyFont="1" applyFill="1" applyBorder="1" applyAlignment="1">
      <alignment horizontal="center" vertical="center" wrapText="1"/>
    </xf>
    <xf numFmtId="0" fontId="221" fillId="55" borderId="0" xfId="0" applyFont="1" applyFill="1" applyAlignment="1">
      <alignment vertical="center"/>
    </xf>
    <xf numFmtId="164" fontId="10" fillId="54" borderId="131" xfId="0" applyNumberFormat="1" applyFont="1" applyFill="1" applyBorder="1" applyAlignment="1">
      <alignment horizontal="center" vertical="center"/>
    </xf>
    <xf numFmtId="164" fontId="10" fillId="54" borderId="130" xfId="0" applyNumberFormat="1" applyFont="1" applyFill="1" applyBorder="1" applyAlignment="1">
      <alignment horizontal="center" vertical="center"/>
    </xf>
    <xf numFmtId="0" fontId="10" fillId="55" borderId="129"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8" xfId="0" applyNumberFormat="1" applyFont="1" applyFill="1" applyBorder="1" applyAlignment="1">
      <alignment horizontal="center" vertical="center"/>
    </xf>
    <xf numFmtId="0" fontId="10" fillId="55" borderId="72" xfId="0" applyFont="1" applyFill="1" applyBorder="1" applyAlignment="1">
      <alignment horizontal="center"/>
    </xf>
    <xf numFmtId="0" fontId="147" fillId="0" borderId="0" xfId="340" applyNumberFormat="1" applyFont="1" applyFill="1" applyBorder="1" applyAlignment="1">
      <alignment horizontal="center" vertical="center" wrapText="1"/>
    </xf>
    <xf numFmtId="164" fontId="152" fillId="51" borderId="49" xfId="2" applyNumberFormat="1" applyFont="1" applyFill="1" applyBorder="1" applyAlignment="1">
      <alignment horizontal="center" vertical="top" wrapText="1"/>
    </xf>
    <xf numFmtId="164" fontId="152" fillId="51" borderId="50" xfId="2" applyNumberFormat="1" applyFont="1" applyFill="1" applyBorder="1" applyAlignment="1">
      <alignment horizontal="center" vertical="top" wrapText="1"/>
    </xf>
    <xf numFmtId="164" fontId="149" fillId="51" borderId="112" xfId="2" applyNumberFormat="1" applyFont="1" applyFill="1" applyBorder="1" applyAlignment="1">
      <alignment horizontal="center" vertical="center" wrapText="1"/>
    </xf>
    <xf numFmtId="164" fontId="149" fillId="51" borderId="110" xfId="2" applyNumberFormat="1" applyFont="1" applyFill="1" applyBorder="1" applyAlignment="1">
      <alignment horizontal="center" vertical="center" wrapText="1"/>
    </xf>
    <xf numFmtId="164" fontId="149" fillId="51" borderId="111" xfId="2" applyNumberFormat="1" applyFont="1" applyFill="1" applyBorder="1" applyAlignment="1">
      <alignment horizontal="center" vertical="center" wrapText="1"/>
    </xf>
    <xf numFmtId="0" fontId="146" fillId="54" borderId="0" xfId="0" applyFont="1" applyFill="1" applyBorder="1" applyAlignment="1">
      <alignment vertical="center"/>
    </xf>
    <xf numFmtId="0" fontId="146" fillId="54" borderId="38" xfId="0" applyFont="1" applyFill="1" applyBorder="1" applyAlignment="1">
      <alignment vertical="center"/>
    </xf>
    <xf numFmtId="164" fontId="152" fillId="51" borderId="49" xfId="2" applyNumberFormat="1" applyFont="1" applyFill="1" applyBorder="1" applyAlignment="1">
      <alignment horizontal="center" vertical="center" wrapText="1"/>
    </xf>
    <xf numFmtId="164" fontId="152" fillId="51" borderId="50" xfId="2" applyNumberFormat="1" applyFont="1" applyFill="1" applyBorder="1" applyAlignment="1">
      <alignment horizontal="center" vertical="center" wrapText="1"/>
    </xf>
    <xf numFmtId="0" fontId="145" fillId="51" borderId="64" xfId="0" applyFont="1" applyFill="1" applyBorder="1" applyAlignment="1">
      <alignment horizontal="center" vertical="center"/>
    </xf>
    <xf numFmtId="0" fontId="145" fillId="51" borderId="53" xfId="0" applyFont="1" applyFill="1" applyBorder="1" applyAlignment="1">
      <alignment horizontal="center" vertical="center" wrapText="1"/>
    </xf>
    <xf numFmtId="0" fontId="145" fillId="51" borderId="0" xfId="0" applyFont="1" applyFill="1" applyBorder="1" applyAlignment="1">
      <alignment horizontal="center" vertical="center" wrapText="1"/>
    </xf>
    <xf numFmtId="0" fontId="145" fillId="51" borderId="39" xfId="0" applyFont="1" applyFill="1" applyBorder="1" applyAlignment="1">
      <alignment horizontal="center" vertical="center" wrapText="1"/>
    </xf>
    <xf numFmtId="0" fontId="145" fillId="51" borderId="36" xfId="340" applyFont="1" applyFill="1" applyBorder="1" applyAlignment="1">
      <alignment horizontal="center" vertical="center" wrapText="1"/>
    </xf>
    <xf numFmtId="0" fontId="145" fillId="51" borderId="0" xfId="340" applyFont="1" applyFill="1" applyBorder="1" applyAlignment="1">
      <alignment horizontal="center" vertical="center" wrapText="1"/>
    </xf>
    <xf numFmtId="0" fontId="145" fillId="51" borderId="56" xfId="340" applyFont="1" applyFill="1" applyBorder="1" applyAlignment="1">
      <alignment horizontal="center" vertical="center" wrapText="1"/>
    </xf>
    <xf numFmtId="164" fontId="146" fillId="51" borderId="36" xfId="2" applyNumberFormat="1" applyFont="1" applyFill="1" applyBorder="1" applyAlignment="1">
      <alignment horizontal="left" vertical="center" wrapText="1"/>
    </xf>
    <xf numFmtId="0" fontId="145" fillId="28" borderId="41" xfId="340" applyFont="1" applyFill="1" applyBorder="1" applyAlignment="1">
      <alignment horizontal="left" vertical="center" wrapText="1"/>
    </xf>
    <xf numFmtId="0" fontId="146" fillId="54" borderId="61" xfId="0" applyFont="1" applyFill="1" applyBorder="1" applyAlignment="1">
      <alignment vertical="center"/>
    </xf>
    <xf numFmtId="0" fontId="146" fillId="54" borderId="62" xfId="0" applyFont="1" applyFill="1" applyBorder="1" applyAlignment="1">
      <alignment vertical="center"/>
    </xf>
    <xf numFmtId="0" fontId="146" fillId="54" borderId="63" xfId="0" applyFont="1" applyFill="1" applyBorder="1" applyAlignment="1">
      <alignment vertical="center"/>
    </xf>
    <xf numFmtId="0" fontId="0" fillId="0" borderId="0" xfId="0" applyAlignment="1">
      <alignment vertical="center"/>
    </xf>
    <xf numFmtId="0" fontId="145" fillId="51" borderId="55" xfId="0" applyFont="1" applyFill="1" applyBorder="1" applyAlignment="1">
      <alignment horizontal="center" vertical="center" wrapText="1"/>
    </xf>
    <xf numFmtId="0" fontId="145" fillId="51" borderId="64" xfId="0" applyFont="1" applyFill="1" applyBorder="1" applyAlignment="1">
      <alignment horizontal="center" vertical="center" wrapText="1"/>
    </xf>
    <xf numFmtId="0" fontId="145" fillId="54" borderId="0" xfId="340" applyFont="1" applyFill="1" applyBorder="1" applyAlignment="1">
      <alignment horizontal="left" vertical="center"/>
    </xf>
    <xf numFmtId="0" fontId="145" fillId="51" borderId="54" xfId="340" applyFont="1" applyFill="1" applyBorder="1" applyAlignment="1">
      <alignment horizontal="center" vertical="center" wrapText="1"/>
    </xf>
    <xf numFmtId="0" fontId="145" fillId="51" borderId="53" xfId="340" applyFont="1" applyFill="1" applyBorder="1" applyAlignment="1">
      <alignment horizontal="center" vertical="center" wrapText="1"/>
    </xf>
    <xf numFmtId="0" fontId="145" fillId="51" borderId="39" xfId="340" applyFont="1" applyFill="1" applyBorder="1" applyAlignment="1">
      <alignment horizontal="center" vertical="center" wrapText="1"/>
    </xf>
    <xf numFmtId="0" fontId="145" fillId="51" borderId="38" xfId="0" applyFont="1" applyFill="1" applyBorder="1" applyAlignment="1">
      <alignment horizontal="center" vertical="center" wrapText="1"/>
    </xf>
    <xf numFmtId="0" fontId="159" fillId="55" borderId="72" xfId="0" applyFont="1" applyFill="1" applyBorder="1" applyAlignment="1">
      <alignment horizontal="left" wrapText="1"/>
    </xf>
    <xf numFmtId="0" fontId="159" fillId="55" borderId="0" xfId="0" applyFont="1" applyFill="1" applyBorder="1" applyAlignment="1">
      <alignment horizontal="left" wrapText="1"/>
    </xf>
    <xf numFmtId="0" fontId="159" fillId="55" borderId="68" xfId="0" applyFont="1" applyFill="1" applyBorder="1" applyAlignment="1">
      <alignment horizontal="left" wrapText="1"/>
    </xf>
    <xf numFmtId="0" fontId="202" fillId="0" borderId="0" xfId="0" applyFont="1" applyFill="1"/>
    <xf numFmtId="0" fontId="208" fillId="54" borderId="0" xfId="525" applyFont="1" applyFill="1" applyAlignment="1">
      <alignment horizontal="left" vertical="center" wrapText="1"/>
    </xf>
    <xf numFmtId="0" fontId="117" fillId="55" borderId="0" xfId="0" applyFont="1" applyFill="1" applyAlignment="1">
      <alignment horizontal="left" vertical="center" wrapText="1"/>
    </xf>
    <xf numFmtId="0" fontId="0" fillId="53" borderId="67" xfId="0" applyFont="1" applyFill="1" applyBorder="1" applyAlignment="1">
      <alignment horizontal="center"/>
    </xf>
    <xf numFmtId="0" fontId="0" fillId="53" borderId="70" xfId="0" applyFont="1" applyFill="1" applyBorder="1" applyAlignment="1">
      <alignment horizontal="center"/>
    </xf>
    <xf numFmtId="0" fontId="144" fillId="55" borderId="65" xfId="0" applyFont="1" applyFill="1" applyBorder="1" applyAlignment="1">
      <alignment horizontal="left" vertical="center" wrapText="1" indent="1"/>
    </xf>
    <xf numFmtId="0" fontId="144" fillId="55" borderId="71" xfId="0" applyFont="1" applyFill="1" applyBorder="1" applyAlignment="1">
      <alignment horizontal="left" vertical="center" wrapText="1" indent="1"/>
    </xf>
    <xf numFmtId="0" fontId="200" fillId="55" borderId="72" xfId="0" applyFont="1" applyFill="1" applyBorder="1" applyAlignment="1">
      <alignment horizontal="left" wrapText="1" indent="1"/>
    </xf>
    <xf numFmtId="0" fontId="200" fillId="55" borderId="0" xfId="0" applyFont="1" applyFill="1" applyBorder="1" applyAlignment="1">
      <alignment horizontal="left" wrapText="1" indent="1"/>
    </xf>
    <xf numFmtId="0" fontId="200" fillId="55" borderId="68" xfId="0" applyFont="1" applyFill="1" applyBorder="1" applyAlignment="1">
      <alignment horizontal="left" wrapText="1" indent="1"/>
    </xf>
    <xf numFmtId="0" fontId="144" fillId="55" borderId="72" xfId="0" applyFont="1" applyFill="1" applyBorder="1" applyAlignment="1">
      <alignment horizontal="left" vertical="center" wrapText="1" indent="1"/>
    </xf>
    <xf numFmtId="0" fontId="144" fillId="55" borderId="0" xfId="0" applyFont="1" applyFill="1" applyBorder="1" applyAlignment="1">
      <alignment horizontal="left" vertical="center" wrapText="1" indent="1"/>
    </xf>
    <xf numFmtId="0" fontId="144" fillId="55" borderId="68" xfId="0" applyFont="1" applyFill="1" applyBorder="1" applyAlignment="1">
      <alignment horizontal="left" vertical="center" wrapText="1" indent="1"/>
    </xf>
    <xf numFmtId="0" fontId="211" fillId="55" borderId="72" xfId="0" applyFont="1" applyFill="1" applyBorder="1" applyAlignment="1">
      <alignment horizontal="left" wrapText="1" indent="1"/>
    </xf>
    <xf numFmtId="0" fontId="211" fillId="55" borderId="0" xfId="0" applyFont="1" applyFill="1" applyBorder="1" applyAlignment="1">
      <alignment horizontal="left" wrapText="1" indent="1"/>
    </xf>
    <xf numFmtId="0" fontId="211" fillId="55" borderId="68" xfId="0" applyFont="1" applyFill="1" applyBorder="1" applyAlignment="1">
      <alignment horizontal="left" wrapText="1" indent="1"/>
    </xf>
    <xf numFmtId="164" fontId="244" fillId="51" borderId="48" xfId="2" applyNumberFormat="1" applyFont="1" applyFill="1" applyBorder="1" applyAlignment="1">
      <alignment horizontal="centerContinuous" vertical="top" wrapText="1"/>
    </xf>
    <xf numFmtId="164" fontId="244" fillId="51" borderId="49" xfId="2" applyNumberFormat="1" applyFont="1" applyFill="1" applyBorder="1" applyAlignment="1">
      <alignment horizontal="center" vertical="center" wrapText="1"/>
    </xf>
    <xf numFmtId="164" fontId="244" fillId="51" borderId="50" xfId="2" applyNumberFormat="1" applyFont="1" applyFill="1" applyBorder="1" applyAlignment="1">
      <alignment horizontal="center" vertical="center" wrapText="1"/>
    </xf>
    <xf numFmtId="0" fontId="198" fillId="28" borderId="35" xfId="340" applyFont="1" applyFill="1" applyBorder="1"/>
    <xf numFmtId="164" fontId="244" fillId="51" borderId="49" xfId="2" applyNumberFormat="1" applyFont="1" applyFill="1" applyBorder="1" applyAlignment="1">
      <alignment horizontal="center" vertical="top" wrapText="1"/>
    </xf>
    <xf numFmtId="164" fontId="244" fillId="51" borderId="50" xfId="2" applyNumberFormat="1" applyFont="1" applyFill="1" applyBorder="1" applyAlignment="1">
      <alignment horizontal="center" vertical="top" wrapText="1"/>
    </xf>
    <xf numFmtId="0" fontId="198" fillId="28" borderId="0" xfId="340" applyFont="1" applyFill="1"/>
    <xf numFmtId="164" fontId="244" fillId="28" borderId="0" xfId="2" applyNumberFormat="1" applyFont="1" applyFill="1" applyBorder="1" applyAlignment="1">
      <alignment horizontal="centerContinuous" vertical="top" wrapText="1"/>
    </xf>
    <xf numFmtId="0" fontId="198" fillId="28" borderId="0" xfId="340" applyFont="1" applyFill="1" applyBorder="1"/>
    <xf numFmtId="164" fontId="245" fillId="51" borderId="36" xfId="2" applyNumberFormat="1" applyFont="1" applyFill="1" applyBorder="1" applyAlignment="1">
      <alignment vertical="center" wrapText="1"/>
    </xf>
    <xf numFmtId="0" fontId="198" fillId="51" borderId="0" xfId="0" applyFont="1" applyFill="1" applyBorder="1" applyAlignment="1">
      <alignment horizontal="centerContinuous" vertical="center" wrapText="1"/>
    </xf>
    <xf numFmtId="0" fontId="198" fillId="51" borderId="0" xfId="340" applyFont="1" applyFill="1" applyBorder="1" applyAlignment="1">
      <alignment vertical="center" wrapText="1"/>
    </xf>
    <xf numFmtId="0" fontId="198" fillId="51" borderId="0" xfId="0" applyFont="1" applyFill="1" applyBorder="1" applyAlignment="1">
      <alignment horizontal="center" vertical="center" wrapText="1"/>
    </xf>
    <xf numFmtId="0" fontId="198" fillId="51" borderId="37" xfId="0" applyFont="1" applyFill="1" applyBorder="1" applyAlignment="1">
      <alignment horizontal="centerContinuous" vertical="center" wrapText="1"/>
    </xf>
    <xf numFmtId="0" fontId="198" fillId="51" borderId="58" xfId="0" applyFont="1" applyFill="1" applyBorder="1" applyAlignment="1">
      <alignment horizontal="centerContinuous" vertical="center" wrapText="1"/>
    </xf>
    <xf numFmtId="0" fontId="198" fillId="51" borderId="38" xfId="0" applyFont="1" applyFill="1" applyBorder="1" applyAlignment="1">
      <alignment horizontal="centerContinuous" vertical="center" wrapText="1"/>
    </xf>
    <xf numFmtId="0" fontId="198" fillId="28" borderId="0" xfId="340" applyFont="1" applyFill="1" applyAlignment="1">
      <alignment vertical="center"/>
    </xf>
    <xf numFmtId="0" fontId="198" fillId="28" borderId="0" xfId="340" applyFont="1" applyFill="1" applyBorder="1" applyAlignment="1">
      <alignment horizontal="centerContinuous" vertical="center" wrapText="1"/>
    </xf>
    <xf numFmtId="0" fontId="198" fillId="28" borderId="0" xfId="340" applyFont="1" applyFill="1" applyBorder="1" applyAlignment="1">
      <alignment vertical="center"/>
    </xf>
    <xf numFmtId="0" fontId="198" fillId="54" borderId="0" xfId="340" applyFont="1" applyFill="1" applyBorder="1" applyAlignment="1">
      <alignment horizontal="left" vertical="center"/>
    </xf>
    <xf numFmtId="0" fontId="198" fillId="51" borderId="64" xfId="0" applyFont="1" applyFill="1" applyBorder="1" applyAlignment="1">
      <alignment horizontal="center" vertical="center" wrapText="1"/>
    </xf>
    <xf numFmtId="0" fontId="198" fillId="51" borderId="55" xfId="0" applyFont="1" applyFill="1" applyBorder="1" applyAlignment="1">
      <alignment horizontal="center" vertical="center" wrapText="1"/>
    </xf>
    <xf numFmtId="0" fontId="44" fillId="0" borderId="55" xfId="0" applyFont="1" applyBorder="1" applyAlignment="1">
      <alignment horizontal="center" vertical="center" wrapText="1"/>
    </xf>
    <xf numFmtId="0" fontId="198" fillId="51" borderId="53" xfId="0" applyFont="1" applyFill="1" applyBorder="1" applyAlignment="1">
      <alignment horizontal="center" vertical="center" wrapText="1"/>
    </xf>
    <xf numFmtId="0" fontId="198" fillId="51" borderId="39" xfId="0" applyFont="1" applyFill="1" applyBorder="1" applyAlignment="1">
      <alignment horizontal="center" vertical="center" wrapText="1"/>
    </xf>
    <xf numFmtId="0" fontId="198" fillId="51" borderId="54" xfId="340" applyFont="1" applyFill="1" applyBorder="1" applyAlignment="1">
      <alignment horizontal="center" vertical="center" wrapText="1"/>
    </xf>
    <xf numFmtId="0" fontId="198" fillId="51" borderId="53" xfId="340" applyFont="1" applyFill="1" applyBorder="1" applyAlignment="1">
      <alignment horizontal="center" vertical="center" wrapText="1"/>
    </xf>
    <xf numFmtId="0" fontId="198" fillId="51" borderId="39" xfId="340" applyFont="1" applyFill="1" applyBorder="1" applyAlignment="1">
      <alignment horizontal="center" vertical="center" wrapText="1"/>
    </xf>
    <xf numFmtId="0" fontId="198" fillId="28" borderId="0" xfId="340" applyFont="1" applyFill="1" applyBorder="1" applyAlignment="1">
      <alignment vertical="center" wrapText="1"/>
    </xf>
    <xf numFmtId="0" fontId="198" fillId="28" borderId="0" xfId="340" applyFont="1" applyFill="1" applyBorder="1" applyAlignment="1">
      <alignment horizontal="left" vertical="center"/>
    </xf>
    <xf numFmtId="164" fontId="186" fillId="51" borderId="36" xfId="2" applyNumberFormat="1" applyFont="1" applyFill="1" applyBorder="1" applyAlignment="1">
      <alignment horizontal="center" wrapText="1"/>
    </xf>
    <xf numFmtId="2" fontId="186" fillId="51" borderId="0" xfId="340" applyNumberFormat="1" applyFont="1" applyFill="1" applyBorder="1" applyAlignment="1">
      <alignment horizontal="center" wrapText="1"/>
    </xf>
    <xf numFmtId="2" fontId="186" fillId="53" borderId="0" xfId="340" applyNumberFormat="1" applyFont="1" applyFill="1" applyBorder="1" applyAlignment="1">
      <alignment horizontal="center" wrapText="1"/>
    </xf>
    <xf numFmtId="2" fontId="117" fillId="53" borderId="0" xfId="340" applyNumberFormat="1" applyFont="1" applyFill="1" applyBorder="1" applyAlignment="1">
      <alignment horizontal="center" wrapText="1"/>
    </xf>
    <xf numFmtId="0" fontId="117" fillId="53" borderId="0" xfId="340" applyFont="1" applyFill="1" applyBorder="1" applyAlignment="1">
      <alignment horizontal="center" wrapText="1"/>
    </xf>
    <xf numFmtId="2" fontId="117" fillId="51" borderId="0" xfId="340" applyNumberFormat="1" applyFont="1" applyFill="1" applyBorder="1" applyAlignment="1">
      <alignment horizontal="center" wrapText="1"/>
    </xf>
    <xf numFmtId="2" fontId="117" fillId="51" borderId="44" xfId="340" applyNumberFormat="1" applyFont="1" applyFill="1" applyBorder="1" applyAlignment="1">
      <alignment horizontal="center" wrapText="1"/>
    </xf>
    <xf numFmtId="0" fontId="198" fillId="28" borderId="0" xfId="340" applyFont="1" applyFill="1" applyAlignment="1">
      <alignment horizontal="center"/>
    </xf>
    <xf numFmtId="0" fontId="117" fillId="28" borderId="0" xfId="340" applyFont="1" applyFill="1" applyBorder="1" applyAlignment="1">
      <alignment horizontal="center" wrapText="1"/>
    </xf>
    <xf numFmtId="0" fontId="198" fillId="28" borderId="0" xfId="340" applyFont="1" applyFill="1" applyBorder="1" applyAlignment="1">
      <alignment horizontal="center"/>
    </xf>
    <xf numFmtId="0" fontId="117" fillId="28" borderId="0" xfId="340" applyFont="1" applyFill="1" applyBorder="1" applyAlignment="1">
      <alignment horizontal="center"/>
    </xf>
    <xf numFmtId="2" fontId="186" fillId="28" borderId="0" xfId="340" applyNumberFormat="1" applyFont="1" applyFill="1" applyBorder="1" applyAlignment="1">
      <alignment horizontal="center" wrapText="1"/>
    </xf>
    <xf numFmtId="164" fontId="186" fillId="51" borderId="36" xfId="2" applyNumberFormat="1" applyFont="1" applyFill="1" applyBorder="1" applyAlignment="1">
      <alignment horizontal="left" wrapText="1"/>
    </xf>
    <xf numFmtId="2" fontId="186" fillId="51" borderId="0" xfId="340" quotePrefix="1" applyNumberFormat="1" applyFont="1" applyFill="1" applyBorder="1" applyAlignment="1">
      <alignment horizontal="center" wrapText="1"/>
    </xf>
    <xf numFmtId="0" fontId="117" fillId="51" borderId="0" xfId="340" applyFont="1" applyFill="1" applyBorder="1" applyAlignment="1">
      <alignment horizontal="center" wrapText="1"/>
    </xf>
    <xf numFmtId="2" fontId="117" fillId="51" borderId="0" xfId="340" quotePrefix="1" applyNumberFormat="1" applyFont="1" applyFill="1" applyBorder="1" applyAlignment="1">
      <alignment horizontal="center" wrapText="1"/>
    </xf>
    <xf numFmtId="2" fontId="117" fillId="51" borderId="38" xfId="340" applyNumberFormat="1" applyFont="1" applyFill="1" applyBorder="1" applyAlignment="1">
      <alignment horizontal="center" wrapText="1"/>
    </xf>
    <xf numFmtId="164" fontId="186" fillId="51" borderId="36" xfId="2" applyNumberFormat="1" applyFont="1" applyFill="1" applyBorder="1" applyAlignment="1">
      <alignment horizontal="left" vertical="center" wrapText="1"/>
    </xf>
    <xf numFmtId="0" fontId="117" fillId="51" borderId="0" xfId="0" applyFont="1" applyFill="1" applyBorder="1" applyAlignment="1">
      <alignment horizontal="center" vertical="center" wrapText="1"/>
    </xf>
    <xf numFmtId="0" fontId="117" fillId="51" borderId="0" xfId="0" applyFont="1" applyFill="1" applyBorder="1" applyAlignment="1">
      <alignment horizontal="centerContinuous" vertical="center" wrapText="1"/>
    </xf>
    <xf numFmtId="2" fontId="186" fillId="51" borderId="0" xfId="340" applyNumberFormat="1" applyFont="1" applyFill="1" applyBorder="1" applyAlignment="1">
      <alignment horizontal="right" wrapText="1"/>
    </xf>
    <xf numFmtId="0" fontId="117" fillId="51" borderId="0" xfId="340" applyFont="1" applyFill="1" applyBorder="1" applyAlignment="1">
      <alignment horizontal="right" wrapText="1"/>
    </xf>
    <xf numFmtId="2" fontId="186" fillId="51" borderId="38" xfId="340" applyNumberFormat="1" applyFont="1" applyFill="1" applyBorder="1" applyAlignment="1">
      <alignment horizontal="right" wrapText="1"/>
    </xf>
    <xf numFmtId="0" fontId="198" fillId="28" borderId="0" xfId="340" applyFont="1" applyFill="1" applyAlignment="1">
      <alignment horizontal="right"/>
    </xf>
    <xf numFmtId="0" fontId="117" fillId="28" borderId="0" xfId="340" applyFont="1" applyFill="1" applyBorder="1" applyAlignment="1">
      <alignment horizontal="right" wrapText="1"/>
    </xf>
    <xf numFmtId="0" fontId="198" fillId="28" borderId="0" xfId="340" applyFont="1" applyFill="1" applyBorder="1" applyAlignment="1">
      <alignment horizontal="right"/>
    </xf>
    <xf numFmtId="0" fontId="44" fillId="28" borderId="0" xfId="340" applyFont="1" applyFill="1" applyBorder="1" applyAlignment="1">
      <alignment horizontal="right" wrapText="1"/>
    </xf>
    <xf numFmtId="0" fontId="198" fillId="28" borderId="41" xfId="340" applyFont="1" applyFill="1" applyBorder="1" applyAlignment="1">
      <alignment horizontal="left" vertical="center" wrapText="1"/>
    </xf>
    <xf numFmtId="0" fontId="117" fillId="51" borderId="37" xfId="0" applyFont="1" applyFill="1" applyBorder="1" applyAlignment="1">
      <alignment horizontal="center" vertical="center" wrapText="1"/>
    </xf>
    <xf numFmtId="0" fontId="117" fillId="51" borderId="37" xfId="0" applyFont="1" applyFill="1" applyBorder="1" applyAlignment="1">
      <alignment horizontal="centerContinuous" vertical="center" wrapText="1"/>
    </xf>
    <xf numFmtId="2" fontId="186" fillId="51" borderId="37" xfId="340" applyNumberFormat="1" applyFont="1" applyFill="1" applyBorder="1" applyAlignment="1">
      <alignment horizontal="right" wrapText="1"/>
    </xf>
    <xf numFmtId="0" fontId="117" fillId="51" borderId="37" xfId="340" applyFont="1" applyFill="1" applyBorder="1" applyAlignment="1">
      <alignment horizontal="right" wrapText="1"/>
    </xf>
    <xf numFmtId="2" fontId="186" fillId="51" borderId="41" xfId="340" applyNumberFormat="1" applyFont="1" applyFill="1" applyBorder="1" applyAlignment="1">
      <alignment horizontal="right" wrapText="1"/>
    </xf>
    <xf numFmtId="2" fontId="186" fillId="51" borderId="40" xfId="340" applyNumberFormat="1" applyFont="1" applyFill="1" applyBorder="1" applyAlignment="1">
      <alignment horizontal="right" wrapText="1"/>
    </xf>
    <xf numFmtId="0" fontId="186" fillId="28" borderId="42" xfId="0" applyFont="1" applyFill="1" applyBorder="1" applyAlignment="1">
      <alignment horizontal="right"/>
    </xf>
    <xf numFmtId="164" fontId="117" fillId="52" borderId="0" xfId="340" applyNumberFormat="1" applyFont="1" applyFill="1" applyBorder="1" applyAlignment="1">
      <alignment horizontal="center" vertical="center" wrapText="1"/>
    </xf>
    <xf numFmtId="164" fontId="186" fillId="52" borderId="0" xfId="340" applyNumberFormat="1" applyFont="1" applyFill="1" applyBorder="1" applyAlignment="1">
      <alignment horizontal="center" vertical="center" wrapText="1"/>
    </xf>
    <xf numFmtId="164" fontId="186" fillId="28" borderId="0" xfId="2" quotePrefix="1" applyNumberFormat="1" applyFont="1" applyFill="1" applyBorder="1" applyAlignment="1">
      <alignment horizontal="center" vertical="center"/>
    </xf>
    <xf numFmtId="164" fontId="186" fillId="28" borderId="0" xfId="2" applyNumberFormat="1" applyFont="1" applyFill="1" applyBorder="1" applyAlignment="1">
      <alignment horizontal="center" vertical="center"/>
    </xf>
    <xf numFmtId="2" fontId="186" fillId="28" borderId="0" xfId="340" applyNumberFormat="1" applyFont="1" applyFill="1" applyBorder="1" applyAlignment="1">
      <alignment horizontal="center" vertical="center" wrapText="1"/>
    </xf>
    <xf numFmtId="2" fontId="186" fillId="28" borderId="0" xfId="340" applyNumberFormat="1" applyFont="1" applyFill="1" applyBorder="1" applyAlignment="1">
      <alignment horizontal="right" vertical="center" wrapText="1"/>
    </xf>
    <xf numFmtId="0" fontId="117" fillId="28" borderId="0" xfId="340" applyFont="1" applyFill="1" applyBorder="1" applyAlignment="1">
      <alignment horizontal="right" vertical="center" wrapText="1"/>
    </xf>
    <xf numFmtId="0" fontId="198" fillId="28" borderId="35" xfId="340" applyFont="1" applyFill="1" applyBorder="1" applyAlignment="1">
      <alignment vertical="center"/>
    </xf>
    <xf numFmtId="164" fontId="186" fillId="52" borderId="36" xfId="340" applyNumberFormat="1" applyFont="1" applyFill="1" applyBorder="1" applyAlignment="1">
      <alignment horizontal="center" vertical="center" wrapText="1"/>
    </xf>
    <xf numFmtId="2" fontId="186" fillId="28" borderId="38" xfId="340" applyNumberFormat="1" applyFont="1" applyFill="1" applyBorder="1" applyAlignment="1">
      <alignment horizontal="center" vertical="center" wrapText="1"/>
    </xf>
    <xf numFmtId="0" fontId="186" fillId="28" borderId="43" xfId="0" applyFont="1" applyFill="1" applyBorder="1" applyAlignment="1">
      <alignment horizontal="right"/>
    </xf>
    <xf numFmtId="164" fontId="207" fillId="54" borderId="56" xfId="2" applyNumberFormat="1" applyFont="1" applyFill="1" applyBorder="1" applyAlignment="1">
      <alignment horizontal="center" vertical="center"/>
    </xf>
    <xf numFmtId="0" fontId="198" fillId="52" borderId="0" xfId="340" applyFont="1" applyFill="1" applyAlignment="1">
      <alignment horizontal="right"/>
    </xf>
    <xf numFmtId="164" fontId="186" fillId="52" borderId="43" xfId="2" applyNumberFormat="1" applyFont="1" applyFill="1" applyBorder="1" applyAlignment="1">
      <alignment horizontal="right"/>
    </xf>
    <xf numFmtId="164" fontId="117" fillId="28" borderId="0" xfId="340" applyNumberFormat="1" applyFont="1" applyFill="1" applyBorder="1" applyAlignment="1">
      <alignment horizontal="right" wrapText="1"/>
    </xf>
    <xf numFmtId="164" fontId="117" fillId="28" borderId="0" xfId="340" applyNumberFormat="1" applyFont="1" applyFill="1" applyBorder="1" applyAlignment="1">
      <alignment horizontal="left" indent="1"/>
    </xf>
    <xf numFmtId="164" fontId="117" fillId="28" borderId="0" xfId="340" applyNumberFormat="1" applyFont="1" applyFill="1" applyBorder="1" applyAlignment="1">
      <alignment horizontal="left" wrapText="1" indent="1"/>
    </xf>
    <xf numFmtId="164" fontId="198" fillId="28" borderId="0" xfId="340" applyNumberFormat="1" applyFont="1" applyFill="1" applyBorder="1" applyAlignment="1">
      <alignment horizontal="right"/>
    </xf>
    <xf numFmtId="0" fontId="198" fillId="52" borderId="0" xfId="340" applyFont="1" applyFill="1" applyBorder="1" applyAlignment="1">
      <alignment horizontal="right"/>
    </xf>
    <xf numFmtId="164" fontId="186" fillId="28" borderId="0" xfId="0" applyNumberFormat="1" applyFont="1" applyFill="1" applyBorder="1" applyAlignment="1">
      <alignment horizontal="left" vertical="center" indent="1"/>
    </xf>
    <xf numFmtId="0" fontId="198" fillId="52" borderId="0" xfId="340" applyFont="1" applyFill="1"/>
    <xf numFmtId="2" fontId="186" fillId="28" borderId="43" xfId="340" applyNumberFormat="1" applyFont="1" applyFill="1" applyBorder="1" applyAlignment="1">
      <alignment horizontal="right" vertical="center"/>
    </xf>
    <xf numFmtId="164" fontId="186" fillId="28" borderId="0" xfId="340" applyNumberFormat="1" applyFont="1" applyFill="1" applyBorder="1" applyAlignment="1">
      <alignment horizontal="center" vertical="center"/>
    </xf>
    <xf numFmtId="164" fontId="186" fillId="28" borderId="0" xfId="358" applyNumberFormat="1" applyFont="1" applyFill="1" applyBorder="1" applyAlignment="1">
      <alignment horizontal="center" vertical="center"/>
    </xf>
    <xf numFmtId="164" fontId="117" fillId="28" borderId="0" xfId="340" applyNumberFormat="1" applyFont="1" applyFill="1" applyBorder="1" applyAlignment="1">
      <alignment horizontal="center" vertical="center"/>
    </xf>
    <xf numFmtId="164" fontId="198" fillId="28" borderId="0" xfId="340" applyNumberFormat="1" applyFont="1" applyFill="1"/>
    <xf numFmtId="164" fontId="246" fillId="28" borderId="0" xfId="2" applyNumberFormat="1" applyFont="1" applyFill="1" applyBorder="1" applyAlignment="1">
      <alignment horizontal="center" vertical="center"/>
    </xf>
    <xf numFmtId="2" fontId="186" fillId="54" borderId="43" xfId="340" applyNumberFormat="1" applyFont="1" applyFill="1" applyBorder="1" applyAlignment="1">
      <alignment horizontal="right" vertical="center"/>
    </xf>
    <xf numFmtId="164" fontId="186" fillId="54" borderId="0" xfId="340" applyNumberFormat="1" applyFont="1" applyFill="1" applyBorder="1" applyAlignment="1">
      <alignment horizontal="center" vertical="center"/>
    </xf>
    <xf numFmtId="164" fontId="186" fillId="54" borderId="0" xfId="2" applyNumberFormat="1" applyFont="1" applyFill="1" applyBorder="1" applyAlignment="1">
      <alignment horizontal="center" vertical="center"/>
    </xf>
    <xf numFmtId="164" fontId="117" fillId="54" borderId="0" xfId="340" applyNumberFormat="1" applyFont="1" applyFill="1" applyBorder="1" applyAlignment="1">
      <alignment horizontal="center" vertical="center"/>
    </xf>
    <xf numFmtId="0" fontId="198" fillId="54" borderId="35" xfId="340" applyFont="1" applyFill="1" applyBorder="1" applyAlignment="1">
      <alignment vertical="center"/>
    </xf>
    <xf numFmtId="164" fontId="198" fillId="54" borderId="0" xfId="340" applyNumberFormat="1" applyFont="1" applyFill="1"/>
    <xf numFmtId="164" fontId="117" fillId="54" borderId="0" xfId="340" applyNumberFormat="1" applyFont="1" applyFill="1" applyBorder="1" applyAlignment="1">
      <alignment horizontal="right" wrapText="1"/>
    </xf>
    <xf numFmtId="0" fontId="198" fillId="54" borderId="0" xfId="340" applyFont="1" applyFill="1" applyBorder="1"/>
    <xf numFmtId="164" fontId="117" fillId="54" borderId="0" xfId="340" applyNumberFormat="1" applyFont="1" applyFill="1" applyBorder="1" applyAlignment="1">
      <alignment horizontal="left" indent="1"/>
    </xf>
    <xf numFmtId="164" fontId="186" fillId="54" borderId="0" xfId="0" applyNumberFormat="1" applyFont="1" applyFill="1" applyBorder="1" applyAlignment="1">
      <alignment horizontal="left" vertical="center" indent="1"/>
    </xf>
    <xf numFmtId="164" fontId="198" fillId="54" borderId="0" xfId="340" applyNumberFormat="1" applyFont="1" applyFill="1" applyBorder="1" applyAlignment="1">
      <alignment horizontal="right"/>
    </xf>
    <xf numFmtId="0" fontId="198" fillId="54" borderId="0" xfId="340" applyFont="1" applyFill="1"/>
    <xf numFmtId="164" fontId="186" fillId="28" borderId="0" xfId="340" applyNumberFormat="1" applyFont="1" applyFill="1" applyBorder="1" applyAlignment="1">
      <alignment horizontal="center" vertical="center" wrapText="1"/>
    </xf>
    <xf numFmtId="179" fontId="198" fillId="54" borderId="0" xfId="527" applyNumberFormat="1" applyFont="1" applyFill="1" applyBorder="1"/>
    <xf numFmtId="164" fontId="198" fillId="54" borderId="0" xfId="340" applyNumberFormat="1" applyFont="1" applyFill="1" applyBorder="1"/>
    <xf numFmtId="2" fontId="186" fillId="54" borderId="36" xfId="340" applyNumberFormat="1" applyFont="1" applyFill="1" applyBorder="1" applyAlignment="1">
      <alignment horizontal="right" vertical="center"/>
    </xf>
    <xf numFmtId="164" fontId="117" fillId="52" borderId="103" xfId="340" applyNumberFormat="1" applyFont="1" applyFill="1" applyBorder="1" applyAlignment="1">
      <alignment horizontal="center" vertical="center" wrapText="1"/>
    </xf>
    <xf numFmtId="164" fontId="186" fillId="54" borderId="0" xfId="340" applyNumberFormat="1" applyFont="1" applyFill="1" applyBorder="1" applyAlignment="1">
      <alignment horizontal="right" wrapText="1"/>
    </xf>
    <xf numFmtId="164" fontId="186" fillId="54" borderId="0" xfId="340" applyNumberFormat="1" applyFont="1" applyFill="1" applyBorder="1"/>
    <xf numFmtId="164" fontId="186" fillId="54" borderId="0" xfId="340" applyNumberFormat="1" applyFont="1" applyFill="1" applyBorder="1" applyAlignment="1">
      <alignment horizontal="left" indent="1"/>
    </xf>
    <xf numFmtId="164" fontId="186" fillId="54" borderId="0" xfId="340" applyNumberFormat="1" applyFont="1" applyFill="1" applyBorder="1" applyAlignment="1">
      <alignment horizontal="left" vertical="center" wrapText="1" indent="1"/>
    </xf>
    <xf numFmtId="0" fontId="245" fillId="54" borderId="0" xfId="340" applyFont="1" applyFill="1"/>
    <xf numFmtId="164" fontId="186" fillId="54" borderId="0" xfId="358" applyNumberFormat="1" applyFont="1" applyFill="1" applyBorder="1" applyAlignment="1">
      <alignment horizontal="center" vertical="center"/>
    </xf>
    <xf numFmtId="164" fontId="186" fillId="28" borderId="56" xfId="340" applyNumberFormat="1" applyFont="1" applyFill="1" applyBorder="1" applyAlignment="1">
      <alignment horizontal="center" vertical="center"/>
    </xf>
    <xf numFmtId="0" fontId="245" fillId="54" borderId="38" xfId="340" applyFont="1" applyFill="1" applyBorder="1" applyAlignment="1">
      <alignment vertical="center"/>
    </xf>
    <xf numFmtId="2" fontId="186" fillId="54" borderId="0" xfId="2" applyNumberFormat="1" applyFont="1" applyFill="1" applyBorder="1" applyAlignment="1">
      <alignment horizontal="center" vertical="center"/>
    </xf>
    <xf numFmtId="43" fontId="247" fillId="54" borderId="0" xfId="531" applyNumberFormat="1" applyFont="1" applyFill="1" applyBorder="1"/>
    <xf numFmtId="164" fontId="248" fillId="54" borderId="0" xfId="340" applyNumberFormat="1" applyFont="1" applyFill="1" applyBorder="1" applyAlignment="1">
      <alignment horizontal="left" indent="1"/>
    </xf>
    <xf numFmtId="164" fontId="249" fillId="54" borderId="0" xfId="340" applyNumberFormat="1" applyFont="1" applyFill="1" applyBorder="1" applyAlignment="1">
      <alignment horizontal="left" indent="1"/>
    </xf>
    <xf numFmtId="164" fontId="248" fillId="54" borderId="0" xfId="340" applyNumberFormat="1" applyFont="1" applyFill="1" applyBorder="1" applyAlignment="1">
      <alignment horizontal="left" vertical="center" wrapText="1" indent="1"/>
    </xf>
    <xf numFmtId="1" fontId="245" fillId="54" borderId="38" xfId="340" applyNumberFormat="1" applyFont="1" applyFill="1" applyBorder="1" applyAlignment="1">
      <alignment vertical="center"/>
    </xf>
    <xf numFmtId="164" fontId="186" fillId="28" borderId="103" xfId="2" applyNumberFormat="1" applyFont="1" applyFill="1" applyBorder="1" applyAlignment="1">
      <alignment horizontal="center" vertical="center"/>
    </xf>
    <xf numFmtId="164" fontId="117" fillId="52" borderId="56" xfId="340" applyNumberFormat="1" applyFont="1" applyFill="1" applyBorder="1" applyAlignment="1">
      <alignment horizontal="center" vertical="center" wrapText="1"/>
    </xf>
    <xf numFmtId="164" fontId="186" fillId="54" borderId="36" xfId="2" applyNumberFormat="1" applyFont="1" applyFill="1" applyBorder="1" applyAlignment="1">
      <alignment horizontal="center" vertical="center"/>
    </xf>
    <xf numFmtId="164" fontId="186" fillId="54" borderId="56" xfId="2" applyNumberFormat="1" applyFont="1" applyFill="1" applyBorder="1" applyAlignment="1">
      <alignment horizontal="center" vertical="center"/>
    </xf>
    <xf numFmtId="2" fontId="207" fillId="54" borderId="36" xfId="340" applyNumberFormat="1" applyFont="1" applyFill="1" applyBorder="1" applyAlignment="1">
      <alignment horizontal="right" vertical="center"/>
    </xf>
    <xf numFmtId="164" fontId="250" fillId="54" borderId="0" xfId="2" applyNumberFormat="1" applyFont="1" applyFill="1" applyBorder="1" applyAlignment="1">
      <alignment horizontal="center" vertical="center"/>
    </xf>
    <xf numFmtId="0" fontId="198" fillId="54" borderId="59" xfId="340" applyFont="1" applyFill="1" applyBorder="1"/>
    <xf numFmtId="0" fontId="198" fillId="54" borderId="56" xfId="340" applyFont="1" applyFill="1" applyBorder="1"/>
    <xf numFmtId="2" fontId="186" fillId="54" borderId="101" xfId="340" applyNumberFormat="1" applyFont="1" applyFill="1" applyBorder="1" applyAlignment="1">
      <alignment horizontal="right" vertical="center"/>
    </xf>
    <xf numFmtId="164" fontId="186" fillId="54" borderId="0" xfId="340" applyNumberFormat="1" applyFont="1" applyFill="1" applyBorder="1" applyAlignment="1">
      <alignment horizontal="center" vertical="center" wrapText="1"/>
    </xf>
    <xf numFmtId="164" fontId="186" fillId="54" borderId="56" xfId="340" applyNumberFormat="1" applyFont="1" applyFill="1" applyBorder="1" applyAlignment="1">
      <alignment horizontal="center" vertical="center"/>
    </xf>
    <xf numFmtId="1" fontId="245" fillId="54" borderId="56" xfId="340" applyNumberFormat="1" applyFont="1" applyFill="1" applyBorder="1" applyAlignment="1">
      <alignment vertical="center"/>
    </xf>
    <xf numFmtId="2" fontId="207" fillId="54" borderId="101" xfId="340" applyNumberFormat="1" applyFont="1" applyFill="1" applyBorder="1" applyAlignment="1">
      <alignment horizontal="right" vertical="center"/>
    </xf>
    <xf numFmtId="164" fontId="186" fillId="54" borderId="59" xfId="2" applyNumberFormat="1" applyFont="1" applyFill="1" applyBorder="1" applyAlignment="1">
      <alignment horizontal="center" vertical="center"/>
    </xf>
    <xf numFmtId="43" fontId="198" fillId="54" borderId="0" xfId="531" applyFont="1" applyFill="1"/>
    <xf numFmtId="179" fontId="247" fillId="54" borderId="0" xfId="340" applyNumberFormat="1" applyFont="1" applyFill="1" applyBorder="1"/>
    <xf numFmtId="2" fontId="207" fillId="54" borderId="98" xfId="340" applyNumberFormat="1" applyFont="1" applyFill="1" applyBorder="1" applyAlignment="1">
      <alignment horizontal="right" vertical="center"/>
    </xf>
    <xf numFmtId="179" fontId="198" fillId="54" borderId="0" xfId="527" applyNumberFormat="1" applyFont="1" applyFill="1"/>
    <xf numFmtId="2" fontId="186" fillId="54" borderId="119" xfId="340" applyNumberFormat="1" applyFont="1" applyFill="1" applyBorder="1" applyAlignment="1">
      <alignment horizontal="right" vertical="center"/>
    </xf>
    <xf numFmtId="164" fontId="186" fillId="54" borderId="132" xfId="2" applyNumberFormat="1" applyFont="1" applyFill="1" applyBorder="1" applyAlignment="1">
      <alignment horizontal="center" vertical="center"/>
    </xf>
    <xf numFmtId="164" fontId="186" fillId="54" borderId="143" xfId="2" applyNumberFormat="1" applyFont="1" applyFill="1" applyBorder="1" applyAlignment="1">
      <alignment horizontal="center" vertical="center"/>
    </xf>
    <xf numFmtId="2" fontId="207" fillId="54" borderId="134" xfId="2" applyNumberFormat="1" applyFont="1" applyFill="1" applyBorder="1" applyAlignment="1">
      <alignment horizontal="center" vertical="center"/>
    </xf>
    <xf numFmtId="164" fontId="207" fillId="54" borderId="135" xfId="2" applyNumberFormat="1" applyFont="1" applyFill="1" applyBorder="1" applyAlignment="1">
      <alignment horizontal="center" vertical="center"/>
    </xf>
    <xf numFmtId="2" fontId="250" fillId="54" borderId="98" xfId="340" applyNumberFormat="1" applyFont="1" applyFill="1" applyBorder="1" applyAlignment="1">
      <alignment horizontal="right" vertical="center"/>
    </xf>
    <xf numFmtId="164" fontId="250" fillId="28" borderId="126" xfId="2" applyNumberFormat="1" applyFont="1" applyFill="1" applyBorder="1" applyAlignment="1">
      <alignment horizontal="center" vertical="center"/>
    </xf>
    <xf numFmtId="164" fontId="250" fillId="28" borderId="127" xfId="2" applyNumberFormat="1" applyFont="1" applyFill="1" applyBorder="1" applyAlignment="1">
      <alignment horizontal="center" vertical="center"/>
    </xf>
    <xf numFmtId="164" fontId="250" fillId="54" borderId="127" xfId="2" applyNumberFormat="1" applyFont="1" applyFill="1" applyBorder="1" applyAlignment="1">
      <alignment horizontal="center" vertical="center"/>
    </xf>
    <xf numFmtId="164" fontId="250" fillId="54" borderId="127" xfId="340" applyNumberFormat="1" applyFont="1" applyFill="1" applyBorder="1" applyAlignment="1">
      <alignment horizontal="center" vertical="center" wrapText="1"/>
    </xf>
    <xf numFmtId="164" fontId="186" fillId="54" borderId="127" xfId="340" applyNumberFormat="1" applyFont="1" applyFill="1" applyBorder="1" applyAlignment="1">
      <alignment horizontal="center" vertical="center"/>
    </xf>
    <xf numFmtId="164" fontId="250" fillId="54" borderId="142" xfId="340" applyNumberFormat="1" applyFont="1" applyFill="1" applyBorder="1" applyAlignment="1">
      <alignment horizontal="center" vertical="center" wrapText="1"/>
    </xf>
    <xf numFmtId="164" fontId="250" fillId="54" borderId="127" xfId="340" applyNumberFormat="1" applyFont="1" applyFill="1" applyBorder="1" applyAlignment="1">
      <alignment horizontal="center" vertical="center"/>
    </xf>
    <xf numFmtId="164" fontId="250" fillId="54" borderId="128" xfId="340" applyNumberFormat="1" applyFont="1" applyFill="1" applyBorder="1" applyAlignment="1">
      <alignment horizontal="center" vertical="center"/>
    </xf>
    <xf numFmtId="164" fontId="250" fillId="54" borderId="36" xfId="340" applyNumberFormat="1" applyFont="1" applyFill="1" applyBorder="1" applyAlignment="1">
      <alignment horizontal="center" vertical="center"/>
    </xf>
    <xf numFmtId="164" fontId="250" fillId="54" borderId="0" xfId="340" applyNumberFormat="1" applyFont="1" applyFill="1" applyBorder="1" applyAlignment="1">
      <alignment horizontal="center" vertical="center"/>
    </xf>
    <xf numFmtId="2" fontId="250" fillId="54" borderId="0" xfId="340" applyNumberFormat="1" applyFont="1" applyFill="1" applyBorder="1" applyAlignment="1">
      <alignment horizontal="center" vertical="center"/>
    </xf>
    <xf numFmtId="164" fontId="250" fillId="54" borderId="56" xfId="340" applyNumberFormat="1" applyFont="1" applyFill="1" applyBorder="1" applyAlignment="1">
      <alignment horizontal="center" vertical="center"/>
    </xf>
    <xf numFmtId="164" fontId="250" fillId="28" borderId="103" xfId="2" applyNumberFormat="1" applyFont="1" applyFill="1" applyBorder="1" applyAlignment="1">
      <alignment horizontal="center" vertical="center"/>
    </xf>
    <xf numFmtId="164" fontId="250" fillId="28" borderId="0" xfId="2" applyNumberFormat="1" applyFont="1" applyFill="1" applyBorder="1" applyAlignment="1">
      <alignment horizontal="center" vertical="center"/>
    </xf>
    <xf numFmtId="164" fontId="250" fillId="54" borderId="0" xfId="340" applyNumberFormat="1" applyFont="1" applyFill="1" applyBorder="1" applyAlignment="1">
      <alignment horizontal="center" vertical="center" wrapText="1"/>
    </xf>
    <xf numFmtId="1" fontId="245" fillId="54" borderId="0" xfId="340" applyNumberFormat="1" applyFont="1" applyFill="1" applyBorder="1" applyAlignment="1">
      <alignment vertical="center"/>
    </xf>
    <xf numFmtId="164" fontId="250" fillId="54" borderId="41" xfId="340" applyNumberFormat="1" applyFont="1" applyFill="1" applyBorder="1" applyAlignment="1">
      <alignment horizontal="center" vertical="center"/>
    </xf>
    <xf numFmtId="164" fontId="250" fillId="54" borderId="37" xfId="340" applyNumberFormat="1" applyFont="1" applyFill="1" applyBorder="1" applyAlignment="1">
      <alignment horizontal="center" vertical="center"/>
    </xf>
    <xf numFmtId="2" fontId="250" fillId="54" borderId="37" xfId="340" applyNumberFormat="1" applyFont="1" applyFill="1" applyBorder="1" applyAlignment="1">
      <alignment horizontal="center" vertical="center"/>
    </xf>
    <xf numFmtId="164" fontId="250" fillId="54" borderId="74" xfId="340" applyNumberFormat="1" applyFont="1" applyFill="1" applyBorder="1" applyAlignment="1">
      <alignment horizontal="center" vertical="center"/>
    </xf>
    <xf numFmtId="2" fontId="186" fillId="54" borderId="42" xfId="2" applyNumberFormat="1" applyFont="1" applyFill="1" applyBorder="1" applyAlignment="1">
      <alignment horizontal="left" vertical="top" wrapText="1"/>
    </xf>
    <xf numFmtId="0" fontId="186" fillId="54" borderId="118" xfId="0" applyFont="1" applyFill="1" applyBorder="1" applyAlignment="1">
      <alignment vertical="center"/>
    </xf>
    <xf numFmtId="0" fontId="186" fillId="54" borderId="44" xfId="0" applyFont="1" applyFill="1" applyBorder="1" applyAlignment="1">
      <alignment vertical="center"/>
    </xf>
    <xf numFmtId="0" fontId="198" fillId="54" borderId="57" xfId="340" applyFont="1" applyFill="1" applyBorder="1"/>
    <xf numFmtId="0" fontId="144" fillId="54" borderId="59" xfId="0" applyFont="1" applyFill="1" applyBorder="1" applyAlignment="1">
      <alignment wrapText="1"/>
    </xf>
    <xf numFmtId="0" fontId="144" fillId="54" borderId="0" xfId="0" applyFont="1" applyFill="1" applyBorder="1" applyAlignment="1">
      <alignment wrapText="1"/>
    </xf>
    <xf numFmtId="0" fontId="144" fillId="54" borderId="56" xfId="0" applyFont="1" applyFill="1" applyBorder="1" applyAlignment="1">
      <alignment wrapText="1"/>
    </xf>
    <xf numFmtId="164" fontId="117" fillId="54" borderId="0" xfId="340" applyNumberFormat="1" applyFont="1" applyFill="1" applyBorder="1"/>
    <xf numFmtId="0" fontId="198" fillId="28" borderId="43" xfId="340" applyFont="1" applyFill="1" applyBorder="1"/>
    <xf numFmtId="0" fontId="117" fillId="28" borderId="0" xfId="340" applyFont="1" applyFill="1" applyBorder="1" applyAlignment="1">
      <alignment horizontal="left" vertical="center"/>
    </xf>
    <xf numFmtId="0" fontId="198" fillId="28" borderId="56" xfId="340" applyFont="1" applyFill="1" applyBorder="1"/>
    <xf numFmtId="16" fontId="198" fillId="28" borderId="43" xfId="340" applyNumberFormat="1" applyFont="1" applyFill="1" applyBorder="1"/>
    <xf numFmtId="0" fontId="186" fillId="28" borderId="0" xfId="0" applyFont="1" applyFill="1" applyBorder="1" applyAlignment="1">
      <alignment vertical="center"/>
    </xf>
    <xf numFmtId="0" fontId="198" fillId="28" borderId="38" xfId="340" applyFont="1" applyFill="1" applyBorder="1"/>
    <xf numFmtId="16" fontId="198" fillId="28" borderId="99" xfId="340" applyNumberFormat="1" applyFont="1" applyFill="1" applyBorder="1"/>
    <xf numFmtId="0" fontId="186" fillId="52" borderId="46" xfId="0" applyFont="1" applyFill="1" applyBorder="1" applyAlignment="1">
      <alignment vertical="center"/>
    </xf>
    <xf numFmtId="0" fontId="198" fillId="28" borderId="46" xfId="340" applyFont="1" applyFill="1" applyBorder="1"/>
    <xf numFmtId="0" fontId="198" fillId="28" borderId="47" xfId="340" applyFont="1" applyFill="1" applyBorder="1"/>
    <xf numFmtId="16" fontId="198" fillId="28" borderId="0" xfId="340" applyNumberFormat="1" applyFont="1" applyFill="1"/>
    <xf numFmtId="164" fontId="244" fillId="51" borderId="46" xfId="2" applyNumberFormat="1" applyFont="1" applyFill="1" applyBorder="1" applyAlignment="1">
      <alignment horizontal="center" vertical="top" wrapText="1"/>
    </xf>
    <xf numFmtId="164" fontId="244" fillId="51" borderId="47" xfId="2" applyNumberFormat="1" applyFont="1" applyFill="1" applyBorder="1" applyAlignment="1">
      <alignment horizontal="center" vertical="top" wrapText="1"/>
    </xf>
    <xf numFmtId="2" fontId="186" fillId="28" borderId="35" xfId="340" applyNumberFormat="1" applyFont="1" applyFill="1" applyBorder="1" applyAlignment="1">
      <alignment horizontal="right" wrapText="1"/>
    </xf>
    <xf numFmtId="164" fontId="244" fillId="51" borderId="45" xfId="2" applyNumberFormat="1" applyFont="1" applyFill="1" applyBorder="1" applyAlignment="1">
      <alignment vertical="top" wrapText="1"/>
    </xf>
    <xf numFmtId="164" fontId="244" fillId="51" borderId="46" xfId="2" applyNumberFormat="1" applyFont="1" applyFill="1" applyBorder="1" applyAlignment="1">
      <alignment vertical="top" wrapText="1"/>
    </xf>
    <xf numFmtId="164" fontId="244" fillId="51" borderId="114" xfId="2" applyNumberFormat="1" applyFont="1" applyFill="1" applyBorder="1" applyAlignment="1">
      <alignment vertical="top" wrapText="1"/>
    </xf>
    <xf numFmtId="0" fontId="198" fillId="52" borderId="0" xfId="340" applyFont="1" applyFill="1" applyAlignment="1">
      <alignment vertical="center"/>
    </xf>
    <xf numFmtId="0" fontId="198" fillId="51" borderId="55" xfId="0" applyFont="1" applyFill="1" applyBorder="1" applyAlignment="1">
      <alignment horizontal="centerContinuous" vertical="center" wrapText="1"/>
    </xf>
    <xf numFmtId="0" fontId="198" fillId="51" borderId="36" xfId="340" applyFont="1" applyFill="1" applyBorder="1" applyAlignment="1">
      <alignment vertical="center" wrapText="1"/>
    </xf>
    <xf numFmtId="0" fontId="198" fillId="51" borderId="56" xfId="340" applyFont="1" applyFill="1" applyBorder="1" applyAlignment="1">
      <alignment vertical="center" wrapText="1"/>
    </xf>
    <xf numFmtId="0" fontId="198" fillId="54" borderId="0" xfId="340" applyFont="1" applyFill="1" applyAlignment="1">
      <alignment vertical="center"/>
    </xf>
    <xf numFmtId="0" fontId="198" fillId="51" borderId="53" xfId="0" applyFont="1" applyFill="1" applyBorder="1" applyAlignment="1">
      <alignment horizontal="center" vertical="center" wrapText="1"/>
    </xf>
    <xf numFmtId="0" fontId="198" fillId="51" borderId="113" xfId="340" applyFont="1" applyFill="1" applyBorder="1" applyAlignment="1">
      <alignment horizontal="center" vertical="center" wrapText="1"/>
    </xf>
    <xf numFmtId="164" fontId="186" fillId="53" borderId="41" xfId="2" applyNumberFormat="1" applyFont="1" applyFill="1" applyBorder="1" applyAlignment="1">
      <alignment horizontal="center" wrapText="1"/>
    </xf>
    <xf numFmtId="2" fontId="186" fillId="53" borderId="37" xfId="340" applyNumberFormat="1" applyFont="1" applyFill="1" applyBorder="1" applyAlignment="1">
      <alignment horizontal="center" wrapText="1"/>
    </xf>
    <xf numFmtId="2" fontId="117" fillId="53" borderId="60" xfId="340" applyNumberFormat="1" applyFont="1" applyFill="1" applyBorder="1" applyAlignment="1">
      <alignment horizontal="center" wrapText="1"/>
    </xf>
    <xf numFmtId="0" fontId="117" fillId="53" borderId="37" xfId="340" applyFont="1" applyFill="1" applyBorder="1" applyAlignment="1">
      <alignment horizontal="center" wrapText="1"/>
    </xf>
    <xf numFmtId="2" fontId="186" fillId="54" borderId="35" xfId="340" applyNumberFormat="1" applyFont="1" applyFill="1" applyBorder="1" applyAlignment="1">
      <alignment horizontal="right" wrapText="1"/>
    </xf>
    <xf numFmtId="2" fontId="117" fillId="53" borderId="41" xfId="340" applyNumberFormat="1" applyFont="1" applyFill="1" applyBorder="1" applyAlignment="1">
      <alignment horizontal="center" wrapText="1"/>
    </xf>
    <xf numFmtId="2" fontId="117" fillId="53" borderId="74" xfId="340" applyNumberFormat="1" applyFont="1" applyFill="1" applyBorder="1" applyAlignment="1">
      <alignment horizontal="center" wrapText="1"/>
    </xf>
    <xf numFmtId="0" fontId="198" fillId="54" borderId="0" xfId="340" applyFont="1" applyFill="1" applyAlignment="1">
      <alignment horizontal="center"/>
    </xf>
    <xf numFmtId="0" fontId="186" fillId="28" borderId="43" xfId="0" quotePrefix="1" applyFont="1" applyFill="1" applyBorder="1" applyAlignment="1">
      <alignment horizontal="right"/>
    </xf>
    <xf numFmtId="164" fontId="117" fillId="52" borderId="38" xfId="340" applyNumberFormat="1" applyFont="1" applyFill="1" applyBorder="1" applyAlignment="1">
      <alignment horizontal="center" vertical="center" wrapText="1"/>
    </xf>
    <xf numFmtId="2" fontId="186" fillId="28" borderId="38" xfId="340" applyNumberFormat="1" applyFont="1" applyFill="1" applyBorder="1" applyAlignment="1">
      <alignment horizontal="right" vertical="center" wrapText="1"/>
    </xf>
    <xf numFmtId="164" fontId="186" fillId="52" borderId="62" xfId="340" applyNumberFormat="1" applyFont="1" applyFill="1" applyBorder="1" applyAlignment="1">
      <alignment horizontal="center" vertical="center" wrapText="1"/>
    </xf>
    <xf numFmtId="164" fontId="117" fillId="52" borderId="81" xfId="340" applyNumberFormat="1" applyFont="1" applyFill="1" applyBorder="1" applyAlignment="1">
      <alignment horizontal="center" vertical="center" wrapText="1"/>
    </xf>
    <xf numFmtId="0" fontId="198" fillId="54" borderId="0" xfId="340" applyFont="1" applyFill="1" applyAlignment="1">
      <alignment horizontal="right"/>
    </xf>
    <xf numFmtId="164" fontId="186" fillId="52" borderId="38" xfId="340" applyNumberFormat="1" applyFont="1" applyFill="1" applyBorder="1" applyAlignment="1">
      <alignment horizontal="center" vertical="center" wrapText="1"/>
    </xf>
    <xf numFmtId="164" fontId="186" fillId="28" borderId="38" xfId="340" applyNumberFormat="1" applyFont="1" applyFill="1" applyBorder="1" applyAlignment="1">
      <alignment horizontal="center" vertical="center"/>
    </xf>
    <xf numFmtId="164" fontId="186" fillId="28" borderId="36" xfId="2" applyNumberFormat="1" applyFont="1" applyFill="1" applyBorder="1" applyAlignment="1">
      <alignment horizontal="center" vertical="center"/>
    </xf>
    <xf numFmtId="2" fontId="207" fillId="54" borderId="43" xfId="340" applyNumberFormat="1" applyFont="1" applyFill="1" applyBorder="1" applyAlignment="1">
      <alignment horizontal="right" vertical="center"/>
    </xf>
    <xf numFmtId="164" fontId="186" fillId="52" borderId="59" xfId="340" applyNumberFormat="1" applyFont="1" applyFill="1" applyBorder="1" applyAlignment="1">
      <alignment horizontal="center" vertical="center" wrapText="1"/>
    </xf>
    <xf numFmtId="164" fontId="207" fillId="52" borderId="0" xfId="340" applyNumberFormat="1" applyFont="1" applyFill="1" applyBorder="1" applyAlignment="1">
      <alignment horizontal="center" vertical="center" wrapText="1"/>
    </xf>
    <xf numFmtId="164" fontId="186" fillId="54" borderId="79" xfId="340" applyNumberFormat="1" applyFont="1" applyFill="1" applyBorder="1" applyAlignment="1">
      <alignment horizontal="center" vertical="center"/>
    </xf>
    <xf numFmtId="164" fontId="186" fillId="54" borderId="38" xfId="340" applyNumberFormat="1" applyFont="1" applyFill="1" applyBorder="1" applyAlignment="1">
      <alignment horizontal="center" vertical="center"/>
    </xf>
    <xf numFmtId="2" fontId="186" fillId="54" borderId="109" xfId="340" applyNumberFormat="1" applyFont="1" applyFill="1" applyBorder="1" applyAlignment="1">
      <alignment horizontal="right" vertical="center"/>
    </xf>
    <xf numFmtId="164" fontId="186" fillId="54" borderId="121" xfId="340" applyNumberFormat="1" applyFont="1" applyFill="1" applyBorder="1" applyAlignment="1">
      <alignment horizontal="center" vertical="center"/>
    </xf>
    <xf numFmtId="164" fontId="186" fillId="54" borderId="122" xfId="340" applyNumberFormat="1" applyFont="1" applyFill="1" applyBorder="1" applyAlignment="1">
      <alignment horizontal="center" vertical="center"/>
    </xf>
    <xf numFmtId="164" fontId="117" fillId="52" borderId="143" xfId="340" applyNumberFormat="1" applyFont="1" applyFill="1" applyBorder="1" applyAlignment="1">
      <alignment horizontal="center" vertical="center" wrapText="1"/>
    </xf>
    <xf numFmtId="164" fontId="186" fillId="54" borderId="137" xfId="340" applyNumberFormat="1" applyFont="1" applyFill="1" applyBorder="1" applyAlignment="1">
      <alignment horizontal="center" vertical="center"/>
    </xf>
    <xf numFmtId="164" fontId="186" fillId="54" borderId="139" xfId="340" applyNumberFormat="1" applyFont="1" applyFill="1" applyBorder="1" applyAlignment="1">
      <alignment horizontal="center" vertical="center"/>
    </xf>
    <xf numFmtId="164" fontId="186" fillId="54" borderId="136" xfId="340" applyNumberFormat="1" applyFont="1" applyFill="1" applyBorder="1" applyAlignment="1">
      <alignment horizontal="center" vertical="center"/>
    </xf>
    <xf numFmtId="164" fontId="186" fillId="52" borderId="132" xfId="340" applyNumberFormat="1" applyFont="1" applyFill="1" applyBorder="1" applyAlignment="1">
      <alignment horizontal="center" vertical="center" wrapText="1"/>
    </xf>
    <xf numFmtId="164" fontId="186" fillId="52" borderId="143" xfId="340" applyNumberFormat="1" applyFont="1" applyFill="1" applyBorder="1" applyAlignment="1">
      <alignment horizontal="center" vertical="center" wrapText="1"/>
    </xf>
    <xf numFmtId="2" fontId="247" fillId="54" borderId="43" xfId="340" applyNumberFormat="1" applyFont="1" applyFill="1" applyBorder="1" applyAlignment="1">
      <alignment horizontal="right" vertical="center"/>
    </xf>
    <xf numFmtId="164" fontId="247" fillId="54" borderId="79" xfId="340" applyNumberFormat="1" applyFont="1" applyFill="1" applyBorder="1" applyAlignment="1">
      <alignment horizontal="center" vertical="center"/>
    </xf>
    <xf numFmtId="164" fontId="247" fillId="54" borderId="0" xfId="340" applyNumberFormat="1" applyFont="1" applyFill="1" applyBorder="1" applyAlignment="1">
      <alignment horizontal="center" vertical="center"/>
    </xf>
    <xf numFmtId="164" fontId="247" fillId="54" borderId="142" xfId="340" applyNumberFormat="1" applyFont="1" applyFill="1" applyBorder="1" applyAlignment="1">
      <alignment horizontal="center" vertical="center"/>
    </xf>
    <xf numFmtId="164" fontId="247" fillId="54" borderId="140" xfId="340" applyNumberFormat="1" applyFont="1" applyFill="1" applyBorder="1" applyAlignment="1">
      <alignment horizontal="center" vertical="center"/>
    </xf>
    <xf numFmtId="164" fontId="247" fillId="54" borderId="38" xfId="340" applyNumberFormat="1" applyFont="1" applyFill="1" applyBorder="1" applyAlignment="1">
      <alignment horizontal="center" vertical="center"/>
    </xf>
    <xf numFmtId="164" fontId="250" fillId="52" borderId="36" xfId="340" applyNumberFormat="1" applyFont="1" applyFill="1" applyBorder="1" applyAlignment="1">
      <alignment horizontal="center" vertical="center" wrapText="1"/>
    </xf>
    <xf numFmtId="164" fontId="250" fillId="52" borderId="0" xfId="340" applyNumberFormat="1" applyFont="1" applyFill="1" applyBorder="1" applyAlignment="1">
      <alignment horizontal="center" vertical="center" wrapText="1"/>
    </xf>
    <xf numFmtId="164" fontId="250" fillId="52" borderId="141" xfId="340" applyNumberFormat="1" applyFont="1" applyFill="1" applyBorder="1" applyAlignment="1">
      <alignment horizontal="center" vertical="center" wrapText="1"/>
    </xf>
    <xf numFmtId="165" fontId="186" fillId="54" borderId="38" xfId="340" applyNumberFormat="1" applyFont="1" applyFill="1" applyBorder="1" applyAlignment="1">
      <alignment horizontal="center" vertical="center"/>
    </xf>
    <xf numFmtId="164" fontId="250" fillId="52" borderId="38" xfId="340" applyNumberFormat="1" applyFont="1" applyFill="1" applyBorder="1" applyAlignment="1">
      <alignment horizontal="center" vertical="center" wrapText="1"/>
    </xf>
    <xf numFmtId="2" fontId="247" fillId="54" borderId="116" xfId="340" applyNumberFormat="1" applyFont="1" applyFill="1" applyBorder="1" applyAlignment="1">
      <alignment horizontal="right" vertical="center"/>
    </xf>
    <xf numFmtId="164" fontId="247" fillId="54" borderId="106" xfId="340" applyNumberFormat="1" applyFont="1" applyFill="1" applyBorder="1" applyAlignment="1">
      <alignment horizontal="center" vertical="center"/>
    </xf>
    <xf numFmtId="164" fontId="247" fillId="54" borderId="37" xfId="340" applyNumberFormat="1" applyFont="1" applyFill="1" applyBorder="1" applyAlignment="1">
      <alignment horizontal="center" vertical="center"/>
    </xf>
    <xf numFmtId="164" fontId="247" fillId="54" borderId="40" xfId="340" applyNumberFormat="1" applyFont="1" applyFill="1" applyBorder="1" applyAlignment="1">
      <alignment horizontal="center" vertical="center"/>
    </xf>
    <xf numFmtId="164" fontId="250" fillId="52" borderId="41" xfId="340" applyNumberFormat="1" applyFont="1" applyFill="1" applyBorder="1" applyAlignment="1">
      <alignment horizontal="center" vertical="center" wrapText="1"/>
    </xf>
    <xf numFmtId="164" fontId="250" fillId="52" borderId="37" xfId="340" applyNumberFormat="1" applyFont="1" applyFill="1" applyBorder="1" applyAlignment="1">
      <alignment horizontal="center" vertical="center" wrapText="1"/>
    </xf>
    <xf numFmtId="164" fontId="250" fillId="52" borderId="40" xfId="340" applyNumberFormat="1" applyFont="1" applyFill="1" applyBorder="1" applyAlignment="1">
      <alignment horizontal="center" vertical="center" wrapText="1"/>
    </xf>
    <xf numFmtId="2" fontId="186" fillId="28" borderId="36" xfId="2" applyNumberFormat="1" applyFont="1" applyFill="1" applyBorder="1" applyAlignment="1">
      <alignment vertical="center" wrapText="1"/>
    </xf>
    <xf numFmtId="0" fontId="252" fillId="28" borderId="0" xfId="0" applyFont="1" applyFill="1" applyBorder="1" applyAlignment="1">
      <alignment horizontal="left" vertical="center"/>
    </xf>
    <xf numFmtId="0" fontId="252" fillId="28" borderId="38" xfId="0" applyFont="1" applyFill="1" applyBorder="1" applyAlignment="1">
      <alignment horizontal="left" vertical="center"/>
    </xf>
    <xf numFmtId="0" fontId="144" fillId="28" borderId="0" xfId="0" applyFont="1" applyFill="1" applyBorder="1" applyAlignment="1">
      <alignment vertical="center" wrapText="1"/>
    </xf>
    <xf numFmtId="0" fontId="144" fillId="28" borderId="56" xfId="0" applyFont="1" applyFill="1" applyBorder="1" applyAlignment="1">
      <alignment vertical="center" wrapText="1"/>
    </xf>
    <xf numFmtId="0" fontId="252" fillId="28" borderId="0" xfId="0" applyFont="1" applyFill="1" applyBorder="1" applyAlignment="1">
      <alignment vertical="center"/>
    </xf>
    <xf numFmtId="0" fontId="144" fillId="28" borderId="38" xfId="0" applyFont="1" applyFill="1" applyBorder="1" applyAlignment="1">
      <alignment vertical="center" wrapText="1"/>
    </xf>
    <xf numFmtId="211" fontId="186" fillId="54" borderId="38" xfId="340" applyNumberFormat="1" applyFont="1" applyFill="1" applyBorder="1" applyAlignment="1">
      <alignment horizontal="center" vertical="center"/>
    </xf>
    <xf numFmtId="0" fontId="186" fillId="54" borderId="0" xfId="0" applyFont="1" applyFill="1" applyBorder="1" applyAlignment="1">
      <alignment vertical="center"/>
    </xf>
    <xf numFmtId="0" fontId="186" fillId="54" borderId="38" xfId="0" applyFont="1" applyFill="1" applyBorder="1" applyAlignment="1">
      <alignment vertical="center"/>
    </xf>
    <xf numFmtId="0" fontId="117" fillId="28" borderId="38" xfId="340" applyFont="1" applyFill="1" applyBorder="1" applyAlignment="1">
      <alignment horizontal="left" vertical="center"/>
    </xf>
    <xf numFmtId="0" fontId="117" fillId="28" borderId="45" xfId="340" applyFont="1" applyFill="1" applyBorder="1" applyAlignment="1">
      <alignment vertical="center"/>
    </xf>
    <xf numFmtId="0" fontId="144" fillId="52" borderId="46" xfId="0" applyFont="1" applyFill="1" applyBorder="1" applyAlignment="1">
      <alignment vertical="center" wrapText="1"/>
    </xf>
    <xf numFmtId="0" fontId="144" fillId="52" borderId="47" xfId="0" applyFont="1" applyFill="1" applyBorder="1" applyAlignment="1">
      <alignment vertical="center" wrapText="1"/>
    </xf>
    <xf numFmtId="164" fontId="244" fillId="51" borderId="46" xfId="2" applyNumberFormat="1" applyFont="1" applyFill="1" applyBorder="1" applyAlignment="1">
      <alignment horizontal="center" vertical="center" wrapText="1"/>
    </xf>
    <xf numFmtId="164" fontId="244" fillId="51" borderId="47" xfId="2" applyNumberFormat="1" applyFont="1" applyFill="1" applyBorder="1" applyAlignment="1">
      <alignment horizontal="center" vertical="center" wrapText="1"/>
    </xf>
    <xf numFmtId="0" fontId="198" fillId="54" borderId="35" xfId="340" applyFont="1" applyFill="1" applyBorder="1"/>
    <xf numFmtId="164" fontId="244" fillId="54" borderId="0" xfId="2" applyNumberFormat="1" applyFont="1" applyFill="1" applyBorder="1" applyAlignment="1">
      <alignment horizontal="centerContinuous" vertical="top" wrapText="1"/>
    </xf>
    <xf numFmtId="164" fontId="245" fillId="51" borderId="0" xfId="2" applyNumberFormat="1" applyFont="1" applyFill="1" applyBorder="1" applyAlignment="1">
      <alignment horizontal="centerContinuous" vertical="center" wrapText="1"/>
    </xf>
    <xf numFmtId="0" fontId="198" fillId="54" borderId="0" xfId="340" applyFont="1" applyFill="1" applyBorder="1" applyAlignment="1">
      <alignment vertical="center" wrapText="1"/>
    </xf>
    <xf numFmtId="0" fontId="198" fillId="54" borderId="0" xfId="340" applyFont="1" applyFill="1" applyBorder="1" applyAlignment="1">
      <alignment horizontal="centerContinuous" vertical="center" wrapText="1"/>
    </xf>
    <xf numFmtId="0" fontId="198" fillId="54" borderId="0" xfId="340" applyFont="1" applyFill="1" applyBorder="1" applyAlignment="1">
      <alignment vertical="center"/>
    </xf>
    <xf numFmtId="0" fontId="198" fillId="51" borderId="64" xfId="0" applyFont="1" applyFill="1" applyBorder="1" applyAlignment="1">
      <alignment horizontal="center" vertical="center"/>
    </xf>
    <xf numFmtId="0" fontId="198" fillId="51" borderId="144" xfId="0" applyFont="1" applyFill="1" applyBorder="1" applyAlignment="1">
      <alignment horizontal="center" vertical="center" wrapText="1"/>
    </xf>
    <xf numFmtId="0" fontId="44" fillId="0" borderId="144" xfId="0" applyFont="1" applyBorder="1" applyAlignment="1">
      <alignment horizontal="center" vertical="center" wrapText="1"/>
    </xf>
    <xf numFmtId="0" fontId="198" fillId="51" borderId="0" xfId="0" applyFont="1" applyFill="1" applyBorder="1" applyAlignment="1">
      <alignment horizontal="center" vertical="center" wrapText="1"/>
    </xf>
    <xf numFmtId="0" fontId="198" fillId="54" borderId="38" xfId="340" applyFont="1" applyFill="1" applyBorder="1"/>
    <xf numFmtId="0" fontId="198" fillId="51" borderId="39" xfId="0" applyFont="1" applyFill="1" applyBorder="1" applyAlignment="1">
      <alignment horizontal="centerContinuous" vertical="center" wrapText="1"/>
    </xf>
    <xf numFmtId="0" fontId="198" fillId="54" borderId="0" xfId="340" applyFont="1" applyFill="1" applyBorder="1" applyAlignment="1">
      <alignment horizontal="left" vertical="center"/>
    </xf>
    <xf numFmtId="0" fontId="221" fillId="54" borderId="0" xfId="340" applyFont="1" applyFill="1" applyAlignment="1">
      <alignment horizontal="center"/>
    </xf>
    <xf numFmtId="2" fontId="117" fillId="53" borderId="62" xfId="340" applyNumberFormat="1" applyFont="1" applyFill="1" applyBorder="1" applyAlignment="1">
      <alignment horizontal="center" wrapText="1"/>
    </xf>
    <xf numFmtId="2" fontId="117" fillId="53" borderId="52" xfId="340" applyNumberFormat="1" applyFont="1" applyFill="1" applyBorder="1" applyAlignment="1">
      <alignment horizontal="center"/>
    </xf>
    <xf numFmtId="0" fontId="198" fillId="54" borderId="36" xfId="340" applyFont="1" applyFill="1" applyBorder="1" applyAlignment="1">
      <alignment horizontal="center"/>
    </xf>
    <xf numFmtId="2" fontId="186" fillId="54" borderId="0" xfId="340" applyNumberFormat="1" applyFont="1" applyFill="1" applyBorder="1" applyAlignment="1">
      <alignment horizontal="center" wrapText="1"/>
    </xf>
    <xf numFmtId="0" fontId="117" fillId="54" borderId="0" xfId="340" applyFont="1" applyFill="1" applyBorder="1" applyAlignment="1">
      <alignment horizontal="center" wrapText="1"/>
    </xf>
    <xf numFmtId="0" fontId="198" fillId="54" borderId="0" xfId="340" applyFont="1" applyFill="1" applyBorder="1" applyAlignment="1">
      <alignment horizontal="center"/>
    </xf>
    <xf numFmtId="0" fontId="117" fillId="54" borderId="0" xfId="340" applyFont="1" applyFill="1" applyBorder="1" applyAlignment="1">
      <alignment horizontal="center"/>
    </xf>
    <xf numFmtId="164" fontId="117" fillId="52" borderId="117" xfId="340" applyNumberFormat="1" applyFont="1" applyFill="1" applyBorder="1" applyAlignment="1">
      <alignment horizontal="center" vertical="center" wrapText="1"/>
    </xf>
    <xf numFmtId="164" fontId="117" fillId="52" borderId="118" xfId="340" applyNumberFormat="1" applyFont="1" applyFill="1" applyBorder="1" applyAlignment="1">
      <alignment horizontal="center" vertical="center" wrapText="1"/>
    </xf>
    <xf numFmtId="164" fontId="117" fillId="52" borderId="144" xfId="340" applyNumberFormat="1" applyFont="1" applyFill="1" applyBorder="1" applyAlignment="1">
      <alignment horizontal="center" vertical="center" wrapText="1"/>
    </xf>
    <xf numFmtId="164" fontId="117" fillId="52" borderId="44" xfId="340" applyNumberFormat="1" applyFont="1" applyFill="1" applyBorder="1" applyAlignment="1">
      <alignment horizontal="center" vertical="center" wrapText="1"/>
    </xf>
    <xf numFmtId="0" fontId="198" fillId="54" borderId="38" xfId="340" applyFont="1" applyFill="1" applyBorder="1" applyAlignment="1">
      <alignment vertical="center"/>
    </xf>
    <xf numFmtId="164" fontId="186" fillId="28" borderId="38" xfId="340" applyNumberFormat="1" applyFont="1" applyFill="1" applyBorder="1" applyAlignment="1">
      <alignment horizontal="center" vertical="center" wrapText="1"/>
    </xf>
    <xf numFmtId="0" fontId="117" fillId="54" borderId="0" xfId="340" applyFont="1" applyFill="1" applyBorder="1" applyAlignment="1">
      <alignment horizontal="right" wrapText="1"/>
    </xf>
    <xf numFmtId="0" fontId="198" fillId="54" borderId="0" xfId="340" applyFont="1" applyFill="1" applyBorder="1" applyAlignment="1">
      <alignment horizontal="right"/>
    </xf>
    <xf numFmtId="0" fontId="44" fillId="54" borderId="0" xfId="340" applyFont="1" applyFill="1" applyBorder="1" applyAlignment="1">
      <alignment horizontal="right" wrapText="1"/>
    </xf>
    <xf numFmtId="164" fontId="117" fillId="54" borderId="0" xfId="340" applyNumberFormat="1" applyFont="1" applyFill="1" applyBorder="1" applyAlignment="1">
      <alignment horizontal="left" wrapText="1" indent="1"/>
    </xf>
    <xf numFmtId="164" fontId="247" fillId="54" borderId="0" xfId="340" applyNumberFormat="1" applyFont="1" applyFill="1" applyBorder="1"/>
    <xf numFmtId="0" fontId="186" fillId="54" borderId="38" xfId="340" applyFont="1" applyFill="1" applyBorder="1" applyAlignment="1">
      <alignment vertical="center"/>
    </xf>
    <xf numFmtId="164" fontId="186" fillId="28" borderId="35" xfId="2" applyNumberFormat="1" applyFont="1" applyFill="1" applyBorder="1" applyAlignment="1">
      <alignment horizontal="center" vertical="center"/>
    </xf>
    <xf numFmtId="164" fontId="186" fillId="28" borderId="35" xfId="340" applyNumberFormat="1" applyFont="1" applyFill="1" applyBorder="1" applyAlignment="1">
      <alignment horizontal="center" vertical="center" wrapText="1"/>
    </xf>
    <xf numFmtId="0" fontId="208" fillId="54" borderId="0" xfId="340" applyFont="1" applyFill="1" applyBorder="1" applyAlignment="1">
      <alignment vertical="center"/>
    </xf>
    <xf numFmtId="164" fontId="207" fillId="28" borderId="59" xfId="340" applyNumberFormat="1" applyFont="1" applyFill="1" applyBorder="1" applyAlignment="1">
      <alignment horizontal="center" vertical="center" wrapText="1"/>
    </xf>
    <xf numFmtId="2" fontId="207" fillId="28" borderId="36" xfId="340" applyNumberFormat="1" applyFont="1" applyFill="1" applyBorder="1" applyAlignment="1">
      <alignment horizontal="right" vertical="center"/>
    </xf>
    <xf numFmtId="164" fontId="207" fillId="28" borderId="79" xfId="340" applyNumberFormat="1" applyFont="1" applyFill="1" applyBorder="1" applyAlignment="1">
      <alignment horizontal="center" vertical="center"/>
    </xf>
    <xf numFmtId="164" fontId="207" fillId="28" borderId="0" xfId="340" applyNumberFormat="1" applyFont="1" applyFill="1" applyBorder="1" applyAlignment="1">
      <alignment horizontal="center" vertical="center"/>
    </xf>
    <xf numFmtId="164" fontId="207" fillId="28" borderId="38" xfId="340" applyNumberFormat="1" applyFont="1" applyFill="1" applyBorder="1" applyAlignment="1">
      <alignment horizontal="center" vertical="center"/>
    </xf>
    <xf numFmtId="0" fontId="208" fillId="54" borderId="35" xfId="340" applyFont="1" applyFill="1" applyBorder="1" applyAlignment="1">
      <alignment vertical="center"/>
    </xf>
    <xf numFmtId="164" fontId="207" fillId="28" borderId="35" xfId="340" applyNumberFormat="1" applyFont="1" applyFill="1" applyBorder="1" applyAlignment="1">
      <alignment horizontal="center" vertical="center" wrapText="1"/>
    </xf>
    <xf numFmtId="2" fontId="186" fillId="28" borderId="125" xfId="340" applyNumberFormat="1" applyFont="1" applyFill="1" applyBorder="1" applyAlignment="1">
      <alignment horizontal="right" vertical="center"/>
    </xf>
    <xf numFmtId="164" fontId="186" fillId="28" borderId="121" xfId="340" applyNumberFormat="1" applyFont="1" applyFill="1" applyBorder="1" applyAlignment="1">
      <alignment horizontal="center" vertical="center"/>
    </xf>
    <xf numFmtId="164" fontId="186" fillId="28" borderId="122" xfId="340" applyNumberFormat="1" applyFont="1" applyFill="1" applyBorder="1" applyAlignment="1">
      <alignment horizontal="center" vertical="center"/>
    </xf>
    <xf numFmtId="164" fontId="117" fillId="52" borderId="138" xfId="340" applyNumberFormat="1" applyFont="1" applyFill="1" applyBorder="1" applyAlignment="1">
      <alignment horizontal="center" vertical="center" wrapText="1"/>
    </xf>
    <xf numFmtId="164" fontId="186" fillId="28" borderId="108" xfId="340" applyNumberFormat="1" applyFont="1" applyFill="1" applyBorder="1" applyAlignment="1">
      <alignment horizontal="center" vertical="center"/>
    </xf>
    <xf numFmtId="164" fontId="186" fillId="28" borderId="133" xfId="340" applyNumberFormat="1" applyFont="1" applyFill="1" applyBorder="1" applyAlignment="1">
      <alignment horizontal="center" vertical="center" wrapText="1"/>
    </xf>
    <xf numFmtId="2" fontId="247" fillId="28" borderId="36" xfId="340" applyNumberFormat="1" applyFont="1" applyFill="1" applyBorder="1" applyAlignment="1">
      <alignment horizontal="right" vertical="center"/>
    </xf>
    <xf numFmtId="164" fontId="247" fillId="28" borderId="79" xfId="340" applyNumberFormat="1" applyFont="1" applyFill="1" applyBorder="1" applyAlignment="1">
      <alignment horizontal="center" vertical="center"/>
    </xf>
    <xf numFmtId="164" fontId="247" fillId="28" borderId="0" xfId="340" applyNumberFormat="1" applyFont="1" applyFill="1" applyBorder="1" applyAlignment="1">
      <alignment horizontal="center" vertical="center"/>
    </xf>
    <xf numFmtId="164" fontId="247" fillId="28" borderId="142" xfId="340" applyNumberFormat="1" applyFont="1" applyFill="1" applyBorder="1" applyAlignment="1">
      <alignment horizontal="center" vertical="center"/>
    </xf>
    <xf numFmtId="164" fontId="247" fillId="28" borderId="38" xfId="340" applyNumberFormat="1" applyFont="1" applyFill="1" applyBorder="1" applyAlignment="1">
      <alignment horizontal="center" vertical="center"/>
    </xf>
    <xf numFmtId="164" fontId="250" fillId="28" borderId="38" xfId="340" applyNumberFormat="1" applyFont="1" applyFill="1" applyBorder="1" applyAlignment="1">
      <alignment horizontal="center" vertical="center" wrapText="1"/>
    </xf>
    <xf numFmtId="164" fontId="250" fillId="28" borderId="35" xfId="340" applyNumberFormat="1" applyFont="1" applyFill="1" applyBorder="1" applyAlignment="1">
      <alignment horizontal="center" vertical="center" wrapText="1"/>
    </xf>
    <xf numFmtId="2" fontId="247" fillId="28" borderId="43" xfId="340" applyNumberFormat="1" applyFont="1" applyFill="1" applyBorder="1" applyAlignment="1">
      <alignment horizontal="right" vertical="center"/>
    </xf>
    <xf numFmtId="2" fontId="247" fillId="28" borderId="116" xfId="340" applyNumberFormat="1" applyFont="1" applyFill="1" applyBorder="1" applyAlignment="1">
      <alignment horizontal="right" vertical="center"/>
    </xf>
    <xf numFmtId="164" fontId="247" fillId="28" borderId="106" xfId="340" applyNumberFormat="1" applyFont="1" applyFill="1" applyBorder="1" applyAlignment="1">
      <alignment horizontal="center" vertical="center"/>
    </xf>
    <xf numFmtId="164" fontId="247" fillId="28" borderId="37" xfId="340" applyNumberFormat="1" applyFont="1" applyFill="1" applyBorder="1" applyAlignment="1">
      <alignment horizontal="center" vertical="center"/>
    </xf>
    <xf numFmtId="164" fontId="247" fillId="28" borderId="55" xfId="340" applyNumberFormat="1" applyFont="1" applyFill="1" applyBorder="1" applyAlignment="1">
      <alignment horizontal="center" vertical="center"/>
    </xf>
    <xf numFmtId="164" fontId="247" fillId="28" borderId="40" xfId="340" applyNumberFormat="1" applyFont="1" applyFill="1" applyBorder="1" applyAlignment="1">
      <alignment horizontal="center" vertical="center"/>
    </xf>
    <xf numFmtId="164" fontId="250" fillId="28" borderId="107" xfId="340" applyNumberFormat="1" applyFont="1" applyFill="1" applyBorder="1" applyAlignment="1">
      <alignment horizontal="center" vertical="center" wrapText="1"/>
    </xf>
    <xf numFmtId="2" fontId="186" fillId="28" borderId="36" xfId="2" applyNumberFormat="1" applyFont="1" applyFill="1" applyBorder="1" applyAlignment="1">
      <alignment horizontal="left" vertical="top" wrapText="1"/>
    </xf>
    <xf numFmtId="0" fontId="144" fillId="52" borderId="38" xfId="0" applyFont="1" applyFill="1" applyBorder="1" applyAlignment="1">
      <alignment wrapText="1"/>
    </xf>
    <xf numFmtId="0" fontId="198" fillId="28" borderId="36" xfId="340" applyFont="1" applyFill="1" applyBorder="1"/>
    <xf numFmtId="16" fontId="198" fillId="28" borderId="36" xfId="340" applyNumberFormat="1" applyFont="1" applyFill="1" applyBorder="1"/>
    <xf numFmtId="16" fontId="198" fillId="28" borderId="45" xfId="340" applyNumberFormat="1" applyFont="1" applyFill="1" applyBorder="1"/>
    <xf numFmtId="164" fontId="244" fillId="51" borderId="76" xfId="2" applyNumberFormat="1" applyFont="1" applyFill="1" applyBorder="1" applyAlignment="1">
      <alignment horizontal="centerContinuous" vertical="top" wrapText="1"/>
    </xf>
    <xf numFmtId="164" fontId="244" fillId="51" borderId="77" xfId="2" applyNumberFormat="1" applyFont="1" applyFill="1" applyBorder="1" applyAlignment="1">
      <alignment horizontal="center" vertical="center" wrapText="1"/>
    </xf>
    <xf numFmtId="164" fontId="244" fillId="51" borderId="78" xfId="2" applyNumberFormat="1" applyFont="1" applyFill="1" applyBorder="1" applyAlignment="1">
      <alignment horizontal="center" vertical="center" wrapText="1"/>
    </xf>
    <xf numFmtId="164" fontId="245" fillId="51" borderId="59" xfId="2" applyNumberFormat="1" applyFont="1" applyFill="1" applyBorder="1" applyAlignment="1">
      <alignment vertical="center" wrapText="1"/>
    </xf>
    <xf numFmtId="0" fontId="198" fillId="51" borderId="56" xfId="0" applyFont="1" applyFill="1" applyBorder="1" applyAlignment="1">
      <alignment horizontal="centerContinuous" vertical="center" wrapText="1"/>
    </xf>
    <xf numFmtId="164" fontId="186" fillId="51" borderId="59" xfId="2" applyNumberFormat="1" applyFont="1" applyFill="1" applyBorder="1" applyAlignment="1">
      <alignment horizontal="center" wrapText="1"/>
    </xf>
    <xf numFmtId="2" fontId="186" fillId="53" borderId="56" xfId="340" applyNumberFormat="1" applyFont="1" applyFill="1" applyBorder="1" applyAlignment="1">
      <alignment horizontal="center" wrapText="1"/>
    </xf>
    <xf numFmtId="164" fontId="186" fillId="51" borderId="59" xfId="2" applyNumberFormat="1" applyFont="1" applyFill="1" applyBorder="1" applyAlignment="1">
      <alignment horizontal="left" wrapText="1"/>
    </xf>
    <xf numFmtId="2" fontId="186" fillId="51" borderId="56" xfId="340" applyNumberFormat="1" applyFont="1" applyFill="1" applyBorder="1" applyAlignment="1">
      <alignment horizontal="center" wrapText="1"/>
    </xf>
    <xf numFmtId="164" fontId="186" fillId="51" borderId="59" xfId="2" applyNumberFormat="1" applyFont="1" applyFill="1" applyBorder="1" applyAlignment="1">
      <alignment vertical="center" wrapText="1"/>
    </xf>
    <xf numFmtId="0" fontId="199" fillId="51" borderId="0" xfId="0" applyFont="1" applyFill="1" applyBorder="1" applyAlignment="1">
      <alignment horizontal="center" vertical="center" wrapText="1"/>
    </xf>
    <xf numFmtId="0" fontId="117" fillId="51" borderId="56" xfId="0" applyFont="1" applyFill="1" applyBorder="1" applyAlignment="1">
      <alignment horizontal="center" vertical="center" wrapText="1"/>
    </xf>
    <xf numFmtId="0" fontId="117" fillId="51" borderId="74" xfId="0" applyFont="1" applyFill="1" applyBorder="1" applyAlignment="1">
      <alignment horizontal="center" vertical="center" wrapText="1"/>
    </xf>
    <xf numFmtId="2" fontId="186" fillId="54" borderId="75" xfId="340" applyNumberFormat="1" applyFont="1" applyFill="1" applyBorder="1" applyAlignment="1">
      <alignment horizontal="right" vertical="center"/>
    </xf>
    <xf numFmtId="164" fontId="117" fillId="54" borderId="0" xfId="340" applyNumberFormat="1" applyFont="1" applyFill="1" applyBorder="1" applyAlignment="1">
      <alignment horizontal="center" vertical="center" wrapText="1"/>
    </xf>
    <xf numFmtId="164" fontId="186" fillId="54" borderId="56" xfId="358" applyNumberFormat="1" applyFont="1" applyFill="1" applyBorder="1" applyAlignment="1">
      <alignment horizontal="center" vertical="center"/>
    </xf>
    <xf numFmtId="0" fontId="245" fillId="54" borderId="0" xfId="340" applyFont="1" applyFill="1" applyBorder="1"/>
    <xf numFmtId="2" fontId="186" fillId="54" borderId="115" xfId="340" applyNumberFormat="1" applyFont="1" applyFill="1" applyBorder="1" applyAlignment="1">
      <alignment horizontal="right" vertical="center"/>
    </xf>
    <xf numFmtId="2" fontId="250" fillId="54" borderId="101" xfId="340" applyNumberFormat="1" applyFont="1" applyFill="1" applyBorder="1" applyAlignment="1">
      <alignment horizontal="right" vertical="center"/>
    </xf>
    <xf numFmtId="164" fontId="250" fillId="28" borderId="128" xfId="2" applyNumberFormat="1" applyFont="1" applyFill="1" applyBorder="1" applyAlignment="1">
      <alignment horizontal="center" vertical="center"/>
    </xf>
    <xf numFmtId="164" fontId="250" fillId="28" borderId="56" xfId="2" applyNumberFormat="1" applyFont="1" applyFill="1" applyBorder="1" applyAlignment="1">
      <alignment horizontal="center" vertical="center"/>
    </xf>
    <xf numFmtId="2" fontId="250" fillId="54" borderId="100" xfId="340" applyNumberFormat="1" applyFont="1" applyFill="1" applyBorder="1" applyAlignment="1">
      <alignment horizontal="right" vertical="center"/>
    </xf>
    <xf numFmtId="164" fontId="250" fillId="28" borderId="123" xfId="2" applyNumberFormat="1" applyFont="1" applyFill="1" applyBorder="1" applyAlignment="1">
      <alignment horizontal="center" vertical="center"/>
    </xf>
    <xf numFmtId="164" fontId="250" fillId="28" borderId="55" xfId="2" applyNumberFormat="1" applyFont="1" applyFill="1" applyBorder="1" applyAlignment="1">
      <alignment horizontal="center" vertical="center"/>
    </xf>
    <xf numFmtId="164" fontId="250" fillId="28" borderId="145" xfId="2" applyNumberFormat="1" applyFont="1" applyFill="1" applyBorder="1" applyAlignment="1">
      <alignment horizontal="center" vertical="center"/>
    </xf>
    <xf numFmtId="164" fontId="250" fillId="54" borderId="55" xfId="2" applyNumberFormat="1" applyFont="1" applyFill="1" applyBorder="1" applyAlignment="1">
      <alignment horizontal="center" vertical="center"/>
    </xf>
    <xf numFmtId="164" fontId="250" fillId="28" borderId="124" xfId="2" applyNumberFormat="1" applyFont="1" applyFill="1" applyBorder="1" applyAlignment="1">
      <alignment horizontal="center" vertical="center"/>
    </xf>
    <xf numFmtId="2" fontId="186" fillId="54" borderId="101" xfId="2" applyNumberFormat="1" applyFont="1" applyFill="1" applyBorder="1" applyAlignment="1">
      <alignment horizontal="left" vertical="top" wrapText="1"/>
    </xf>
    <xf numFmtId="0" fontId="198" fillId="28" borderId="101" xfId="340" applyFont="1" applyFill="1" applyBorder="1"/>
    <xf numFmtId="0" fontId="44" fillId="0" borderId="0" xfId="0" applyFont="1" applyBorder="1" applyAlignment="1">
      <alignment vertical="center"/>
    </xf>
    <xf numFmtId="0" fontId="44" fillId="0" borderId="0" xfId="0" applyFont="1" applyFill="1" applyBorder="1" applyAlignment="1">
      <alignment vertical="center"/>
    </xf>
    <xf numFmtId="0" fontId="44" fillId="0" borderId="0" xfId="0" applyFont="1" applyBorder="1" applyAlignment="1">
      <alignment vertical="center"/>
    </xf>
    <xf numFmtId="0" fontId="186" fillId="54" borderId="0" xfId="0" applyFont="1" applyFill="1" applyBorder="1" applyAlignment="1">
      <alignment vertical="center"/>
    </xf>
    <xf numFmtId="0" fontId="44" fillId="54" borderId="0" xfId="0" applyFont="1" applyFill="1" applyBorder="1" applyAlignment="1">
      <alignment vertical="center"/>
    </xf>
    <xf numFmtId="16" fontId="198" fillId="28" borderId="102" xfId="340" applyNumberFormat="1" applyFont="1" applyFill="1" applyBorder="1"/>
    <xf numFmtId="0" fontId="186" fillId="28" borderId="65" xfId="0" applyFont="1" applyFill="1" applyBorder="1" applyAlignment="1">
      <alignment vertical="center"/>
    </xf>
    <xf numFmtId="0" fontId="198" fillId="28" borderId="65" xfId="340" applyFont="1" applyFill="1" applyBorder="1"/>
    <xf numFmtId="0" fontId="198" fillId="28" borderId="83" xfId="340" applyFont="1" applyFill="1" applyBorder="1"/>
    <xf numFmtId="0" fontId="158" fillId="55" borderId="0" xfId="528" applyFont="1" applyFill="1" applyAlignment="1">
      <alignment vertical="top"/>
    </xf>
    <xf numFmtId="164" fontId="10" fillId="55" borderId="0" xfId="0" applyNumberFormat="1" applyFont="1" applyFill="1" applyBorder="1" applyAlignment="1">
      <alignment horizontal="center" vertical="center"/>
    </xf>
    <xf numFmtId="0" fontId="10" fillId="55" borderId="0" xfId="0" applyFont="1" applyFill="1" applyBorder="1" applyAlignment="1">
      <alignment horizontal="center"/>
    </xf>
    <xf numFmtId="0" fontId="10" fillId="55" borderId="120" xfId="0" applyFont="1" applyFill="1" applyBorder="1" applyAlignment="1">
      <alignment horizontal="center"/>
    </xf>
    <xf numFmtId="0" fontId="253" fillId="28" borderId="0" xfId="0" applyFont="1" applyFill="1"/>
    <xf numFmtId="0" fontId="141" fillId="28" borderId="0" xfId="0" applyFont="1" applyFill="1"/>
    <xf numFmtId="0" fontId="0" fillId="28" borderId="0" xfId="0" applyFont="1" applyFill="1"/>
    <xf numFmtId="0" fontId="254" fillId="28" borderId="17" xfId="0" applyFont="1" applyFill="1" applyBorder="1"/>
    <xf numFmtId="0" fontId="141"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5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16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Calibri" panose="020F0502020204030204" pitchFamily="34" charset="0"/>
                <a:ea typeface="Futura Bk BT"/>
                <a:cs typeface="Calibri" panose="020F0502020204030204" pitchFamily="34" charset="0"/>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36.930704022296332</c:v>
                </c:pt>
                <c:pt idx="72">
                  <c:v>37.970441697805882</c:v>
                </c:pt>
                <c:pt idx="73">
                  <c:v>39.097273814610226</c:v>
                </c:pt>
                <c:pt idx="74">
                  <c:v>40.063895612921648</c:v>
                </c:pt>
                <c:pt idx="75">
                  <c:v>39.915814984758356</c:v>
                </c:pt>
                <c:pt idx="76">
                  <c:v>40.810622570349828</c:v>
                </c:pt>
                <c:pt idx="77">
                  <c:v>41.677033258060128</c:v>
                </c:pt>
                <c:pt idx="78">
                  <c:v>42.182638509268472</c:v>
                </c:pt>
                <c:pt idx="79">
                  <c:v>42.495645530764264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40.03551538038954</c:v>
                </c:pt>
                <c:pt idx="70">
                  <c:v>39.455095677072741</c:v>
                </c:pt>
                <c:pt idx="71">
                  <c:v>39.641734959880523</c:v>
                </c:pt>
                <c:pt idx="72">
                  <c:v>53.030660151384488</c:v>
                </c:pt>
                <c:pt idx="73">
                  <c:v>44.282002967478654</c:v>
                </c:pt>
                <c:pt idx="74">
                  <c:v>44.832776948369357</c:v>
                </c:pt>
                <c:pt idx="75">
                  <c:v>44.676431101670047</c:v>
                </c:pt>
                <c:pt idx="76">
                  <c:v>45.340160349770095</c:v>
                </c:pt>
                <c:pt idx="77">
                  <c:v>45.255877228699873</c:v>
                </c:pt>
                <c:pt idx="78">
                  <c:v>45.074047908591602</c:v>
                </c:pt>
                <c:pt idx="79">
                  <c:v>44.77415121129625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Databank/Working%20Versions/2024/WORKINGFILE%20PSF_aggregates_databank_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hanges since last (OLD)"/>
      <sheetName val="Changes since last"/>
      <sheetName val="PSAT"/>
      <sheetName val="psa1"/>
      <sheetName val="psa2"/>
      <sheetName val="psa7b"/>
      <sheetName val="Debt"/>
      <sheetName val="PSNW"/>
      <sheetName val="GDP and GAP"/>
      <sheetName val="NATaxes"/>
      <sheetName val="CycAdjCalcs"/>
      <sheetName val="LIVEaggts"/>
      <sheetName val="Outturnaggts"/>
      <sheetName val="Aggregates (£bn)"/>
      <sheetName val="Aggregates (per cent of GDP)"/>
      <sheetName val="Aggregates (2023-24 prices)"/>
      <sheetName val="Receipts_input"/>
      <sheetName val="Receipts working (2)"/>
      <sheetName val="LIVEreceipts"/>
      <sheetName val="Chart3"/>
      <sheetName val="Glossary"/>
      <sheetName val="Receipts (£bn)"/>
      <sheetName val="Receipts working"/>
      <sheetName val="A9. Nominal GDP (A)"/>
      <sheetName val="A29. The National Debt"/>
      <sheetName val="Public finances since 1900"/>
      <sheetName val="A28. Public Sector Borrowing"/>
      <sheetName val="BoE calcs"/>
      <sheetName val="Chart4"/>
      <sheetName val="Receipts(transposed)"/>
      <sheetName val="Aggts(transposed)"/>
      <sheetName val="AggtsGDP(transpo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C8">
            <v>3.6480000000000001</v>
          </cell>
          <cell r="D8">
            <v>4.2770000000000001</v>
          </cell>
          <cell r="E8">
            <v>3.734</v>
          </cell>
          <cell r="F8">
            <v>0.41199999999999998</v>
          </cell>
          <cell r="G8">
            <v>0.13100000000000001</v>
          </cell>
          <cell r="H8">
            <v>0.54300000000000004</v>
          </cell>
          <cell r="I8">
            <v>3.5470000000000002</v>
          </cell>
          <cell r="J8"/>
          <cell r="K8" t="str">
            <v>-</v>
          </cell>
          <cell r="L8">
            <v>-6.6000000000000003E-2</v>
          </cell>
          <cell r="M8" t="str">
            <v>-</v>
          </cell>
          <cell r="N8" t="str">
            <v>-</v>
          </cell>
          <cell r="O8">
            <v>0.629</v>
          </cell>
          <cell r="P8"/>
          <cell r="Q8">
            <v>0.217</v>
          </cell>
          <cell r="R8"/>
          <cell r="S8"/>
          <cell r="T8">
            <v>0.439</v>
          </cell>
          <cell r="U8">
            <v>0.629</v>
          </cell>
          <cell r="V8">
            <v>0.504</v>
          </cell>
          <cell r="W8"/>
          <cell r="X8"/>
          <cell r="Y8"/>
          <cell r="Z8"/>
          <cell r="AA8">
            <v>0.63200000000000001</v>
          </cell>
          <cell r="AB8" t="str">
            <v>-</v>
          </cell>
          <cell r="AC8" t="str">
            <v>-</v>
          </cell>
          <cell r="AD8"/>
          <cell r="AE8" t="str">
            <v>-</v>
          </cell>
        </row>
        <row r="9">
          <cell r="C9">
            <v>3.9489999999999998</v>
          </cell>
          <cell r="D9">
            <v>4.0279999999999996</v>
          </cell>
          <cell r="E9">
            <v>3.4489999999999998</v>
          </cell>
          <cell r="F9">
            <v>0.371</v>
          </cell>
          <cell r="G9">
            <v>0.20799999999999999</v>
          </cell>
          <cell r="H9">
            <v>0.57899999999999996</v>
          </cell>
          <cell r="I9">
            <v>3.7170000000000001</v>
          </cell>
          <cell r="J9"/>
          <cell r="K9" t="str">
            <v>-</v>
          </cell>
          <cell r="L9">
            <v>0.42799999999999999</v>
          </cell>
          <cell r="M9" t="str">
            <v>-</v>
          </cell>
          <cell r="N9" t="str">
            <v>-</v>
          </cell>
          <cell r="O9">
            <v>7.9000000000000001E-2</v>
          </cell>
          <cell r="P9"/>
          <cell r="Q9">
            <v>-0.29199999999999998</v>
          </cell>
          <cell r="R9"/>
          <cell r="S9"/>
          <cell r="T9">
            <v>-0.19700000000000001</v>
          </cell>
          <cell r="U9">
            <v>7.9000000000000001E-2</v>
          </cell>
          <cell r="V9">
            <v>0.52700000000000002</v>
          </cell>
          <cell r="W9"/>
          <cell r="X9"/>
          <cell r="Y9"/>
          <cell r="Z9"/>
          <cell r="AA9">
            <v>0.11899999999999999</v>
          </cell>
          <cell r="AB9" t="str">
            <v>-</v>
          </cell>
          <cell r="AC9" t="str">
            <v>-</v>
          </cell>
          <cell r="AD9"/>
          <cell r="AE9" t="str">
            <v>-</v>
          </cell>
        </row>
        <row r="10">
          <cell r="C10">
            <v>4.9059999999999997</v>
          </cell>
          <cell r="D10">
            <v>4.41</v>
          </cell>
          <cell r="E10">
            <v>3.7970000000000002</v>
          </cell>
          <cell r="F10">
            <v>0.30099999999999999</v>
          </cell>
          <cell r="G10">
            <v>0.312</v>
          </cell>
          <cell r="H10">
            <v>0.61299999999999999</v>
          </cell>
          <cell r="I10">
            <v>4.2510000000000003</v>
          </cell>
          <cell r="J10"/>
          <cell r="K10" t="str">
            <v>-</v>
          </cell>
          <cell r="L10">
            <v>0.879</v>
          </cell>
          <cell r="M10" t="str">
            <v>-</v>
          </cell>
          <cell r="N10" t="str">
            <v>-</v>
          </cell>
          <cell r="O10">
            <v>-0.496</v>
          </cell>
          <cell r="P10"/>
          <cell r="Q10">
            <v>-0.79700000000000004</v>
          </cell>
          <cell r="R10"/>
          <cell r="S10"/>
          <cell r="T10">
            <v>-0.67700000000000005</v>
          </cell>
          <cell r="U10">
            <v>-0.496</v>
          </cell>
          <cell r="V10">
            <v>0.52</v>
          </cell>
          <cell r="W10"/>
          <cell r="X10"/>
          <cell r="Y10"/>
          <cell r="Z10"/>
          <cell r="AA10">
            <v>-0.434</v>
          </cell>
          <cell r="AB10" t="str">
            <v>-</v>
          </cell>
          <cell r="AC10" t="str">
            <v>-</v>
          </cell>
          <cell r="AD10"/>
          <cell r="AE10">
            <v>11.425000000000001</v>
          </cell>
        </row>
        <row r="11">
          <cell r="C11">
            <v>5.2690000000000001</v>
          </cell>
          <cell r="D11">
            <v>4.6820000000000004</v>
          </cell>
          <cell r="E11">
            <v>3.9889999999999999</v>
          </cell>
          <cell r="F11">
            <v>0.36399999999999999</v>
          </cell>
          <cell r="G11">
            <v>0.32900000000000001</v>
          </cell>
          <cell r="H11">
            <v>0.69299999999999995</v>
          </cell>
          <cell r="I11">
            <v>4.4939999999999998</v>
          </cell>
          <cell r="J11"/>
          <cell r="K11" t="str">
            <v>-</v>
          </cell>
          <cell r="L11">
            <v>0.95799999999999996</v>
          </cell>
          <cell r="M11" t="str">
            <v>-</v>
          </cell>
          <cell r="N11" t="str">
            <v>-</v>
          </cell>
          <cell r="O11">
            <v>-0.58699999999999997</v>
          </cell>
          <cell r="P11"/>
          <cell r="Q11">
            <v>-0.95099999999999996</v>
          </cell>
          <cell r="R11"/>
          <cell r="S11"/>
          <cell r="T11">
            <v>-0.79400000000000004</v>
          </cell>
          <cell r="U11">
            <v>-0.58699999999999997</v>
          </cell>
          <cell r="V11">
            <v>0.51900000000000002</v>
          </cell>
          <cell r="W11"/>
          <cell r="X11"/>
          <cell r="Y11"/>
          <cell r="Z11"/>
          <cell r="AA11">
            <v>-0.51500000000000001</v>
          </cell>
          <cell r="AB11" t="str">
            <v>-</v>
          </cell>
          <cell r="AC11" t="str">
            <v>-</v>
          </cell>
          <cell r="AD11"/>
          <cell r="AE11">
            <v>12.169</v>
          </cell>
        </row>
        <row r="12">
          <cell r="C12">
            <v>5.4580000000000002</v>
          </cell>
          <cell r="D12">
            <v>4.992</v>
          </cell>
          <cell r="E12">
            <v>4.157</v>
          </cell>
          <cell r="F12">
            <v>0.47899999999999998</v>
          </cell>
          <cell r="G12">
            <v>0.35599999999999998</v>
          </cell>
          <cell r="H12">
            <v>0.83499999999999996</v>
          </cell>
          <cell r="I12">
            <v>4.5960000000000001</v>
          </cell>
          <cell r="J12"/>
          <cell r="K12" t="str">
            <v>-</v>
          </cell>
          <cell r="L12">
            <v>0.82399999999999995</v>
          </cell>
          <cell r="M12" t="str">
            <v>-</v>
          </cell>
          <cell r="N12" t="str">
            <v>-</v>
          </cell>
          <cell r="O12">
            <v>-0.46600000000000003</v>
          </cell>
          <cell r="P12"/>
          <cell r="Q12">
            <v>-0.94499999999999995</v>
          </cell>
          <cell r="R12"/>
          <cell r="S12"/>
          <cell r="T12">
            <v>-0.745</v>
          </cell>
          <cell r="U12">
            <v>-0.46600000000000003</v>
          </cell>
          <cell r="V12">
            <v>0.53100000000000003</v>
          </cell>
          <cell r="W12"/>
          <cell r="X12"/>
          <cell r="Y12"/>
          <cell r="Z12"/>
          <cell r="AA12">
            <v>-0.41699999999999998</v>
          </cell>
          <cell r="AB12" t="str">
            <v>-</v>
          </cell>
          <cell r="AC12" t="str">
            <v>-</v>
          </cell>
          <cell r="AD12"/>
          <cell r="AE12">
            <v>12.74</v>
          </cell>
        </row>
        <row r="13">
          <cell r="C13">
            <v>5.883</v>
          </cell>
          <cell r="D13">
            <v>5.8140000000000001</v>
          </cell>
          <cell r="E13">
            <v>4.62</v>
          </cell>
          <cell r="F13">
            <v>0.77800000000000002</v>
          </cell>
          <cell r="G13">
            <v>0.41599999999999998</v>
          </cell>
          <cell r="H13">
            <v>1.194</v>
          </cell>
          <cell r="I13">
            <v>4.9749999999999996</v>
          </cell>
          <cell r="J13"/>
          <cell r="K13" t="str">
            <v>-</v>
          </cell>
          <cell r="L13">
            <v>0.48799999999999999</v>
          </cell>
          <cell r="M13" t="str">
            <v>-</v>
          </cell>
          <cell r="N13" t="str">
            <v>-</v>
          </cell>
          <cell r="O13">
            <v>-6.9000000000000006E-2</v>
          </cell>
          <cell r="P13"/>
          <cell r="Q13">
            <v>-0.84699999999999998</v>
          </cell>
          <cell r="R13"/>
          <cell r="S13"/>
          <cell r="T13">
            <v>-0.38400000000000001</v>
          </cell>
          <cell r="U13">
            <v>-6.9000000000000006E-2</v>
          </cell>
          <cell r="V13">
            <v>0.57899999999999996</v>
          </cell>
          <cell r="W13"/>
          <cell r="X13"/>
          <cell r="Y13"/>
          <cell r="Z13"/>
          <cell r="AA13">
            <v>-1E-3</v>
          </cell>
          <cell r="AB13" t="str">
            <v>-</v>
          </cell>
          <cell r="AC13" t="str">
            <v>-</v>
          </cell>
          <cell r="AD13"/>
          <cell r="AE13">
            <v>14.303000000000001</v>
          </cell>
        </row>
        <row r="14">
          <cell r="C14">
            <v>6.2030000000000003</v>
          </cell>
          <cell r="D14">
            <v>6.4119999999999999</v>
          </cell>
          <cell r="E14">
            <v>5.0549999999999997</v>
          </cell>
          <cell r="F14">
            <v>0.89700000000000002</v>
          </cell>
          <cell r="G14">
            <v>0.46</v>
          </cell>
          <cell r="H14">
            <v>1.357</v>
          </cell>
          <cell r="I14">
            <v>5.2750000000000004</v>
          </cell>
          <cell r="J14"/>
          <cell r="K14" t="str">
            <v>-</v>
          </cell>
          <cell r="L14">
            <v>0.29699999999999999</v>
          </cell>
          <cell r="M14" t="str">
            <v>-</v>
          </cell>
          <cell r="N14" t="str">
            <v>-</v>
          </cell>
          <cell r="O14">
            <v>0.20899999999999999</v>
          </cell>
          <cell r="P14"/>
          <cell r="Q14">
            <v>-0.68799999999999994</v>
          </cell>
          <cell r="R14"/>
          <cell r="S14"/>
          <cell r="T14">
            <v>-0.3</v>
          </cell>
          <cell r="U14">
            <v>0.20899999999999999</v>
          </cell>
          <cell r="V14">
            <v>0.63400000000000001</v>
          </cell>
          <cell r="W14"/>
          <cell r="X14"/>
          <cell r="Y14"/>
          <cell r="Z14"/>
          <cell r="AA14">
            <v>0.154</v>
          </cell>
          <cell r="AB14" t="str">
            <v>-</v>
          </cell>
          <cell r="AC14" t="str">
            <v>-</v>
          </cell>
          <cell r="AD14"/>
          <cell r="AE14">
            <v>15.536</v>
          </cell>
        </row>
        <row r="15">
          <cell r="C15">
            <v>6.34</v>
          </cell>
          <cell r="D15">
            <v>6.758</v>
          </cell>
          <cell r="E15">
            <v>5.2729999999999997</v>
          </cell>
          <cell r="F15">
            <v>1.0109999999999999</v>
          </cell>
          <cell r="G15">
            <v>0.47399999999999998</v>
          </cell>
          <cell r="H15">
            <v>1.4850000000000001</v>
          </cell>
          <cell r="I15">
            <v>5.29</v>
          </cell>
          <cell r="J15"/>
          <cell r="K15" t="str">
            <v>-</v>
          </cell>
          <cell r="L15">
            <v>7.5999999999999998E-2</v>
          </cell>
          <cell r="M15" t="str">
            <v>-</v>
          </cell>
          <cell r="N15" t="str">
            <v>-</v>
          </cell>
          <cell r="O15">
            <v>0.41799999999999998</v>
          </cell>
          <cell r="P15"/>
          <cell r="Q15">
            <v>-0.59299999999999997</v>
          </cell>
          <cell r="R15"/>
          <cell r="S15"/>
          <cell r="T15">
            <v>-0.158</v>
          </cell>
          <cell r="U15">
            <v>0.41799999999999998</v>
          </cell>
          <cell r="V15">
            <v>0.65700000000000003</v>
          </cell>
          <cell r="W15"/>
          <cell r="X15"/>
          <cell r="Y15"/>
          <cell r="Z15"/>
          <cell r="AA15">
            <v>0.29399999999999998</v>
          </cell>
          <cell r="AB15" t="str">
            <v>-</v>
          </cell>
          <cell r="AC15" t="str">
            <v>-</v>
          </cell>
          <cell r="AD15"/>
          <cell r="AE15">
            <v>16.684999999999999</v>
          </cell>
        </row>
        <row r="16">
          <cell r="C16">
            <v>6.5940000000000003</v>
          </cell>
          <cell r="D16">
            <v>6.851</v>
          </cell>
          <cell r="E16">
            <v>5.4779999999999998</v>
          </cell>
          <cell r="F16">
            <v>0.874</v>
          </cell>
          <cell r="G16">
            <v>0.499</v>
          </cell>
          <cell r="H16">
            <v>1.373</v>
          </cell>
          <cell r="I16">
            <v>5.4409999999999998</v>
          </cell>
          <cell r="J16"/>
          <cell r="K16" t="str">
            <v>-</v>
          </cell>
          <cell r="L16">
            <v>0.19</v>
          </cell>
          <cell r="M16" t="str">
            <v>-</v>
          </cell>
          <cell r="N16" t="str">
            <v>-</v>
          </cell>
          <cell r="O16">
            <v>0.25700000000000001</v>
          </cell>
          <cell r="P16"/>
          <cell r="Q16">
            <v>-0.61699999999999999</v>
          </cell>
          <cell r="R16"/>
          <cell r="S16"/>
          <cell r="T16">
            <v>-0.307</v>
          </cell>
          <cell r="U16">
            <v>0.25700000000000001</v>
          </cell>
          <cell r="V16">
            <v>0.65600000000000003</v>
          </cell>
          <cell r="W16"/>
          <cell r="X16"/>
          <cell r="Y16"/>
          <cell r="Z16"/>
          <cell r="AA16">
            <v>0.113</v>
          </cell>
          <cell r="AB16" t="str">
            <v>-</v>
          </cell>
          <cell r="AC16" t="str">
            <v>-</v>
          </cell>
          <cell r="AD16"/>
          <cell r="AE16">
            <v>17.600999999999999</v>
          </cell>
        </row>
        <row r="17">
          <cell r="C17">
            <v>7.04</v>
          </cell>
          <cell r="D17">
            <v>7.0019999999999998</v>
          </cell>
          <cell r="E17">
            <v>5.6109999999999998</v>
          </cell>
          <cell r="F17">
            <v>0.84399999999999997</v>
          </cell>
          <cell r="G17">
            <v>0.54700000000000004</v>
          </cell>
          <cell r="H17">
            <v>1.391</v>
          </cell>
          <cell r="I17">
            <v>5.8029999999999999</v>
          </cell>
          <cell r="J17"/>
          <cell r="K17" t="str">
            <v>-</v>
          </cell>
          <cell r="L17">
            <v>0.53900000000000003</v>
          </cell>
          <cell r="M17" t="str">
            <v>-</v>
          </cell>
          <cell r="N17" t="str">
            <v>-</v>
          </cell>
          <cell r="O17">
            <v>-3.7999999999999999E-2</v>
          </cell>
          <cell r="P17"/>
          <cell r="Q17">
            <v>-0.88200000000000001</v>
          </cell>
          <cell r="R17"/>
          <cell r="S17"/>
          <cell r="T17">
            <v>-0.55600000000000005</v>
          </cell>
          <cell r="U17">
            <v>-3.7999999999999999E-2</v>
          </cell>
          <cell r="V17">
            <v>0.74199999999999999</v>
          </cell>
          <cell r="W17"/>
          <cell r="X17"/>
          <cell r="Y17"/>
          <cell r="Z17"/>
          <cell r="AA17">
            <v>-0.108</v>
          </cell>
          <cell r="AB17" t="str">
            <v>-</v>
          </cell>
          <cell r="AC17" t="str">
            <v>-</v>
          </cell>
          <cell r="AD17"/>
          <cell r="AE17">
            <v>19.565000000000001</v>
          </cell>
        </row>
        <row r="18">
          <cell r="C18">
            <v>7.5279999999999996</v>
          </cell>
          <cell r="D18">
            <v>7.61</v>
          </cell>
          <cell r="E18">
            <v>6.1130000000000004</v>
          </cell>
          <cell r="F18">
            <v>0.89900000000000002</v>
          </cell>
          <cell r="G18">
            <v>0.59799999999999998</v>
          </cell>
          <cell r="H18">
            <v>1.4970000000000001</v>
          </cell>
          <cell r="I18">
            <v>6.19</v>
          </cell>
          <cell r="J18"/>
          <cell r="K18" t="str">
            <v>-</v>
          </cell>
          <cell r="L18">
            <v>0.39100000000000001</v>
          </cell>
          <cell r="M18" t="str">
            <v>-</v>
          </cell>
          <cell r="N18" t="str">
            <v>-</v>
          </cell>
          <cell r="O18">
            <v>8.2000000000000003E-2</v>
          </cell>
          <cell r="P18"/>
          <cell r="Q18">
            <v>-0.81699999999999995</v>
          </cell>
          <cell r="R18"/>
          <cell r="S18"/>
          <cell r="T18">
            <v>-0.38</v>
          </cell>
          <cell r="U18">
            <v>8.2000000000000003E-2</v>
          </cell>
          <cell r="V18">
            <v>0.73099999999999998</v>
          </cell>
          <cell r="W18"/>
          <cell r="X18"/>
          <cell r="Y18"/>
          <cell r="Z18"/>
          <cell r="AA18">
            <v>3.2000000000000001E-2</v>
          </cell>
          <cell r="AB18" t="str">
            <v>-</v>
          </cell>
          <cell r="AC18" t="str">
            <v>-</v>
          </cell>
          <cell r="AD18"/>
          <cell r="AE18">
            <v>21.149000000000001</v>
          </cell>
        </row>
        <row r="19">
          <cell r="C19">
            <v>7.9160000000000004</v>
          </cell>
          <cell r="D19">
            <v>7.9219999999999997</v>
          </cell>
          <cell r="E19">
            <v>6.3879999999999999</v>
          </cell>
          <cell r="F19">
            <v>0.89200000000000002</v>
          </cell>
          <cell r="G19">
            <v>0.64200000000000002</v>
          </cell>
          <cell r="H19">
            <v>1.534</v>
          </cell>
          <cell r="I19">
            <v>6.5090000000000003</v>
          </cell>
          <cell r="J19"/>
          <cell r="K19" t="str">
            <v>-</v>
          </cell>
          <cell r="L19">
            <v>0.501</v>
          </cell>
          <cell r="M19" t="str">
            <v>-</v>
          </cell>
          <cell r="N19" t="str">
            <v>-</v>
          </cell>
          <cell r="O19">
            <v>6.0000000000000001E-3</v>
          </cell>
          <cell r="P19"/>
          <cell r="Q19">
            <v>-0.88600000000000001</v>
          </cell>
          <cell r="R19"/>
          <cell r="S19"/>
          <cell r="T19">
            <v>-0.46800000000000003</v>
          </cell>
          <cell r="U19">
            <v>6.0000000000000001E-3</v>
          </cell>
          <cell r="V19">
            <v>0.76900000000000002</v>
          </cell>
          <cell r="W19"/>
          <cell r="X19"/>
          <cell r="Y19"/>
          <cell r="Z19"/>
          <cell r="AA19">
            <v>-9.8000000000000004E-2</v>
          </cell>
          <cell r="AB19" t="str">
            <v>-</v>
          </cell>
          <cell r="AC19" t="str">
            <v>-</v>
          </cell>
          <cell r="AD19"/>
          <cell r="AE19">
            <v>22.498999999999999</v>
          </cell>
        </row>
        <row r="20">
          <cell r="C20">
            <v>8.3190000000000008</v>
          </cell>
          <cell r="D20">
            <v>8.39</v>
          </cell>
          <cell r="E20">
            <v>6.766</v>
          </cell>
          <cell r="F20">
            <v>0.95099999999999996</v>
          </cell>
          <cell r="G20">
            <v>0.67300000000000004</v>
          </cell>
          <cell r="H20">
            <v>1.6240000000000001</v>
          </cell>
          <cell r="I20">
            <v>6.8920000000000003</v>
          </cell>
          <cell r="J20"/>
          <cell r="K20" t="str">
            <v>-</v>
          </cell>
          <cell r="L20">
            <v>0.54600000000000004</v>
          </cell>
          <cell r="M20" t="str">
            <v>-</v>
          </cell>
          <cell r="N20" t="str">
            <v>-</v>
          </cell>
          <cell r="O20">
            <v>7.0999999999999994E-2</v>
          </cell>
          <cell r="P20"/>
          <cell r="Q20">
            <v>-0.88</v>
          </cell>
          <cell r="R20"/>
          <cell r="S20"/>
          <cell r="T20">
            <v>-0.52</v>
          </cell>
          <cell r="U20">
            <v>7.0999999999999994E-2</v>
          </cell>
          <cell r="V20">
            <v>0.79300000000000004</v>
          </cell>
          <cell r="W20"/>
          <cell r="X20"/>
          <cell r="Y20"/>
          <cell r="Z20"/>
          <cell r="AA20">
            <v>-0.17</v>
          </cell>
          <cell r="AB20" t="str">
            <v>-</v>
          </cell>
          <cell r="AC20" t="str">
            <v>-</v>
          </cell>
          <cell r="AD20"/>
          <cell r="AE20">
            <v>23.324999999999999</v>
          </cell>
        </row>
        <row r="21">
          <cell r="C21">
            <v>8.3719999999999999</v>
          </cell>
          <cell r="D21">
            <v>8.9410000000000007</v>
          </cell>
          <cell r="E21">
            <v>7.2320000000000002</v>
          </cell>
          <cell r="F21">
            <v>1.024</v>
          </cell>
          <cell r="G21">
            <v>0.68500000000000005</v>
          </cell>
          <cell r="H21">
            <v>1.7090000000000001</v>
          </cell>
          <cell r="I21">
            <v>7.0720000000000001</v>
          </cell>
          <cell r="J21"/>
          <cell r="K21" t="str">
            <v>-</v>
          </cell>
          <cell r="L21">
            <v>0.36299999999999999</v>
          </cell>
          <cell r="M21" t="str">
            <v>-</v>
          </cell>
          <cell r="N21" t="str">
            <v>-</v>
          </cell>
          <cell r="O21">
            <v>0.56899999999999995</v>
          </cell>
          <cell r="P21"/>
          <cell r="Q21">
            <v>-0.45500000000000002</v>
          </cell>
          <cell r="R21"/>
          <cell r="S21"/>
          <cell r="T21">
            <v>-0.28199999999999997</v>
          </cell>
          <cell r="U21">
            <v>0.56899999999999995</v>
          </cell>
          <cell r="V21">
            <v>0.81899999999999995</v>
          </cell>
          <cell r="W21"/>
          <cell r="X21"/>
          <cell r="Y21"/>
          <cell r="Z21"/>
          <cell r="AA21">
            <v>5.7000000000000002E-2</v>
          </cell>
          <cell r="AB21" t="str">
            <v>-</v>
          </cell>
          <cell r="AC21" t="str">
            <v>-</v>
          </cell>
          <cell r="AD21"/>
          <cell r="AE21">
            <v>24.861999999999998</v>
          </cell>
        </row>
        <row r="22">
          <cell r="C22">
            <v>8.9130000000000003</v>
          </cell>
          <cell r="D22">
            <v>9.5749999999999993</v>
          </cell>
          <cell r="E22">
            <v>7.7670000000000003</v>
          </cell>
          <cell r="F22">
            <v>1.0660000000000001</v>
          </cell>
          <cell r="G22">
            <v>0.74199999999999999</v>
          </cell>
          <cell r="H22">
            <v>1.8080000000000001</v>
          </cell>
          <cell r="I22">
            <v>7.4290000000000003</v>
          </cell>
          <cell r="J22"/>
          <cell r="K22" t="str">
            <v>-</v>
          </cell>
          <cell r="L22">
            <v>0.36699999999999999</v>
          </cell>
          <cell r="M22" t="str">
            <v>-</v>
          </cell>
          <cell r="N22" t="str">
            <v>-</v>
          </cell>
          <cell r="O22">
            <v>0.66200000000000003</v>
          </cell>
          <cell r="P22"/>
          <cell r="Q22">
            <v>-0.40400000000000003</v>
          </cell>
          <cell r="R22"/>
          <cell r="S22"/>
          <cell r="T22">
            <v>-0.21099999999999999</v>
          </cell>
          <cell r="U22">
            <v>0.66200000000000003</v>
          </cell>
          <cell r="V22">
            <v>0.88700000000000001</v>
          </cell>
          <cell r="W22"/>
          <cell r="X22"/>
          <cell r="Y22"/>
          <cell r="Z22"/>
          <cell r="AA22">
            <v>0.16800000000000001</v>
          </cell>
          <cell r="AB22" t="str">
            <v>-</v>
          </cell>
          <cell r="AC22" t="str">
            <v>-</v>
          </cell>
          <cell r="AD22"/>
          <cell r="AE22">
            <v>26.628</v>
          </cell>
        </row>
        <row r="23">
          <cell r="C23">
            <v>9.98</v>
          </cell>
          <cell r="D23">
            <v>10.59</v>
          </cell>
          <cell r="E23">
            <v>8.4860000000000007</v>
          </cell>
          <cell r="F23">
            <v>1.2390000000000001</v>
          </cell>
          <cell r="G23">
            <v>0.86499999999999999</v>
          </cell>
          <cell r="H23">
            <v>2.1040000000000001</v>
          </cell>
          <cell r="I23">
            <v>8.4</v>
          </cell>
          <cell r="J23"/>
          <cell r="K23" t="str">
            <v>-</v>
          </cell>
          <cell r="L23">
            <v>0.50800000000000001</v>
          </cell>
          <cell r="M23" t="str">
            <v>-</v>
          </cell>
          <cell r="N23" t="str">
            <v>-</v>
          </cell>
          <cell r="O23">
            <v>0.61</v>
          </cell>
          <cell r="P23"/>
          <cell r="Q23">
            <v>-0.629</v>
          </cell>
          <cell r="R23"/>
          <cell r="S23"/>
          <cell r="T23">
            <v>-0.47</v>
          </cell>
          <cell r="U23">
            <v>0.61</v>
          </cell>
          <cell r="V23">
            <v>0.94899999999999995</v>
          </cell>
          <cell r="W23"/>
          <cell r="X23"/>
          <cell r="Y23"/>
          <cell r="Z23"/>
          <cell r="AA23">
            <v>4.7E-2</v>
          </cell>
          <cell r="AB23" t="str">
            <v>-</v>
          </cell>
          <cell r="AC23" t="str">
            <v>-</v>
          </cell>
          <cell r="AD23"/>
          <cell r="AE23">
            <v>28.128</v>
          </cell>
        </row>
        <row r="24">
          <cell r="C24">
            <v>10.449</v>
          </cell>
          <cell r="D24">
            <v>10.987</v>
          </cell>
          <cell r="E24">
            <v>8.8079999999999998</v>
          </cell>
          <cell r="F24">
            <v>1.258</v>
          </cell>
          <cell r="G24">
            <v>0.92100000000000004</v>
          </cell>
          <cell r="H24">
            <v>2.1789999999999998</v>
          </cell>
          <cell r="I24">
            <v>8.7309999999999999</v>
          </cell>
          <cell r="J24"/>
          <cell r="K24" t="str">
            <v>-</v>
          </cell>
          <cell r="L24">
            <v>0.55000000000000004</v>
          </cell>
          <cell r="M24" t="str">
            <v>-</v>
          </cell>
          <cell r="N24" t="str">
            <v>-</v>
          </cell>
          <cell r="O24">
            <v>0.53800000000000003</v>
          </cell>
          <cell r="P24"/>
          <cell r="Q24">
            <v>-0.72</v>
          </cell>
          <cell r="R24"/>
          <cell r="S24"/>
          <cell r="T24">
            <v>-0.38400000000000001</v>
          </cell>
          <cell r="U24">
            <v>0.64600000000000002</v>
          </cell>
          <cell r="V24">
            <v>0.93500000000000005</v>
          </cell>
          <cell r="W24"/>
          <cell r="X24"/>
          <cell r="Y24"/>
          <cell r="Z24"/>
          <cell r="AA24">
            <v>6.7000000000000004E-2</v>
          </cell>
          <cell r="AB24" t="str">
            <v>-</v>
          </cell>
          <cell r="AC24" t="str">
            <v>-</v>
          </cell>
          <cell r="AD24"/>
          <cell r="AE24">
            <v>29.44</v>
          </cell>
        </row>
        <row r="25">
          <cell r="C25">
            <v>11.055999999999999</v>
          </cell>
          <cell r="D25">
            <v>11.919</v>
          </cell>
          <cell r="E25">
            <v>9.15</v>
          </cell>
          <cell r="F25">
            <v>1.7669999999999999</v>
          </cell>
          <cell r="G25">
            <v>1.002</v>
          </cell>
          <cell r="H25">
            <v>2.7690000000000001</v>
          </cell>
          <cell r="I25">
            <v>9.16</v>
          </cell>
          <cell r="J25"/>
          <cell r="K25" t="str">
            <v>-</v>
          </cell>
          <cell r="L25">
            <v>0.28899999999999998</v>
          </cell>
          <cell r="M25" t="str">
            <v>-</v>
          </cell>
          <cell r="N25" t="str">
            <v>-</v>
          </cell>
          <cell r="O25">
            <v>0.86299999999999999</v>
          </cell>
          <cell r="P25"/>
          <cell r="Q25">
            <v>-0.90400000000000003</v>
          </cell>
          <cell r="R25"/>
          <cell r="S25"/>
          <cell r="T25">
            <v>0.30299999999999999</v>
          </cell>
          <cell r="U25">
            <v>0.98899999999999999</v>
          </cell>
          <cell r="V25">
            <v>0.98399999999999999</v>
          </cell>
          <cell r="W25"/>
          <cell r="X25"/>
          <cell r="Y25"/>
          <cell r="Z25"/>
          <cell r="AA25">
            <v>0.77300000000000002</v>
          </cell>
          <cell r="AB25" t="str">
            <v>-</v>
          </cell>
          <cell r="AC25" t="str">
            <v>-</v>
          </cell>
          <cell r="AD25"/>
          <cell r="AE25">
            <v>31.913</v>
          </cell>
        </row>
        <row r="26">
          <cell r="C26">
            <v>12.257</v>
          </cell>
          <cell r="D26">
            <v>12.907999999999999</v>
          </cell>
          <cell r="E26">
            <v>9.7240000000000002</v>
          </cell>
          <cell r="F26">
            <v>2.0960000000000001</v>
          </cell>
          <cell r="G26">
            <v>1.0880000000000001</v>
          </cell>
          <cell r="H26">
            <v>3.1840000000000002</v>
          </cell>
          <cell r="I26">
            <v>10.137</v>
          </cell>
          <cell r="J26"/>
          <cell r="K26" t="str">
            <v>-</v>
          </cell>
          <cell r="L26">
            <v>0.53900000000000003</v>
          </cell>
          <cell r="M26" t="str">
            <v>-</v>
          </cell>
          <cell r="N26" t="str">
            <v>-</v>
          </cell>
          <cell r="O26">
            <v>0.65100000000000002</v>
          </cell>
          <cell r="P26"/>
          <cell r="Q26">
            <v>-1.4450000000000001</v>
          </cell>
          <cell r="R26"/>
          <cell r="S26"/>
          <cell r="T26">
            <v>0.32600000000000001</v>
          </cell>
          <cell r="U26">
            <v>0.91400000000000003</v>
          </cell>
          <cell r="V26">
            <v>0.98599999999999999</v>
          </cell>
          <cell r="W26"/>
          <cell r="X26"/>
          <cell r="Y26"/>
          <cell r="Z26"/>
          <cell r="AA26">
            <v>3.1E-2</v>
          </cell>
          <cell r="AB26" t="str">
            <v>-</v>
          </cell>
          <cell r="AC26" t="str">
            <v>-</v>
          </cell>
          <cell r="AD26"/>
          <cell r="AE26">
            <v>34.844000000000001</v>
          </cell>
        </row>
        <row r="27">
          <cell r="C27">
            <v>13.846</v>
          </cell>
          <cell r="D27">
            <v>14.417</v>
          </cell>
          <cell r="E27">
            <v>10.965999999999999</v>
          </cell>
          <cell r="F27">
            <v>2.2509999999999999</v>
          </cell>
          <cell r="G27">
            <v>1.2</v>
          </cell>
          <cell r="H27">
            <v>3.4510000000000001</v>
          </cell>
          <cell r="I27">
            <v>11.497999999999999</v>
          </cell>
          <cell r="J27"/>
          <cell r="K27" t="str">
            <v>-</v>
          </cell>
          <cell r="L27">
            <v>0.66200000000000003</v>
          </cell>
          <cell r="M27" t="str">
            <v>-</v>
          </cell>
          <cell r="N27" t="str">
            <v>-</v>
          </cell>
          <cell r="O27">
            <v>0.57099999999999995</v>
          </cell>
          <cell r="P27"/>
          <cell r="Q27">
            <v>-1.68</v>
          </cell>
          <cell r="R27"/>
          <cell r="S27"/>
          <cell r="T27">
            <v>0.46899999999999997</v>
          </cell>
          <cell r="U27">
            <v>0.92200000000000004</v>
          </cell>
          <cell r="V27">
            <v>1.014</v>
          </cell>
          <cell r="W27"/>
          <cell r="X27"/>
          <cell r="Y27"/>
          <cell r="Z27"/>
          <cell r="AA27">
            <v>0.45700000000000002</v>
          </cell>
          <cell r="AB27" t="str">
            <v>-</v>
          </cell>
          <cell r="AC27" t="str">
            <v>-</v>
          </cell>
          <cell r="AD27"/>
          <cell r="AE27">
            <v>37.451000000000001</v>
          </cell>
        </row>
        <row r="28">
          <cell r="C28">
            <v>15.037000000000001</v>
          </cell>
          <cell r="D28">
            <v>15.994</v>
          </cell>
          <cell r="E28">
            <v>11.958</v>
          </cell>
          <cell r="F28">
            <v>2.6970000000000001</v>
          </cell>
          <cell r="G28">
            <v>1.339</v>
          </cell>
          <cell r="H28">
            <v>4.0359999999999996</v>
          </cell>
          <cell r="I28">
            <v>12.541</v>
          </cell>
          <cell r="J28"/>
          <cell r="K28" t="str">
            <v>-</v>
          </cell>
          <cell r="L28">
            <v>0.38</v>
          </cell>
          <cell r="M28" t="str">
            <v>-</v>
          </cell>
          <cell r="N28" t="str">
            <v>-</v>
          </cell>
          <cell r="O28">
            <v>0.95699999999999996</v>
          </cell>
          <cell r="P28"/>
          <cell r="Q28">
            <v>-1.74</v>
          </cell>
          <cell r="R28"/>
          <cell r="S28"/>
          <cell r="T28">
            <v>0.74299999999999999</v>
          </cell>
          <cell r="U28">
            <v>1.1659999999999999</v>
          </cell>
          <cell r="V28">
            <v>1.115</v>
          </cell>
          <cell r="W28"/>
          <cell r="X28"/>
          <cell r="Y28"/>
          <cell r="Z28"/>
          <cell r="AA28">
            <v>3.2000000000000001E-2</v>
          </cell>
          <cell r="AB28" t="str">
            <v>-</v>
          </cell>
          <cell r="AC28" t="str">
            <v>-</v>
          </cell>
          <cell r="AD28"/>
          <cell r="AE28">
            <v>39.939</v>
          </cell>
        </row>
        <row r="29">
          <cell r="C29">
            <v>16.614999999999998</v>
          </cell>
          <cell r="D29">
            <v>18.251999999999999</v>
          </cell>
          <cell r="E29">
            <v>13.419</v>
          </cell>
          <cell r="F29">
            <v>3.3860000000000001</v>
          </cell>
          <cell r="G29">
            <v>1.4470000000000001</v>
          </cell>
          <cell r="H29">
            <v>4.8330000000000002</v>
          </cell>
          <cell r="I29">
            <v>13.861000000000001</v>
          </cell>
          <cell r="J29"/>
          <cell r="K29" t="str">
            <v>-</v>
          </cell>
          <cell r="L29">
            <v>-7.8E-2</v>
          </cell>
          <cell r="M29" t="str">
            <v>-</v>
          </cell>
          <cell r="N29" t="str">
            <v>-</v>
          </cell>
          <cell r="O29">
            <v>1.637</v>
          </cell>
          <cell r="P29"/>
          <cell r="Q29">
            <v>-1.7490000000000001</v>
          </cell>
          <cell r="R29"/>
          <cell r="S29"/>
          <cell r="T29">
            <v>1.3740000000000001</v>
          </cell>
          <cell r="U29">
            <v>2.0209999999999999</v>
          </cell>
          <cell r="V29">
            <v>1.224</v>
          </cell>
          <cell r="W29"/>
          <cell r="X29"/>
          <cell r="Y29"/>
          <cell r="Z29"/>
          <cell r="AA29">
            <v>0.63100000000000001</v>
          </cell>
          <cell r="AB29" t="str">
            <v>-</v>
          </cell>
          <cell r="AC29" t="str">
            <v>-</v>
          </cell>
          <cell r="AD29"/>
          <cell r="AE29">
            <v>42.497999999999998</v>
          </cell>
        </row>
        <row r="30">
          <cell r="C30">
            <v>19.082999999999998</v>
          </cell>
          <cell r="D30">
            <v>19.353000000000002</v>
          </cell>
          <cell r="E30">
            <v>14.465</v>
          </cell>
          <cell r="F30">
            <v>3.2320000000000002</v>
          </cell>
          <cell r="G30">
            <v>1.6559999999999999</v>
          </cell>
          <cell r="H30">
            <v>4.8879999999999999</v>
          </cell>
          <cell r="I30">
            <v>15.814</v>
          </cell>
          <cell r="J30"/>
          <cell r="K30" t="str">
            <v>-</v>
          </cell>
          <cell r="L30">
            <v>1.3879999999999999</v>
          </cell>
          <cell r="M30" t="str">
            <v>-</v>
          </cell>
          <cell r="N30" t="str">
            <v>-</v>
          </cell>
          <cell r="O30">
            <v>0.27</v>
          </cell>
          <cell r="P30"/>
          <cell r="Q30">
            <v>-2.9620000000000002</v>
          </cell>
          <cell r="R30"/>
          <cell r="S30"/>
          <cell r="T30">
            <v>-0.29199999999999998</v>
          </cell>
          <cell r="U30">
            <v>0.376</v>
          </cell>
          <cell r="V30">
            <v>1.302</v>
          </cell>
          <cell r="W30"/>
          <cell r="X30"/>
          <cell r="Y30"/>
          <cell r="Z30"/>
          <cell r="AA30">
            <v>-0.313</v>
          </cell>
          <cell r="AB30" t="str">
            <v>-</v>
          </cell>
          <cell r="AC30" t="str">
            <v>-</v>
          </cell>
          <cell r="AD30"/>
          <cell r="AE30">
            <v>46.753</v>
          </cell>
        </row>
        <row r="31">
          <cell r="C31">
            <v>21.279</v>
          </cell>
          <cell r="D31">
            <v>20.407</v>
          </cell>
          <cell r="E31">
            <v>15.404999999999999</v>
          </cell>
          <cell r="F31">
            <v>3.137</v>
          </cell>
          <cell r="G31">
            <v>1.865</v>
          </cell>
          <cell r="H31">
            <v>5.0019999999999998</v>
          </cell>
          <cell r="I31">
            <v>17.863</v>
          </cell>
          <cell r="J31"/>
          <cell r="K31" t="str">
            <v>-</v>
          </cell>
          <cell r="L31">
            <v>2.6139999999999999</v>
          </cell>
          <cell r="M31" t="str">
            <v>-</v>
          </cell>
          <cell r="N31" t="str">
            <v>-</v>
          </cell>
          <cell r="O31">
            <v>-0.872</v>
          </cell>
          <cell r="P31"/>
          <cell r="Q31">
            <v>-4.0090000000000003</v>
          </cell>
          <cell r="R31"/>
          <cell r="S31"/>
          <cell r="T31">
            <v>-1.081</v>
          </cell>
          <cell r="U31">
            <v>-0.76800000000000002</v>
          </cell>
          <cell r="V31">
            <v>1.3140000000000001</v>
          </cell>
          <cell r="W31"/>
          <cell r="X31"/>
          <cell r="Y31"/>
          <cell r="Z31"/>
          <cell r="AA31">
            <v>-0.189</v>
          </cell>
          <cell r="AB31" t="str">
            <v>-</v>
          </cell>
          <cell r="AC31" t="str">
            <v>-</v>
          </cell>
          <cell r="AD31"/>
          <cell r="AE31">
            <v>50.834000000000003</v>
          </cell>
        </row>
        <row r="32">
          <cell r="C32">
            <v>23.117000000000001</v>
          </cell>
          <cell r="D32">
            <v>22.794</v>
          </cell>
          <cell r="E32">
            <v>17.05</v>
          </cell>
          <cell r="F32">
            <v>3.6240000000000001</v>
          </cell>
          <cell r="G32">
            <v>2.12</v>
          </cell>
          <cell r="H32">
            <v>5.7439999999999998</v>
          </cell>
          <cell r="I32">
            <v>19.457000000000001</v>
          </cell>
          <cell r="J32"/>
          <cell r="K32" t="str">
            <v>-</v>
          </cell>
          <cell r="L32">
            <v>2.1080000000000001</v>
          </cell>
          <cell r="M32" t="str">
            <v>-</v>
          </cell>
          <cell r="N32" t="str">
            <v>-</v>
          </cell>
          <cell r="O32">
            <v>-0.32300000000000001</v>
          </cell>
          <cell r="P32"/>
          <cell r="Q32">
            <v>-3.9470000000000001</v>
          </cell>
          <cell r="R32"/>
          <cell r="S32"/>
          <cell r="T32">
            <v>-0.13300000000000001</v>
          </cell>
          <cell r="U32">
            <v>0.65500000000000003</v>
          </cell>
          <cell r="V32">
            <v>1.3440000000000001</v>
          </cell>
          <cell r="W32"/>
          <cell r="X32"/>
          <cell r="Y32"/>
          <cell r="Z32"/>
          <cell r="AA32">
            <v>-1.1080000000000001</v>
          </cell>
          <cell r="AB32" t="str">
            <v>-</v>
          </cell>
          <cell r="AC32" t="str">
            <v>-</v>
          </cell>
          <cell r="AD32"/>
          <cell r="AE32">
            <v>57.698</v>
          </cell>
        </row>
        <row r="33">
          <cell r="C33">
            <v>24.78</v>
          </cell>
          <cell r="D33">
            <v>25.414000000000001</v>
          </cell>
          <cell r="E33">
            <v>19.495000000000001</v>
          </cell>
          <cell r="F33">
            <v>3.47</v>
          </cell>
          <cell r="G33">
            <v>2.4489999999999998</v>
          </cell>
          <cell r="H33">
            <v>5.9189999999999996</v>
          </cell>
          <cell r="I33">
            <v>20.707999999999998</v>
          </cell>
          <cell r="J33"/>
          <cell r="K33" t="str">
            <v>-</v>
          </cell>
          <cell r="L33">
            <v>1.276</v>
          </cell>
          <cell r="M33" t="str">
            <v>-</v>
          </cell>
          <cell r="N33" t="str">
            <v>-</v>
          </cell>
          <cell r="O33">
            <v>0.63400000000000001</v>
          </cell>
          <cell r="P33"/>
          <cell r="Q33">
            <v>-2.8359999999999999</v>
          </cell>
          <cell r="R33"/>
          <cell r="S33"/>
          <cell r="T33">
            <v>0.48799999999999999</v>
          </cell>
          <cell r="U33">
            <v>0.85</v>
          </cell>
          <cell r="V33">
            <v>1.544</v>
          </cell>
          <cell r="W33"/>
          <cell r="X33"/>
          <cell r="Y33"/>
          <cell r="Z33"/>
          <cell r="AA33">
            <v>-0.40699999999999997</v>
          </cell>
          <cell r="AB33" t="str">
            <v>-</v>
          </cell>
          <cell r="AC33" t="str">
            <v>-</v>
          </cell>
          <cell r="AD33"/>
          <cell r="AE33">
            <v>64.537000000000006</v>
          </cell>
        </row>
        <row r="34">
          <cell r="C34">
            <v>26.524000000000001</v>
          </cell>
          <cell r="D34">
            <v>28.437000000000001</v>
          </cell>
          <cell r="E34">
            <v>22.036000000000001</v>
          </cell>
          <cell r="F34">
            <v>3.6339999999999999</v>
          </cell>
          <cell r="G34">
            <v>2.7669999999999999</v>
          </cell>
          <cell r="H34">
            <v>6.4009999999999998</v>
          </cell>
          <cell r="I34">
            <v>22.053000000000001</v>
          </cell>
          <cell r="J34"/>
          <cell r="K34" t="str">
            <v>-</v>
          </cell>
          <cell r="L34">
            <v>0.11</v>
          </cell>
          <cell r="M34" t="str">
            <v>-</v>
          </cell>
          <cell r="N34" t="str">
            <v>-</v>
          </cell>
          <cell r="O34">
            <v>1.913</v>
          </cell>
          <cell r="P34"/>
          <cell r="Q34">
            <v>-1.7210000000000001</v>
          </cell>
          <cell r="R34"/>
          <cell r="S34"/>
          <cell r="T34">
            <v>1.9079999999999999</v>
          </cell>
          <cell r="U34">
            <v>2.4489999999999998</v>
          </cell>
          <cell r="V34">
            <v>1.726</v>
          </cell>
          <cell r="W34"/>
          <cell r="X34"/>
          <cell r="Y34"/>
          <cell r="Z34"/>
          <cell r="AA34">
            <v>1.4530000000000001</v>
          </cell>
          <cell r="AB34" t="str">
            <v>-</v>
          </cell>
          <cell r="AC34" t="str">
            <v>-</v>
          </cell>
          <cell r="AD34"/>
          <cell r="AE34">
            <v>73.843000000000004</v>
          </cell>
        </row>
        <row r="35">
          <cell r="C35">
            <v>29.974</v>
          </cell>
          <cell r="D35">
            <v>33.356999999999999</v>
          </cell>
          <cell r="E35">
            <v>25.684000000000001</v>
          </cell>
          <cell r="F35">
            <v>4.3449999999999998</v>
          </cell>
          <cell r="G35">
            <v>3.3279999999999998</v>
          </cell>
          <cell r="H35">
            <v>7.673</v>
          </cell>
          <cell r="I35">
            <v>24.687999999999999</v>
          </cell>
          <cell r="J35"/>
          <cell r="K35" t="str">
            <v>-</v>
          </cell>
          <cell r="L35">
            <v>-0.871</v>
          </cell>
          <cell r="M35" t="str">
            <v>-</v>
          </cell>
          <cell r="N35" t="str">
            <v>-</v>
          </cell>
          <cell r="O35">
            <v>3.383</v>
          </cell>
          <cell r="P35"/>
          <cell r="Q35">
            <v>-0.96199999999999997</v>
          </cell>
          <cell r="R35"/>
          <cell r="S35"/>
          <cell r="T35">
            <v>2.1349999999999998</v>
          </cell>
          <cell r="U35">
            <v>4.3710000000000004</v>
          </cell>
          <cell r="V35">
            <v>2.0169999999999999</v>
          </cell>
          <cell r="W35"/>
          <cell r="X35"/>
          <cell r="Y35"/>
          <cell r="Z35"/>
          <cell r="AA35">
            <v>3.0339999999999998</v>
          </cell>
          <cell r="AB35" t="str">
            <v>-</v>
          </cell>
          <cell r="AC35" t="str">
            <v>-</v>
          </cell>
          <cell r="AD35"/>
          <cell r="AE35">
            <v>82.736999999999995</v>
          </cell>
        </row>
        <row r="36">
          <cell r="C36">
            <v>38.302999999999997</v>
          </cell>
          <cell r="D36">
            <v>43.895000000000003</v>
          </cell>
          <cell r="E36">
            <v>34.139000000000003</v>
          </cell>
          <cell r="F36">
            <v>5.4260000000000002</v>
          </cell>
          <cell r="G36">
            <v>4.33</v>
          </cell>
          <cell r="H36">
            <v>9.7560000000000002</v>
          </cell>
          <cell r="I36">
            <v>31.902000000000001</v>
          </cell>
          <cell r="J36"/>
          <cell r="K36" t="str">
            <v>-</v>
          </cell>
          <cell r="L36">
            <v>-2.2549999999999999</v>
          </cell>
          <cell r="M36" t="str">
            <v>-</v>
          </cell>
          <cell r="N36" t="str">
            <v>-</v>
          </cell>
          <cell r="O36">
            <v>5.5919999999999996</v>
          </cell>
          <cell r="P36"/>
          <cell r="Q36">
            <v>0.16600000000000001</v>
          </cell>
          <cell r="R36"/>
          <cell r="S36"/>
          <cell r="T36">
            <v>5.0940000000000003</v>
          </cell>
          <cell r="U36">
            <v>7.9870000000000001</v>
          </cell>
          <cell r="V36">
            <v>2.3719999999999999</v>
          </cell>
          <cell r="W36"/>
          <cell r="X36">
            <v>52.1</v>
          </cell>
          <cell r="Y36"/>
          <cell r="Z36"/>
          <cell r="AA36">
            <v>3.371</v>
          </cell>
          <cell r="AB36" t="str">
            <v>-</v>
          </cell>
          <cell r="AC36">
            <v>53.67</v>
          </cell>
          <cell r="AD36"/>
          <cell r="AE36">
            <v>98.039000000000001</v>
          </cell>
        </row>
        <row r="37">
          <cell r="C37">
            <v>48.481999999999999</v>
          </cell>
          <cell r="D37">
            <v>56.133000000000003</v>
          </cell>
          <cell r="E37">
            <v>43.92</v>
          </cell>
          <cell r="F37">
            <v>6.72</v>
          </cell>
          <cell r="G37">
            <v>5.4930000000000003</v>
          </cell>
          <cell r="H37">
            <v>12.212999999999999</v>
          </cell>
          <cell r="I37">
            <v>40.305999999999997</v>
          </cell>
          <cell r="J37"/>
          <cell r="K37">
            <v>0.63222566325608676</v>
          </cell>
          <cell r="L37">
            <v>-3.6219999999999999</v>
          </cell>
          <cell r="M37">
            <v>-3.3232256632560873</v>
          </cell>
          <cell r="N37">
            <v>7.3522256632560863</v>
          </cell>
          <cell r="O37">
            <v>7.6509999999999998</v>
          </cell>
          <cell r="P37"/>
          <cell r="Q37">
            <v>0.93100000000000005</v>
          </cell>
          <cell r="R37"/>
          <cell r="S37"/>
          <cell r="T37">
            <v>8.7530000000000001</v>
          </cell>
          <cell r="U37">
            <v>10.281000000000001</v>
          </cell>
          <cell r="V37">
            <v>3.109</v>
          </cell>
          <cell r="X37">
            <v>64.7</v>
          </cell>
          <cell r="Y37"/>
          <cell r="Z37"/>
          <cell r="AA37">
            <v>5.09</v>
          </cell>
          <cell r="AB37">
            <v>4.7912256632560863</v>
          </cell>
          <cell r="AC37">
            <v>65.638000000000005</v>
          </cell>
          <cell r="AD37"/>
          <cell r="AE37">
            <v>120.68</v>
          </cell>
        </row>
        <row r="38">
          <cell r="C38">
            <v>57.128</v>
          </cell>
          <cell r="D38">
            <v>64.132000000000005</v>
          </cell>
          <cell r="E38">
            <v>51.265999999999998</v>
          </cell>
          <cell r="F38">
            <v>6.399</v>
          </cell>
          <cell r="G38">
            <v>6.4669999999999996</v>
          </cell>
          <cell r="H38">
            <v>12.866</v>
          </cell>
          <cell r="I38">
            <v>46.542999999999999</v>
          </cell>
          <cell r="J38"/>
          <cell r="K38">
            <v>-0.34155782058296463</v>
          </cell>
          <cell r="L38">
            <v>-1.857</v>
          </cell>
          <cell r="M38">
            <v>-0.91044217941703542</v>
          </cell>
          <cell r="N38">
            <v>6.057442179417035</v>
          </cell>
          <cell r="O38">
            <v>7.0039999999999996</v>
          </cell>
          <cell r="P38"/>
          <cell r="Q38">
            <v>0.60499999999999998</v>
          </cell>
          <cell r="R38"/>
          <cell r="S38"/>
          <cell r="T38">
            <v>5.8390000000000004</v>
          </cell>
          <cell r="U38">
            <v>8.2460000000000004</v>
          </cell>
          <cell r="V38">
            <v>4.0789999999999997</v>
          </cell>
          <cell r="W38"/>
          <cell r="X38">
            <v>73.599999999999994</v>
          </cell>
          <cell r="Y38"/>
          <cell r="Z38"/>
          <cell r="AA38">
            <v>5.14</v>
          </cell>
          <cell r="AB38">
            <v>4.1934421794170351</v>
          </cell>
          <cell r="AC38">
            <v>75.991</v>
          </cell>
          <cell r="AD38"/>
          <cell r="AE38">
            <v>141.863</v>
          </cell>
        </row>
        <row r="39">
          <cell r="C39">
            <v>63.759</v>
          </cell>
          <cell r="D39">
            <v>70.183000000000007</v>
          </cell>
          <cell r="E39">
            <v>57.555</v>
          </cell>
          <cell r="F39">
            <v>5.2329999999999997</v>
          </cell>
          <cell r="G39">
            <v>7.3949999999999996</v>
          </cell>
          <cell r="H39">
            <v>12.628</v>
          </cell>
          <cell r="I39">
            <v>52.515999999999998</v>
          </cell>
          <cell r="J39"/>
          <cell r="K39">
            <v>0.58995495757778516</v>
          </cell>
          <cell r="L39">
            <v>-0.53600000000000003</v>
          </cell>
          <cell r="M39">
            <v>6.5045042422214677E-2</v>
          </cell>
          <cell r="N39">
            <v>5.8229549575777835</v>
          </cell>
          <cell r="O39">
            <v>6.4240000000000004</v>
          </cell>
          <cell r="P39"/>
          <cell r="Q39">
            <v>1.1910000000000001</v>
          </cell>
          <cell r="R39"/>
          <cell r="S39"/>
          <cell r="T39">
            <v>4.6779999999999999</v>
          </cell>
          <cell r="U39">
            <v>5.5679999999999996</v>
          </cell>
          <cell r="V39">
            <v>4.907</v>
          </cell>
          <cell r="W39"/>
          <cell r="X39">
            <v>79.5</v>
          </cell>
          <cell r="Y39"/>
          <cell r="Z39"/>
          <cell r="AA39">
            <v>5.3490000000000002</v>
          </cell>
          <cell r="AB39">
            <v>4.747954957577786</v>
          </cell>
          <cell r="AC39">
            <v>86.356999999999999</v>
          </cell>
          <cell r="AD39"/>
          <cell r="AE39">
            <v>165.822</v>
          </cell>
        </row>
        <row r="40">
          <cell r="C40">
            <v>70.983999999999995</v>
          </cell>
          <cell r="D40">
            <v>79.668999999999997</v>
          </cell>
          <cell r="E40">
            <v>66.070999999999998</v>
          </cell>
          <cell r="F40">
            <v>5.2430000000000003</v>
          </cell>
          <cell r="G40">
            <v>8.3550000000000004</v>
          </cell>
          <cell r="H40">
            <v>13.598000000000001</v>
          </cell>
          <cell r="I40">
            <v>58.432000000000002</v>
          </cell>
          <cell r="J40"/>
          <cell r="K40">
            <v>4.7609294948317009</v>
          </cell>
          <cell r="L40">
            <v>-2.0270000000000001</v>
          </cell>
          <cell r="M40">
            <v>-3.3459294948317004</v>
          </cell>
          <cell r="N40">
            <v>10.003929494831702</v>
          </cell>
          <cell r="O40">
            <v>8.6850000000000005</v>
          </cell>
          <cell r="P40"/>
          <cell r="Q40">
            <v>3.4420000000000002</v>
          </cell>
          <cell r="R40"/>
          <cell r="S40"/>
          <cell r="T40">
            <v>7.7549999999999999</v>
          </cell>
          <cell r="U40">
            <v>9.0289999999999999</v>
          </cell>
          <cell r="V40">
            <v>5.8559999999999999</v>
          </cell>
          <cell r="W40"/>
          <cell r="X40">
            <v>88.6</v>
          </cell>
          <cell r="Y40"/>
          <cell r="Z40"/>
          <cell r="AA40">
            <v>7.24</v>
          </cell>
          <cell r="AB40">
            <v>8.5589294948317018</v>
          </cell>
          <cell r="AC40">
            <v>96.730999999999995</v>
          </cell>
          <cell r="AD40"/>
          <cell r="AE40">
            <v>192.02600000000001</v>
          </cell>
        </row>
        <row r="41">
          <cell r="C41">
            <v>86.677000000000007</v>
          </cell>
          <cell r="D41">
            <v>95.222999999999999</v>
          </cell>
          <cell r="E41">
            <v>79.491</v>
          </cell>
          <cell r="F41">
            <v>5.8760000000000003</v>
          </cell>
          <cell r="G41">
            <v>9.8559999999999999</v>
          </cell>
          <cell r="H41">
            <v>15.731999999999999</v>
          </cell>
          <cell r="I41">
            <v>72.543000000000006</v>
          </cell>
          <cell r="J41"/>
          <cell r="K41">
            <v>3.2812592605344144</v>
          </cell>
          <cell r="L41">
            <v>-0.16200000000000001</v>
          </cell>
          <cell r="M41">
            <v>-0.77325926053441396</v>
          </cell>
          <cell r="N41">
            <v>9.1572592605344152</v>
          </cell>
          <cell r="O41">
            <v>8.5459999999999994</v>
          </cell>
          <cell r="P41"/>
          <cell r="Q41">
            <v>2.67</v>
          </cell>
          <cell r="R41"/>
          <cell r="S41"/>
          <cell r="T41">
            <v>8.0640000000000001</v>
          </cell>
          <cell r="U41">
            <v>9.7230000000000008</v>
          </cell>
          <cell r="V41">
            <v>7.5869999999999997</v>
          </cell>
          <cell r="W41"/>
          <cell r="X41">
            <v>98.2</v>
          </cell>
          <cell r="Y41"/>
          <cell r="Z41"/>
          <cell r="AA41">
            <v>6.0720000000000001</v>
          </cell>
          <cell r="AB41">
            <v>6.6832592605344141</v>
          </cell>
          <cell r="AC41">
            <v>107.499</v>
          </cell>
          <cell r="AD41"/>
          <cell r="AE41">
            <v>232.16800000000001</v>
          </cell>
        </row>
        <row r="42">
          <cell r="C42">
            <v>102.98399999999999</v>
          </cell>
          <cell r="D42">
            <v>114.521</v>
          </cell>
          <cell r="E42">
            <v>96.635999999999996</v>
          </cell>
          <cell r="F42">
            <v>6.0179999999999998</v>
          </cell>
          <cell r="G42">
            <v>11.867000000000001</v>
          </cell>
          <cell r="H42">
            <v>17.885000000000002</v>
          </cell>
          <cell r="I42">
            <v>85.908000000000001</v>
          </cell>
          <cell r="J42"/>
          <cell r="K42">
            <v>1.7058322677189055</v>
          </cell>
          <cell r="L42">
            <v>-1.4890000000000001</v>
          </cell>
          <cell r="M42">
            <v>2.324167732281095</v>
          </cell>
          <cell r="N42">
            <v>7.7238322677189082</v>
          </cell>
          <cell r="O42">
            <v>11.537000000000001</v>
          </cell>
          <cell r="P42"/>
          <cell r="Q42">
            <v>5.5190000000000001</v>
          </cell>
          <cell r="R42"/>
          <cell r="S42"/>
          <cell r="T42">
            <v>12.497</v>
          </cell>
          <cell r="U42">
            <v>12.266999999999999</v>
          </cell>
          <cell r="V42">
            <v>9.1630000000000003</v>
          </cell>
          <cell r="W42"/>
          <cell r="X42">
            <v>113.8</v>
          </cell>
          <cell r="Y42"/>
          <cell r="Z42"/>
          <cell r="AA42">
            <v>8.9529999999999994</v>
          </cell>
          <cell r="AB42">
            <v>5.139832267718905</v>
          </cell>
          <cell r="AC42">
            <v>126.22199999999999</v>
          </cell>
          <cell r="AD42"/>
          <cell r="AE42">
            <v>267.048</v>
          </cell>
        </row>
        <row r="43">
          <cell r="C43">
            <v>121.922</v>
          </cell>
          <cell r="D43">
            <v>127.92100000000001</v>
          </cell>
          <cell r="E43">
            <v>110.587</v>
          </cell>
          <cell r="F43">
            <v>4.3680000000000003</v>
          </cell>
          <cell r="G43">
            <v>12.965999999999999</v>
          </cell>
          <cell r="H43">
            <v>17.334</v>
          </cell>
          <cell r="I43">
            <v>101.48</v>
          </cell>
          <cell r="J43"/>
          <cell r="K43">
            <v>-4.7545555109290909</v>
          </cell>
          <cell r="L43">
            <v>5.7460000000000004</v>
          </cell>
          <cell r="M43">
            <v>12.13155551092909</v>
          </cell>
          <cell r="N43">
            <v>-0.38655551092909002</v>
          </cell>
          <cell r="O43">
            <v>5.9989999999999997</v>
          </cell>
          <cell r="P43"/>
          <cell r="Q43">
            <v>1.631</v>
          </cell>
          <cell r="R43"/>
          <cell r="S43"/>
          <cell r="T43">
            <v>7.6349999999999998</v>
          </cell>
          <cell r="U43">
            <v>8.6720000000000006</v>
          </cell>
          <cell r="V43">
            <v>11.231999999999999</v>
          </cell>
          <cell r="W43"/>
          <cell r="X43">
            <v>125.2</v>
          </cell>
          <cell r="Y43"/>
          <cell r="Z43"/>
          <cell r="AA43">
            <v>8.3179999999999996</v>
          </cell>
          <cell r="AB43">
            <v>1.9324444890709098</v>
          </cell>
          <cell r="AC43">
            <v>133.648</v>
          </cell>
          <cell r="AD43"/>
          <cell r="AE43">
            <v>297.71899999999999</v>
          </cell>
        </row>
        <row r="44">
          <cell r="C44">
            <v>132.87899999999999</v>
          </cell>
          <cell r="D44">
            <v>141.42099999999999</v>
          </cell>
          <cell r="E44">
            <v>121.43600000000001</v>
          </cell>
          <cell r="F44">
            <v>6.3369999999999997</v>
          </cell>
          <cell r="G44">
            <v>13.648</v>
          </cell>
          <cell r="H44">
            <v>19.984999999999999</v>
          </cell>
          <cell r="I44">
            <v>110.42100000000001</v>
          </cell>
          <cell r="J44"/>
          <cell r="K44">
            <v>-4.2959982189530184</v>
          </cell>
          <cell r="L44">
            <v>3.3660000000000001</v>
          </cell>
          <cell r="M44">
            <v>9.8669982189530181</v>
          </cell>
          <cell r="N44">
            <v>2.0410017810469805</v>
          </cell>
          <cell r="O44">
            <v>8.5419999999999998</v>
          </cell>
          <cell r="P44"/>
          <cell r="Q44">
            <v>2.2050000000000001</v>
          </cell>
          <cell r="R44"/>
          <cell r="S44"/>
          <cell r="T44">
            <v>12.819000000000001</v>
          </cell>
          <cell r="U44">
            <v>8.9979999999999993</v>
          </cell>
          <cell r="V44">
            <v>12.087</v>
          </cell>
          <cell r="W44"/>
          <cell r="X44">
            <v>132.5</v>
          </cell>
          <cell r="Y44"/>
          <cell r="Z44"/>
          <cell r="AA44">
            <v>8.7050000000000001</v>
          </cell>
          <cell r="AB44">
            <v>2.2040017810469816</v>
          </cell>
          <cell r="AC44">
            <v>142.88900000000001</v>
          </cell>
          <cell r="AD44"/>
          <cell r="AE44">
            <v>326.89400000000001</v>
          </cell>
        </row>
        <row r="45">
          <cell r="C45">
            <v>141.36099999999999</v>
          </cell>
          <cell r="D45">
            <v>153.16300000000001</v>
          </cell>
          <cell r="E45">
            <v>131.02699999999999</v>
          </cell>
          <cell r="F45">
            <v>7.83</v>
          </cell>
          <cell r="G45">
            <v>14.305999999999999</v>
          </cell>
          <cell r="H45">
            <v>22.135999999999999</v>
          </cell>
          <cell r="I45">
            <v>118.31</v>
          </cell>
          <cell r="J45"/>
          <cell r="K45">
            <v>-0.62789631459603801</v>
          </cell>
          <cell r="L45">
            <v>0.58099999999999996</v>
          </cell>
          <cell r="M45">
            <v>5.1808963145960378</v>
          </cell>
          <cell r="N45">
            <v>7.2021036854039631</v>
          </cell>
          <cell r="O45">
            <v>11.802</v>
          </cell>
          <cell r="P45"/>
          <cell r="Q45">
            <v>3.972</v>
          </cell>
          <cell r="R45"/>
          <cell r="S45"/>
          <cell r="T45">
            <v>12.288</v>
          </cell>
          <cell r="U45">
            <v>9.7949999999999999</v>
          </cell>
          <cell r="V45">
            <v>13.225</v>
          </cell>
          <cell r="W45"/>
          <cell r="X45">
            <v>143.6</v>
          </cell>
          <cell r="Y45"/>
          <cell r="Z45"/>
          <cell r="AA45">
            <v>11.76</v>
          </cell>
          <cell r="AB45">
            <v>7.1601036854039632</v>
          </cell>
          <cell r="AC45">
            <v>155.148</v>
          </cell>
          <cell r="AD45"/>
          <cell r="AE45">
            <v>357.53199999999998</v>
          </cell>
        </row>
        <row r="46">
          <cell r="C46">
            <v>151.36500000000001</v>
          </cell>
          <cell r="D46">
            <v>163.9</v>
          </cell>
          <cell r="E46">
            <v>141.81899999999999</v>
          </cell>
          <cell r="F46">
            <v>7.468</v>
          </cell>
          <cell r="G46">
            <v>14.613</v>
          </cell>
          <cell r="H46">
            <v>22.081</v>
          </cell>
          <cell r="I46">
            <v>129.74700000000001</v>
          </cell>
          <cell r="J46"/>
          <cell r="K46">
            <v>3.2017754807746623</v>
          </cell>
          <cell r="L46">
            <v>1.42</v>
          </cell>
          <cell r="M46">
            <v>3.2852245192253382</v>
          </cell>
          <cell r="N46">
            <v>10.669775480774662</v>
          </cell>
          <cell r="O46">
            <v>12.535</v>
          </cell>
          <cell r="P46"/>
          <cell r="Q46">
            <v>5.0670000000000002</v>
          </cell>
          <cell r="R46"/>
          <cell r="S46"/>
          <cell r="T46">
            <v>10.273999999999999</v>
          </cell>
          <cell r="U46">
            <v>10.259</v>
          </cell>
          <cell r="V46">
            <v>14.72</v>
          </cell>
          <cell r="W46"/>
          <cell r="X46">
            <v>157</v>
          </cell>
          <cell r="Y46"/>
          <cell r="Z46"/>
          <cell r="AA46">
            <v>11.057</v>
          </cell>
          <cell r="AB46">
            <v>9.1917754807746626</v>
          </cell>
          <cell r="AC46">
            <v>166.482</v>
          </cell>
          <cell r="AD46"/>
          <cell r="AE46">
            <v>385.44099999999997</v>
          </cell>
        </row>
        <row r="47">
          <cell r="C47">
            <v>162.245</v>
          </cell>
          <cell r="D47">
            <v>171.279</v>
          </cell>
          <cell r="E47">
            <v>150.56100000000001</v>
          </cell>
          <cell r="F47">
            <v>6.3310000000000004</v>
          </cell>
          <cell r="G47">
            <v>14.387</v>
          </cell>
          <cell r="H47">
            <v>20.718</v>
          </cell>
          <cell r="I47">
            <v>138.577</v>
          </cell>
          <cell r="J47"/>
          <cell r="K47">
            <v>2.6349629851817764</v>
          </cell>
          <cell r="L47">
            <v>5.5510000000000002</v>
          </cell>
          <cell r="M47">
            <v>5.6190370148182236</v>
          </cell>
          <cell r="N47">
            <v>8.9659629851817755</v>
          </cell>
          <cell r="O47">
            <v>9.0340000000000007</v>
          </cell>
          <cell r="P47"/>
          <cell r="Q47">
            <v>2.7029999999999998</v>
          </cell>
          <cell r="R47"/>
          <cell r="S47"/>
          <cell r="T47">
            <v>11.114000000000001</v>
          </cell>
          <cell r="U47">
            <v>5.7389999999999999</v>
          </cell>
          <cell r="V47">
            <v>16.600999999999999</v>
          </cell>
          <cell r="W47"/>
          <cell r="X47">
            <v>162.5</v>
          </cell>
          <cell r="Y47"/>
          <cell r="Z47"/>
          <cell r="AA47">
            <v>9.6489999999999991</v>
          </cell>
          <cell r="AB47">
            <v>9.5809629851817757</v>
          </cell>
          <cell r="AC47">
            <v>179.28299999999999</v>
          </cell>
          <cell r="AD47"/>
          <cell r="AE47">
            <v>423.31900000000002</v>
          </cell>
        </row>
        <row r="48">
          <cell r="C48">
            <v>170.25700000000001</v>
          </cell>
          <cell r="D48">
            <v>178.99700000000001</v>
          </cell>
          <cell r="E48">
            <v>158.88999999999999</v>
          </cell>
          <cell r="F48">
            <v>4.2469999999999999</v>
          </cell>
          <cell r="G48">
            <v>15.86</v>
          </cell>
          <cell r="H48">
            <v>20.106999999999999</v>
          </cell>
          <cell r="I48">
            <v>147.97900000000001</v>
          </cell>
          <cell r="J48"/>
          <cell r="K48">
            <v>5.1904166381675614</v>
          </cell>
          <cell r="L48">
            <v>6.1790000000000003</v>
          </cell>
          <cell r="M48">
            <v>5.4815833618324383</v>
          </cell>
          <cell r="N48">
            <v>9.4374166381675622</v>
          </cell>
          <cell r="O48">
            <v>8.74</v>
          </cell>
          <cell r="P48"/>
          <cell r="Q48">
            <v>4.4930000000000003</v>
          </cell>
          <cell r="R48"/>
          <cell r="S48"/>
          <cell r="T48">
            <v>10.433</v>
          </cell>
          <cell r="U48">
            <v>3.6869999999999998</v>
          </cell>
          <cell r="V48">
            <v>17.36</v>
          </cell>
          <cell r="W48"/>
          <cell r="X48">
            <v>167.8</v>
          </cell>
          <cell r="Y48"/>
          <cell r="Z48"/>
          <cell r="AA48">
            <v>9.7140000000000004</v>
          </cell>
          <cell r="AB48">
            <v>10.411416638167559</v>
          </cell>
          <cell r="AC48">
            <v>190.684</v>
          </cell>
          <cell r="AD48"/>
          <cell r="AE48">
            <v>455.20800000000003</v>
          </cell>
        </row>
        <row r="49">
          <cell r="C49">
            <v>185.06800000000001</v>
          </cell>
          <cell r="D49">
            <v>190.142</v>
          </cell>
          <cell r="E49">
            <v>170.15899999999999</v>
          </cell>
          <cell r="F49">
            <v>1.4970000000000001</v>
          </cell>
          <cell r="G49">
            <v>18.486000000000001</v>
          </cell>
          <cell r="H49">
            <v>19.983000000000001</v>
          </cell>
          <cell r="I49">
            <v>161.99700000000001</v>
          </cell>
          <cell r="J49"/>
          <cell r="K49">
            <v>9.5002175485863809</v>
          </cell>
          <cell r="L49">
            <v>10.189</v>
          </cell>
          <cell r="M49">
            <v>4.2657824514136182</v>
          </cell>
          <cell r="N49">
            <v>10.997217548586381</v>
          </cell>
          <cell r="O49">
            <v>5.0739999999999998</v>
          </cell>
          <cell r="P49"/>
          <cell r="Q49">
            <v>3.577</v>
          </cell>
          <cell r="R49"/>
          <cell r="S49"/>
          <cell r="T49">
            <v>1.1990000000000001</v>
          </cell>
          <cell r="U49">
            <v>-3.2309999999999999</v>
          </cell>
          <cell r="V49">
            <v>18.605</v>
          </cell>
          <cell r="W49"/>
          <cell r="X49">
            <v>167.4</v>
          </cell>
          <cell r="Y49"/>
          <cell r="Z49"/>
          <cell r="AA49">
            <v>6.2880000000000003</v>
          </cell>
          <cell r="AB49">
            <v>12.211217548586381</v>
          </cell>
          <cell r="AC49">
            <v>200.91499999999999</v>
          </cell>
          <cell r="AD49"/>
          <cell r="AE49">
            <v>511.13200000000001</v>
          </cell>
        </row>
        <row r="50">
          <cell r="C50">
            <v>202.685</v>
          </cell>
          <cell r="D50">
            <v>197.155</v>
          </cell>
          <cell r="E50">
            <v>177.05099999999999</v>
          </cell>
          <cell r="F50">
            <v>0.315</v>
          </cell>
          <cell r="G50">
            <v>19.789000000000001</v>
          </cell>
          <cell r="H50">
            <v>20.103999999999999</v>
          </cell>
          <cell r="I50">
            <v>177.70099999999999</v>
          </cell>
          <cell r="J50"/>
          <cell r="K50">
            <v>6.0128788855598412</v>
          </cell>
          <cell r="L50">
            <v>20.646999999999998</v>
          </cell>
          <cell r="M50">
            <v>8.7891211144401602</v>
          </cell>
          <cell r="N50">
            <v>6.3278788855598416</v>
          </cell>
          <cell r="O50">
            <v>-5.53</v>
          </cell>
          <cell r="P50"/>
          <cell r="Q50">
            <v>-5.8449999999999998</v>
          </cell>
          <cell r="R50"/>
          <cell r="S50"/>
          <cell r="T50">
            <v>-6.9589999999999996</v>
          </cell>
          <cell r="U50">
            <v>-14.504</v>
          </cell>
          <cell r="V50">
            <v>19.170000000000002</v>
          </cell>
          <cell r="W50"/>
          <cell r="X50">
            <v>153.69999999999999</v>
          </cell>
          <cell r="Y50"/>
          <cell r="Z50"/>
          <cell r="AA50">
            <v>-3.3730000000000002</v>
          </cell>
          <cell r="AB50">
            <v>8.4848788855598407</v>
          </cell>
          <cell r="AC50">
            <v>195.244</v>
          </cell>
          <cell r="AD50"/>
          <cell r="AE50">
            <v>570.56799999999998</v>
          </cell>
        </row>
        <row r="51">
          <cell r="C51">
            <v>218.63</v>
          </cell>
          <cell r="D51">
            <v>218.75399999999999</v>
          </cell>
          <cell r="E51">
            <v>192.22300000000001</v>
          </cell>
          <cell r="F51">
            <v>4.9089999999999998</v>
          </cell>
          <cell r="G51">
            <v>21.622</v>
          </cell>
          <cell r="H51">
            <v>26.530999999999999</v>
          </cell>
          <cell r="I51">
            <v>193.24299999999999</v>
          </cell>
          <cell r="J51"/>
          <cell r="K51">
            <v>3.8068299559228826</v>
          </cell>
          <cell r="L51">
            <v>14.349</v>
          </cell>
          <cell r="M51">
            <v>5.7571700440771165</v>
          </cell>
          <cell r="N51">
            <v>8.7158299559228816</v>
          </cell>
          <cell r="O51">
            <v>0.124</v>
          </cell>
          <cell r="P51"/>
          <cell r="Q51">
            <v>-4.7850000000000001</v>
          </cell>
          <cell r="R51"/>
          <cell r="S51"/>
          <cell r="T51">
            <v>-4.5750000000000002</v>
          </cell>
          <cell r="U51">
            <v>-6.99</v>
          </cell>
          <cell r="V51">
            <v>20.021000000000001</v>
          </cell>
          <cell r="W51"/>
          <cell r="X51">
            <v>151.9</v>
          </cell>
          <cell r="Y51"/>
          <cell r="Z51"/>
          <cell r="AA51">
            <v>2.9569999999999999</v>
          </cell>
          <cell r="AB51">
            <v>11.548829955922882</v>
          </cell>
          <cell r="AC51">
            <v>186.65799999999999</v>
          </cell>
          <cell r="AD51"/>
          <cell r="AE51">
            <v>629.07500000000005</v>
          </cell>
        </row>
        <row r="52">
          <cell r="C52">
            <v>230.37700000000001</v>
          </cell>
          <cell r="D52">
            <v>237.69200000000001</v>
          </cell>
          <cell r="E52">
            <v>209.589</v>
          </cell>
          <cell r="F52">
            <v>6.6740000000000004</v>
          </cell>
          <cell r="G52">
            <v>21.428999999999998</v>
          </cell>
          <cell r="H52">
            <v>28.103000000000002</v>
          </cell>
          <cell r="I52">
            <v>206.55799999999999</v>
          </cell>
          <cell r="J52"/>
          <cell r="K52">
            <v>-0.88727754009956383</v>
          </cell>
          <cell r="L52">
            <v>6.8419999999999996</v>
          </cell>
          <cell r="M52">
            <v>8.3702775400995648</v>
          </cell>
          <cell r="N52">
            <v>5.786722459900437</v>
          </cell>
          <cell r="O52">
            <v>7.3150000000000004</v>
          </cell>
          <cell r="P52"/>
          <cell r="Q52">
            <v>0.64100000000000001</v>
          </cell>
          <cell r="R52"/>
          <cell r="S52"/>
          <cell r="T52">
            <v>-2.6349999999999998</v>
          </cell>
          <cell r="U52">
            <v>-0.85099999999999998</v>
          </cell>
          <cell r="V52">
            <v>19.79</v>
          </cell>
          <cell r="W52"/>
          <cell r="X52">
            <v>151.1</v>
          </cell>
          <cell r="Y52"/>
          <cell r="Z52"/>
          <cell r="AA52">
            <v>9.4380000000000006</v>
          </cell>
          <cell r="AB52">
            <v>7.9097224599004363</v>
          </cell>
          <cell r="AC52">
            <v>188.31899999999999</v>
          </cell>
          <cell r="AD52"/>
          <cell r="AE52">
            <v>679.572</v>
          </cell>
        </row>
        <row r="53">
          <cell r="C53">
            <v>239.63300000000001</v>
          </cell>
          <cell r="D53">
            <v>263.39699999999999</v>
          </cell>
          <cell r="E53">
            <v>233.67500000000001</v>
          </cell>
          <cell r="F53">
            <v>9.0660000000000007</v>
          </cell>
          <cell r="G53">
            <v>20.655999999999999</v>
          </cell>
          <cell r="H53">
            <v>29.722000000000001</v>
          </cell>
          <cell r="I53">
            <v>216.75</v>
          </cell>
          <cell r="J53"/>
          <cell r="K53">
            <v>4.7791404055037203</v>
          </cell>
          <cell r="L53">
            <v>-10.999000000000001</v>
          </cell>
          <cell r="M53">
            <v>-1.08014040550372</v>
          </cell>
          <cell r="N53">
            <v>13.845140405503718</v>
          </cell>
          <cell r="O53">
            <v>23.763999999999999</v>
          </cell>
          <cell r="P53"/>
          <cell r="Q53">
            <v>14.698</v>
          </cell>
          <cell r="R53"/>
          <cell r="S53"/>
          <cell r="T53">
            <v>13.02</v>
          </cell>
          <cell r="U53">
            <v>13.753</v>
          </cell>
          <cell r="V53">
            <v>17.954000000000001</v>
          </cell>
          <cell r="W53"/>
          <cell r="X53">
            <v>165.8</v>
          </cell>
          <cell r="Y53"/>
          <cell r="Z53"/>
          <cell r="AA53">
            <v>23.641999999999999</v>
          </cell>
          <cell r="AB53">
            <v>13.723140405503724</v>
          </cell>
          <cell r="AC53">
            <v>204.68299999999999</v>
          </cell>
          <cell r="AD53"/>
          <cell r="AE53">
            <v>716.28800000000001</v>
          </cell>
        </row>
        <row r="54">
          <cell r="C54">
            <v>236.905</v>
          </cell>
          <cell r="D54">
            <v>283.25200000000001</v>
          </cell>
          <cell r="E54">
            <v>254.584</v>
          </cell>
          <cell r="F54">
            <v>7.819</v>
          </cell>
          <cell r="G54">
            <v>20.849</v>
          </cell>
          <cell r="H54">
            <v>28.667999999999999</v>
          </cell>
          <cell r="I54">
            <v>214.79599999999999</v>
          </cell>
          <cell r="J54"/>
          <cell r="K54">
            <v>26.374009080079471</v>
          </cell>
          <cell r="L54">
            <v>-31.83</v>
          </cell>
          <cell r="M54">
            <v>-19.676009080079471</v>
          </cell>
          <cell r="N54">
            <v>34.193009080079463</v>
          </cell>
          <cell r="O54">
            <v>46.347000000000001</v>
          </cell>
          <cell r="P54"/>
          <cell r="Q54">
            <v>38.527999999999999</v>
          </cell>
          <cell r="R54"/>
          <cell r="S54"/>
          <cell r="T54">
            <v>36.201000000000001</v>
          </cell>
          <cell r="U54">
            <v>36.152999999999999</v>
          </cell>
          <cell r="V54">
            <v>18.879000000000001</v>
          </cell>
          <cell r="W54"/>
          <cell r="X54">
            <v>201.9</v>
          </cell>
          <cell r="Y54"/>
          <cell r="Z54"/>
          <cell r="AA54">
            <v>45.783000000000001</v>
          </cell>
          <cell r="AB54">
            <v>33.62900908007947</v>
          </cell>
          <cell r="AC54">
            <v>248.64599999999999</v>
          </cell>
          <cell r="AD54"/>
          <cell r="AE54">
            <v>738.95500000000004</v>
          </cell>
        </row>
        <row r="55">
          <cell r="C55">
            <v>244.708</v>
          </cell>
          <cell r="D55">
            <v>296.05</v>
          </cell>
          <cell r="E55">
            <v>268.66000000000003</v>
          </cell>
          <cell r="F55">
            <v>6.1529999999999996</v>
          </cell>
          <cell r="G55">
            <v>21.236999999999998</v>
          </cell>
          <cell r="H55">
            <v>27.39</v>
          </cell>
          <cell r="I55">
            <v>221.792</v>
          </cell>
          <cell r="J55"/>
          <cell r="K55">
            <v>35.004783987170157</v>
          </cell>
          <cell r="L55">
            <v>-34.418999999999997</v>
          </cell>
          <cell r="M55">
            <v>-24.23478398717015</v>
          </cell>
          <cell r="N55">
            <v>41.157783987170156</v>
          </cell>
          <cell r="O55">
            <v>51.341999999999999</v>
          </cell>
          <cell r="P55"/>
          <cell r="Q55">
            <v>45.189</v>
          </cell>
          <cell r="R55"/>
          <cell r="S55"/>
          <cell r="T55">
            <v>49.62</v>
          </cell>
          <cell r="U55">
            <v>46.107999999999997</v>
          </cell>
          <cell r="V55">
            <v>20.562000000000001</v>
          </cell>
          <cell r="W55"/>
          <cell r="X55">
            <v>249.8</v>
          </cell>
          <cell r="Y55"/>
          <cell r="Z55"/>
          <cell r="AA55">
            <v>51.267000000000003</v>
          </cell>
          <cell r="AB55">
            <v>41.08278398717016</v>
          </cell>
          <cell r="AC55">
            <v>298.71499999999997</v>
          </cell>
          <cell r="AD55"/>
          <cell r="AE55">
            <v>783.21100000000001</v>
          </cell>
        </row>
        <row r="56">
          <cell r="C56">
            <v>264.553</v>
          </cell>
          <cell r="D56">
            <v>308.47699999999998</v>
          </cell>
          <cell r="E56">
            <v>280.35599999999999</v>
          </cell>
          <cell r="F56">
            <v>6.72</v>
          </cell>
          <cell r="G56">
            <v>21.401</v>
          </cell>
          <cell r="H56">
            <v>28.120999999999999</v>
          </cell>
          <cell r="I56">
            <v>240.98</v>
          </cell>
          <cell r="J56"/>
          <cell r="K56">
            <v>32.60777363590686</v>
          </cell>
          <cell r="L56">
            <v>-24.140999999999998</v>
          </cell>
          <cell r="M56">
            <v>-19.544773635906861</v>
          </cell>
          <cell r="N56">
            <v>39.327773635906858</v>
          </cell>
          <cell r="O56">
            <v>43.923999999999999</v>
          </cell>
          <cell r="P56"/>
          <cell r="Q56">
            <v>37.204000000000001</v>
          </cell>
          <cell r="R56"/>
          <cell r="S56"/>
          <cell r="T56">
            <v>39.026000000000003</v>
          </cell>
          <cell r="U56">
            <v>36.743000000000002</v>
          </cell>
          <cell r="V56">
            <v>23.177</v>
          </cell>
          <cell r="W56"/>
          <cell r="X56">
            <v>290</v>
          </cell>
          <cell r="Y56"/>
          <cell r="Z56"/>
          <cell r="AA56">
            <v>45.823999999999998</v>
          </cell>
          <cell r="AB56">
            <v>41.227773635906857</v>
          </cell>
          <cell r="AC56">
            <v>339.93099999999998</v>
          </cell>
          <cell r="AD56"/>
          <cell r="AE56">
            <v>821.875</v>
          </cell>
        </row>
        <row r="57">
          <cell r="C57">
            <v>287.3</v>
          </cell>
          <cell r="D57">
            <v>322.83499999999998</v>
          </cell>
          <cell r="E57">
            <v>294.28899999999999</v>
          </cell>
          <cell r="F57">
            <v>6.61</v>
          </cell>
          <cell r="G57">
            <v>21.936</v>
          </cell>
          <cell r="H57">
            <v>28.545999999999999</v>
          </cell>
          <cell r="I57">
            <v>260.55799999999999</v>
          </cell>
          <cell r="J57"/>
          <cell r="K57">
            <v>25.013069650610678</v>
          </cell>
          <cell r="L57">
            <v>-12.762</v>
          </cell>
          <cell r="M57">
            <v>-8.8500696506106813</v>
          </cell>
          <cell r="N57">
            <v>31.623069650610692</v>
          </cell>
          <cell r="O57">
            <v>35.534999999999997</v>
          </cell>
          <cell r="P57"/>
          <cell r="Q57">
            <v>28.925000000000001</v>
          </cell>
          <cell r="R57"/>
          <cell r="S57"/>
          <cell r="T57">
            <v>35.338000000000001</v>
          </cell>
          <cell r="U57">
            <v>31.538</v>
          </cell>
          <cell r="V57">
            <v>26.530999999999999</v>
          </cell>
          <cell r="W57"/>
          <cell r="X57">
            <v>322.10000000000002</v>
          </cell>
          <cell r="Y57"/>
          <cell r="Z57"/>
          <cell r="AA57">
            <v>37.363</v>
          </cell>
          <cell r="AB57">
            <v>33.451069650610684</v>
          </cell>
          <cell r="AC57">
            <v>377.35500000000002</v>
          </cell>
          <cell r="AD57"/>
          <cell r="AE57">
            <v>866.24199999999996</v>
          </cell>
        </row>
        <row r="58">
          <cell r="C58">
            <v>299.51100000000002</v>
          </cell>
          <cell r="D58">
            <v>328.435</v>
          </cell>
          <cell r="E58">
            <v>303.46699999999998</v>
          </cell>
          <cell r="F58">
            <v>3.2989999999999999</v>
          </cell>
          <cell r="G58">
            <v>21.669</v>
          </cell>
          <cell r="H58">
            <v>24.968</v>
          </cell>
          <cell r="I58">
            <v>273.89299999999997</v>
          </cell>
          <cell r="J58"/>
          <cell r="K58">
            <v>23.429937128520937</v>
          </cell>
          <cell r="L58">
            <v>-4.718</v>
          </cell>
          <cell r="M58">
            <v>-2.5229371285209372</v>
          </cell>
          <cell r="N58">
            <v>26.728937128520943</v>
          </cell>
          <cell r="O58">
            <v>28.923999999999999</v>
          </cell>
          <cell r="P58"/>
          <cell r="Q58">
            <v>25.625</v>
          </cell>
          <cell r="R58"/>
          <cell r="S58"/>
          <cell r="T58">
            <v>25.105</v>
          </cell>
          <cell r="U58">
            <v>22.620999999999999</v>
          </cell>
          <cell r="V58">
            <v>27.991</v>
          </cell>
          <cell r="W58"/>
          <cell r="X58">
            <v>347</v>
          </cell>
          <cell r="Y58"/>
          <cell r="Z58"/>
          <cell r="AA58">
            <v>30.835000000000001</v>
          </cell>
          <cell r="AB58">
            <v>28.639937128520934</v>
          </cell>
          <cell r="AC58">
            <v>408.60899999999998</v>
          </cell>
          <cell r="AD58"/>
          <cell r="AE58">
            <v>921.58</v>
          </cell>
        </row>
        <row r="59">
          <cell r="C59">
            <v>334.06700000000001</v>
          </cell>
          <cell r="D59">
            <v>344.36599999999999</v>
          </cell>
          <cell r="E59">
            <v>317.214</v>
          </cell>
          <cell r="F59">
            <v>4.8049999999999997</v>
          </cell>
          <cell r="G59">
            <v>22.347000000000001</v>
          </cell>
          <cell r="H59">
            <v>27.152000000000001</v>
          </cell>
          <cell r="I59">
            <v>301.03899999999999</v>
          </cell>
          <cell r="J59"/>
          <cell r="K59">
            <v>10.972356233332969</v>
          </cell>
          <cell r="L59">
            <v>15.192</v>
          </cell>
          <cell r="M59">
            <v>9.7136437666670297</v>
          </cell>
          <cell r="N59">
            <v>15.777356233332968</v>
          </cell>
          <cell r="O59">
            <v>10.298999999999999</v>
          </cell>
          <cell r="P59"/>
          <cell r="Q59">
            <v>5.4939999999999998</v>
          </cell>
          <cell r="R59"/>
          <cell r="S59"/>
          <cell r="T59">
            <v>3.5430000000000001</v>
          </cell>
          <cell r="U59">
            <v>0.90100000000000002</v>
          </cell>
          <cell r="V59">
            <v>29.82</v>
          </cell>
          <cell r="W59"/>
          <cell r="X59">
            <v>360.4</v>
          </cell>
          <cell r="Y59">
            <v>361.2</v>
          </cell>
          <cell r="Z59"/>
          <cell r="AA59">
            <v>9.5960000000000001</v>
          </cell>
          <cell r="AB59">
            <v>15.074356233332965</v>
          </cell>
          <cell r="AC59">
            <v>412.27800000000002</v>
          </cell>
          <cell r="AD59"/>
          <cell r="AE59">
            <v>964.68700000000001</v>
          </cell>
        </row>
        <row r="60">
          <cell r="C60">
            <v>355.10899999999998</v>
          </cell>
          <cell r="D60">
            <v>355.06700000000001</v>
          </cell>
          <cell r="E60">
            <v>326.88299999999998</v>
          </cell>
          <cell r="F60">
            <v>5.173</v>
          </cell>
          <cell r="G60">
            <v>23.010999999999999</v>
          </cell>
          <cell r="H60">
            <v>28.184000000000001</v>
          </cell>
          <cell r="I60">
            <v>321.166</v>
          </cell>
          <cell r="J60"/>
          <cell r="K60">
            <v>1.8890816189936417</v>
          </cell>
          <cell r="L60">
            <v>25.071999999999999</v>
          </cell>
          <cell r="M60">
            <v>17.967918381006356</v>
          </cell>
          <cell r="N60">
            <v>7.0620816189936431</v>
          </cell>
          <cell r="O60">
            <v>-4.2000000000000003E-2</v>
          </cell>
          <cell r="P60"/>
          <cell r="Q60">
            <v>-5.2149999999999999</v>
          </cell>
          <cell r="R60"/>
          <cell r="S60"/>
          <cell r="T60">
            <v>-4.5449999999999999</v>
          </cell>
          <cell r="U60">
            <v>-7.6879999999999997</v>
          </cell>
          <cell r="V60">
            <v>29.442</v>
          </cell>
          <cell r="W60"/>
          <cell r="X60">
            <v>363.1</v>
          </cell>
          <cell r="Y60">
            <v>364</v>
          </cell>
          <cell r="Z60"/>
          <cell r="AA60">
            <v>-1.226</v>
          </cell>
          <cell r="AB60">
            <v>5.8780816189936429</v>
          </cell>
          <cell r="AC60">
            <v>415.12099999999998</v>
          </cell>
          <cell r="AD60"/>
          <cell r="AE60">
            <v>1010.042</v>
          </cell>
        </row>
        <row r="61">
          <cell r="C61">
            <v>379.03</v>
          </cell>
          <cell r="D61">
            <v>367.70100000000002</v>
          </cell>
          <cell r="E61">
            <v>338.59800000000001</v>
          </cell>
          <cell r="F61">
            <v>4.9119999999999999</v>
          </cell>
          <cell r="G61">
            <v>24.190999999999999</v>
          </cell>
          <cell r="H61">
            <v>29.103000000000002</v>
          </cell>
          <cell r="I61">
            <v>344.32299999999998</v>
          </cell>
          <cell r="J61"/>
          <cell r="K61">
            <v>-9.6627736902357579</v>
          </cell>
          <cell r="L61">
            <v>33.438000000000002</v>
          </cell>
          <cell r="M61">
            <v>26.859773690235759</v>
          </cell>
          <cell r="N61">
            <v>-4.7507736902357545</v>
          </cell>
          <cell r="O61">
            <v>-11.329000000000001</v>
          </cell>
          <cell r="P61"/>
          <cell r="Q61">
            <v>-16.241</v>
          </cell>
          <cell r="R61">
            <v>299.65899999999999</v>
          </cell>
          <cell r="S61"/>
          <cell r="T61">
            <v>-9.1370000000000005</v>
          </cell>
          <cell r="U61">
            <v>-8.76</v>
          </cell>
          <cell r="V61">
            <v>25.899000000000001</v>
          </cell>
          <cell r="W61"/>
          <cell r="X61">
            <v>353.3</v>
          </cell>
          <cell r="Y61">
            <v>354.4</v>
          </cell>
          <cell r="Z61">
            <v>357.32600000000002</v>
          </cell>
          <cell r="AA61">
            <v>-11.237</v>
          </cell>
          <cell r="AB61">
            <v>-4.6587736902357566</v>
          </cell>
          <cell r="AC61">
            <v>408.327</v>
          </cell>
          <cell r="AD61"/>
          <cell r="AE61">
            <v>1058.069</v>
          </cell>
        </row>
        <row r="62">
          <cell r="C62">
            <v>406.98</v>
          </cell>
          <cell r="D62">
            <v>390.76299999999998</v>
          </cell>
          <cell r="E62">
            <v>361.06599999999997</v>
          </cell>
          <cell r="F62">
            <v>4.5110000000000001</v>
          </cell>
          <cell r="G62">
            <v>25.186</v>
          </cell>
          <cell r="H62">
            <v>29.696999999999999</v>
          </cell>
          <cell r="I62">
            <v>368.48399999999998</v>
          </cell>
          <cell r="J62"/>
          <cell r="K62">
            <v>-11.698380854741265</v>
          </cell>
          <cell r="L62">
            <v>37.487000000000002</v>
          </cell>
          <cell r="M62">
            <v>28.45738085474127</v>
          </cell>
          <cell r="N62">
            <v>-7.1873808547412654</v>
          </cell>
          <cell r="O62">
            <v>-16.216999999999999</v>
          </cell>
          <cell r="P62"/>
          <cell r="Q62">
            <v>-20.728000000000002</v>
          </cell>
          <cell r="R62">
            <v>306.70100000000002</v>
          </cell>
          <cell r="S62"/>
          <cell r="T62">
            <v>-35.569000000000003</v>
          </cell>
          <cell r="U62">
            <v>-38.027999999999999</v>
          </cell>
          <cell r="V62">
            <v>26.890999999999998</v>
          </cell>
          <cell r="W62"/>
          <cell r="X62">
            <v>322</v>
          </cell>
          <cell r="Y62">
            <v>323.2</v>
          </cell>
          <cell r="Z62">
            <v>375.24200000000002</v>
          </cell>
          <cell r="AA62">
            <v>-15.45</v>
          </cell>
          <cell r="AB62">
            <v>-6.420380854741266</v>
          </cell>
          <cell r="AC62">
            <v>398.36500000000001</v>
          </cell>
          <cell r="AD62"/>
          <cell r="AE62">
            <v>1114.6389999999999</v>
          </cell>
        </row>
        <row r="63">
          <cell r="C63">
            <v>412.89499999999998</v>
          </cell>
          <cell r="D63">
            <v>418.68599999999998</v>
          </cell>
          <cell r="E63">
            <v>379.71499999999997</v>
          </cell>
          <cell r="F63">
            <v>12.641</v>
          </cell>
          <cell r="G63">
            <v>26.33</v>
          </cell>
          <cell r="H63">
            <v>38.970999999999997</v>
          </cell>
          <cell r="I63">
            <v>374.52699999999999</v>
          </cell>
          <cell r="J63"/>
          <cell r="K63">
            <v>0.10580179476258252</v>
          </cell>
          <cell r="L63">
            <v>13.8</v>
          </cell>
          <cell r="M63">
            <v>6.8441982052374186</v>
          </cell>
          <cell r="N63">
            <v>12.746801794762581</v>
          </cell>
          <cell r="O63">
            <v>5.7910000000000004</v>
          </cell>
          <cell r="P63"/>
          <cell r="Q63">
            <v>-6.85</v>
          </cell>
          <cell r="R63">
            <v>333.73899999999998</v>
          </cell>
          <cell r="S63"/>
          <cell r="T63">
            <v>2.7709999999999999</v>
          </cell>
          <cell r="U63">
            <v>3.9950000000000001</v>
          </cell>
          <cell r="V63">
            <v>23.015000000000001</v>
          </cell>
          <cell r="W63"/>
          <cell r="X63">
            <v>330.6</v>
          </cell>
          <cell r="Y63">
            <v>331.8</v>
          </cell>
          <cell r="Z63">
            <v>407.63099999999997</v>
          </cell>
          <cell r="AA63">
            <v>5</v>
          </cell>
          <cell r="AB63">
            <v>11.955801794762584</v>
          </cell>
          <cell r="AC63">
            <v>397.654</v>
          </cell>
          <cell r="AD63"/>
          <cell r="AE63">
            <v>1152.3630000000001</v>
          </cell>
        </row>
        <row r="64">
          <cell r="C64">
            <v>418.72899999999998</v>
          </cell>
          <cell r="D64">
            <v>454.01100000000002</v>
          </cell>
          <cell r="E64">
            <v>408.35300000000001</v>
          </cell>
          <cell r="F64">
            <v>17.466000000000001</v>
          </cell>
          <cell r="G64">
            <v>28.192</v>
          </cell>
          <cell r="H64">
            <v>45.658000000000001</v>
          </cell>
          <cell r="I64">
            <v>380.16399999999999</v>
          </cell>
          <cell r="J64"/>
          <cell r="K64">
            <v>19.950778482310962</v>
          </cell>
          <cell r="L64">
            <v>-15.326000000000001</v>
          </cell>
          <cell r="M64">
            <v>-17.46077848231096</v>
          </cell>
          <cell r="N64">
            <v>37.41677848231096</v>
          </cell>
          <cell r="O64">
            <v>35.281999999999996</v>
          </cell>
          <cell r="P64"/>
          <cell r="Q64">
            <v>17.815999999999999</v>
          </cell>
          <cell r="R64">
            <v>388.404</v>
          </cell>
          <cell r="S64"/>
          <cell r="T64">
            <v>21.751000000000001</v>
          </cell>
          <cell r="U64">
            <v>23.382000000000001</v>
          </cell>
          <cell r="V64">
            <v>21.748000000000001</v>
          </cell>
          <cell r="W64"/>
          <cell r="X64">
            <v>369.2</v>
          </cell>
          <cell r="Y64">
            <v>370.3</v>
          </cell>
          <cell r="Z64">
            <v>459.57499999999999</v>
          </cell>
          <cell r="AA64">
            <v>30.498000000000001</v>
          </cell>
          <cell r="AB64">
            <v>32.632778482310961</v>
          </cell>
          <cell r="AC64">
            <v>422.005</v>
          </cell>
          <cell r="AD64"/>
          <cell r="AE64">
            <v>1208.864</v>
          </cell>
        </row>
        <row r="65">
          <cell r="C65">
            <v>451.34300000000002</v>
          </cell>
          <cell r="D65">
            <v>495.286</v>
          </cell>
          <cell r="E65">
            <v>445.37599999999998</v>
          </cell>
          <cell r="F65">
            <v>21.535</v>
          </cell>
          <cell r="G65">
            <v>28.375</v>
          </cell>
          <cell r="H65">
            <v>49.91</v>
          </cell>
          <cell r="I65">
            <v>411.702</v>
          </cell>
          <cell r="J65"/>
          <cell r="K65">
            <v>25.037592383303284</v>
          </cell>
          <cell r="L65">
            <v>-21.545999999999999</v>
          </cell>
          <cell r="M65">
            <v>-24.175592383303282</v>
          </cell>
          <cell r="N65">
            <v>46.572592383303281</v>
          </cell>
          <cell r="O65">
            <v>43.942999999999998</v>
          </cell>
          <cell r="P65"/>
          <cell r="Q65">
            <v>22.408000000000001</v>
          </cell>
          <cell r="R65">
            <v>409.01400000000001</v>
          </cell>
          <cell r="S65"/>
          <cell r="T65">
            <v>39.390999999999998</v>
          </cell>
          <cell r="U65">
            <v>39.984999999999999</v>
          </cell>
          <cell r="V65">
            <v>23.221</v>
          </cell>
          <cell r="W65"/>
          <cell r="X65">
            <v>404.5</v>
          </cell>
          <cell r="Y65">
            <v>405.9</v>
          </cell>
          <cell r="Z65">
            <v>494.28800000000001</v>
          </cell>
          <cell r="AA65">
            <v>37.652000000000001</v>
          </cell>
          <cell r="AB65">
            <v>40.281592383303277</v>
          </cell>
          <cell r="AC65">
            <v>467.67500000000001</v>
          </cell>
          <cell r="AD65"/>
          <cell r="AE65">
            <v>1272.6010000000001</v>
          </cell>
        </row>
        <row r="66">
          <cell r="C66">
            <v>483.76600000000002</v>
          </cell>
          <cell r="D66">
            <v>535.93100000000004</v>
          </cell>
          <cell r="E66">
            <v>478.62700000000001</v>
          </cell>
          <cell r="F66">
            <v>27.46</v>
          </cell>
          <cell r="G66">
            <v>29.844000000000001</v>
          </cell>
          <cell r="H66">
            <v>57.304000000000002</v>
          </cell>
          <cell r="I66">
            <v>442.16500000000002</v>
          </cell>
          <cell r="J66"/>
          <cell r="K66">
            <v>28.975574775969697</v>
          </cell>
          <cell r="L66">
            <v>-27.969000000000001</v>
          </cell>
          <cell r="M66">
            <v>-32.239574775969693</v>
          </cell>
          <cell r="N66">
            <v>56.435574775969705</v>
          </cell>
          <cell r="O66">
            <v>52.164999999999999</v>
          </cell>
          <cell r="P66"/>
          <cell r="Q66">
            <v>24.704999999999998</v>
          </cell>
          <cell r="R66">
            <v>459.69499999999999</v>
          </cell>
          <cell r="S66"/>
          <cell r="T66">
            <v>41.110999999999997</v>
          </cell>
          <cell r="U66">
            <v>42.363999999999997</v>
          </cell>
          <cell r="V66">
            <v>25.885000000000002</v>
          </cell>
          <cell r="W66"/>
          <cell r="X66">
            <v>460.9</v>
          </cell>
          <cell r="Y66">
            <v>462.4</v>
          </cell>
          <cell r="Z66">
            <v>517.89599999999996</v>
          </cell>
          <cell r="AA66">
            <v>44.683</v>
          </cell>
          <cell r="AB66">
            <v>48.953574775969699</v>
          </cell>
          <cell r="AC66">
            <v>525.61800000000005</v>
          </cell>
          <cell r="AD66"/>
          <cell r="AE66">
            <v>1342.153</v>
          </cell>
        </row>
        <row r="67">
          <cell r="C67">
            <v>520.53399999999999</v>
          </cell>
          <cell r="D67">
            <v>566.48199999999997</v>
          </cell>
          <cell r="E67">
            <v>508.00799999999998</v>
          </cell>
          <cell r="F67">
            <v>26.271000000000001</v>
          </cell>
          <cell r="G67">
            <v>32.203000000000003</v>
          </cell>
          <cell r="H67">
            <v>58.473999999999997</v>
          </cell>
          <cell r="I67">
            <v>473.17</v>
          </cell>
          <cell r="J67"/>
          <cell r="K67">
            <v>23.301616701883319</v>
          </cell>
          <cell r="L67">
            <v>-20.558</v>
          </cell>
          <cell r="M67">
            <v>-24.182616701883319</v>
          </cell>
          <cell r="N67">
            <v>49.572616701883319</v>
          </cell>
          <cell r="O67">
            <v>45.948</v>
          </cell>
          <cell r="P67"/>
          <cell r="Q67">
            <v>19.677</v>
          </cell>
          <cell r="R67">
            <v>471.42099999999999</v>
          </cell>
          <cell r="S67"/>
          <cell r="T67">
            <v>43.04</v>
          </cell>
          <cell r="U67">
            <v>43.04</v>
          </cell>
          <cell r="V67">
            <v>27.797000000000001</v>
          </cell>
          <cell r="W67"/>
          <cell r="X67">
            <v>499.4</v>
          </cell>
          <cell r="Y67">
            <v>501.6</v>
          </cell>
          <cell r="Z67">
            <v>514.23199999999997</v>
          </cell>
          <cell r="AA67">
            <v>42.091999999999999</v>
          </cell>
          <cell r="AB67">
            <v>45.716616701883325</v>
          </cell>
          <cell r="AC67">
            <v>574.74400000000003</v>
          </cell>
          <cell r="AD67"/>
          <cell r="AE67">
            <v>1418.4169999999999</v>
          </cell>
        </row>
        <row r="68">
          <cell r="C68">
            <v>552.42499999999995</v>
          </cell>
          <cell r="D68">
            <v>594.02700000000004</v>
          </cell>
          <cell r="E68">
            <v>532.822</v>
          </cell>
          <cell r="F68">
            <v>26.995999999999999</v>
          </cell>
          <cell r="G68">
            <v>34.209000000000003</v>
          </cell>
          <cell r="H68">
            <v>61.204999999999998</v>
          </cell>
          <cell r="I68">
            <v>502.32499999999999</v>
          </cell>
          <cell r="J68"/>
          <cell r="K68">
            <v>15.609434930407728</v>
          </cell>
          <cell r="L68">
            <v>-13.651</v>
          </cell>
          <cell r="M68">
            <v>-14.654434930407731</v>
          </cell>
          <cell r="N68">
            <v>42.605434930407718</v>
          </cell>
          <cell r="O68">
            <v>41.601999999999997</v>
          </cell>
          <cell r="P68"/>
          <cell r="Q68">
            <v>14.606</v>
          </cell>
          <cell r="R68">
            <v>494.65199999999999</v>
          </cell>
          <cell r="S68"/>
          <cell r="T68">
            <v>37.442</v>
          </cell>
          <cell r="U68">
            <v>35.755000000000003</v>
          </cell>
          <cell r="V68">
            <v>30.763000000000002</v>
          </cell>
          <cell r="W68"/>
          <cell r="X68">
            <v>535.20000000000005</v>
          </cell>
          <cell r="Y68">
            <v>537.20000000000005</v>
          </cell>
          <cell r="Z68">
            <v>539.23099999999999</v>
          </cell>
          <cell r="AA68">
            <v>38.695</v>
          </cell>
          <cell r="AB68">
            <v>39.698434930407728</v>
          </cell>
          <cell r="AC68">
            <v>618.02099999999996</v>
          </cell>
          <cell r="AD68"/>
          <cell r="AE68">
            <v>1486.2550000000001</v>
          </cell>
        </row>
        <row r="69">
          <cell r="C69">
            <v>585.58799999999997</v>
          </cell>
          <cell r="D69">
            <v>631.279</v>
          </cell>
          <cell r="E69">
            <v>566.70299999999997</v>
          </cell>
          <cell r="F69">
            <v>28.067</v>
          </cell>
          <cell r="G69">
            <v>36.509</v>
          </cell>
          <cell r="H69">
            <v>64.575999999999993</v>
          </cell>
          <cell r="I69">
            <v>528.84400000000005</v>
          </cell>
          <cell r="J69"/>
          <cell r="K69">
            <v>23.003038801525655</v>
          </cell>
          <cell r="L69">
            <v>-17.823</v>
          </cell>
          <cell r="M69">
            <v>-23.202038801525649</v>
          </cell>
          <cell r="N69">
            <v>51.070038801525655</v>
          </cell>
          <cell r="O69">
            <v>45.691000000000003</v>
          </cell>
          <cell r="P69"/>
          <cell r="Q69">
            <v>17.623999999999999</v>
          </cell>
          <cell r="R69">
            <v>544.84299999999996</v>
          </cell>
          <cell r="S69"/>
          <cell r="T69">
            <v>33.262999999999998</v>
          </cell>
          <cell r="U69">
            <v>29.123000000000001</v>
          </cell>
          <cell r="V69">
            <v>33.698999999999998</v>
          </cell>
          <cell r="W69"/>
          <cell r="X69">
            <v>567.20000000000005</v>
          </cell>
          <cell r="Y69">
            <v>569.29999999999995</v>
          </cell>
          <cell r="Z69">
            <v>604.00599999999997</v>
          </cell>
          <cell r="AA69">
            <v>45.389000000000003</v>
          </cell>
          <cell r="AB69">
            <v>50.768038801525655</v>
          </cell>
          <cell r="AC69">
            <v>661.92600000000004</v>
          </cell>
          <cell r="AD69"/>
          <cell r="AE69">
            <v>1565.8219999999999</v>
          </cell>
        </row>
        <row r="70">
          <cell r="C70">
            <v>571.39200000000005</v>
          </cell>
          <cell r="D70">
            <v>688.36400000000003</v>
          </cell>
          <cell r="E70">
            <v>600.85900000000004</v>
          </cell>
          <cell r="F70">
            <v>47.573999999999998</v>
          </cell>
          <cell r="G70">
            <v>39.930999999999997</v>
          </cell>
          <cell r="H70">
            <v>87.504999999999995</v>
          </cell>
          <cell r="I70">
            <v>510.197</v>
          </cell>
          <cell r="J70"/>
          <cell r="K70">
            <v>63.929668280077237</v>
          </cell>
          <cell r="L70">
            <v>-86.355000000000004</v>
          </cell>
          <cell r="M70">
            <v>-80.886668280077259</v>
          </cell>
          <cell r="N70">
            <v>111.50366828007724</v>
          </cell>
          <cell r="O70">
            <v>116.97199999999999</v>
          </cell>
          <cell r="P70"/>
          <cell r="Q70">
            <v>69.397999999999996</v>
          </cell>
          <cell r="R70">
            <v>739.66</v>
          </cell>
          <cell r="S70"/>
          <cell r="T70">
            <v>163.82900000000001</v>
          </cell>
          <cell r="U70">
            <v>173.91</v>
          </cell>
          <cell r="V70">
            <v>33.518000000000001</v>
          </cell>
          <cell r="W70"/>
          <cell r="X70">
            <v>787.2</v>
          </cell>
          <cell r="Y70">
            <v>787.7</v>
          </cell>
          <cell r="Z70">
            <v>759.98699999999997</v>
          </cell>
          <cell r="AA70">
            <v>107.114</v>
          </cell>
          <cell r="AB70">
            <v>101.64566828007726</v>
          </cell>
          <cell r="AC70">
            <v>847.40700000000004</v>
          </cell>
          <cell r="AD70"/>
          <cell r="AE70">
            <v>1582.979</v>
          </cell>
        </row>
        <row r="71">
          <cell r="C71">
            <v>562.68200000000002</v>
          </cell>
          <cell r="D71">
            <v>723.09799999999996</v>
          </cell>
          <cell r="E71">
            <v>634.58600000000001</v>
          </cell>
          <cell r="F71">
            <v>46.756</v>
          </cell>
          <cell r="G71">
            <v>41.756</v>
          </cell>
          <cell r="H71">
            <v>88.512</v>
          </cell>
          <cell r="I71">
            <v>503.858</v>
          </cell>
          <cell r="J71"/>
          <cell r="K71">
            <v>86.426128787940542</v>
          </cell>
          <cell r="L71">
            <v>-129.09100000000001</v>
          </cell>
          <cell r="M71">
            <v>-101.85712878794054</v>
          </cell>
          <cell r="N71">
            <v>133.18212878794051</v>
          </cell>
          <cell r="O71">
            <v>160.416</v>
          </cell>
          <cell r="P71"/>
          <cell r="Q71">
            <v>113.66</v>
          </cell>
          <cell r="R71">
            <v>867.40599999999995</v>
          </cell>
          <cell r="S71"/>
          <cell r="T71">
            <v>198.59200000000001</v>
          </cell>
          <cell r="U71">
            <v>200.77699999999999</v>
          </cell>
          <cell r="V71">
            <v>28.059000000000001</v>
          </cell>
          <cell r="W71"/>
          <cell r="X71">
            <v>1027.9000000000001</v>
          </cell>
          <cell r="Y71">
            <v>1015.4</v>
          </cell>
          <cell r="Z71">
            <v>883.63400000000001</v>
          </cell>
          <cell r="AA71">
            <v>156.46600000000001</v>
          </cell>
          <cell r="AB71">
            <v>129.23212878794055</v>
          </cell>
          <cell r="AC71">
            <v>1102.32</v>
          </cell>
          <cell r="AD71"/>
          <cell r="AE71">
            <v>1557.028</v>
          </cell>
        </row>
        <row r="72">
          <cell r="C72">
            <v>602.71100000000001</v>
          </cell>
          <cell r="D72">
            <v>744.2</v>
          </cell>
          <cell r="E72">
            <v>662.24</v>
          </cell>
          <cell r="F72">
            <v>39.793999999999997</v>
          </cell>
          <cell r="G72">
            <v>42.165999999999997</v>
          </cell>
          <cell r="H72">
            <v>81.96</v>
          </cell>
          <cell r="I72">
            <v>540.76800000000003</v>
          </cell>
          <cell r="J72"/>
          <cell r="K72">
            <v>72.142116306735488</v>
          </cell>
          <cell r="L72">
            <v>-99.552000000000007</v>
          </cell>
          <cell r="M72">
            <v>-69.999116306735459</v>
          </cell>
          <cell r="N72">
            <v>111.93611630673553</v>
          </cell>
          <cell r="O72">
            <v>141.489</v>
          </cell>
          <cell r="P72"/>
          <cell r="Q72">
            <v>101.69499999999999</v>
          </cell>
          <cell r="R72">
            <v>971.66099999999994</v>
          </cell>
          <cell r="S72"/>
          <cell r="T72">
            <v>134.01300000000001</v>
          </cell>
          <cell r="U72">
            <v>126.04300000000001</v>
          </cell>
          <cell r="V72">
            <v>41.003999999999998</v>
          </cell>
          <cell r="W72"/>
          <cell r="X72">
            <v>1168.7</v>
          </cell>
          <cell r="Y72">
            <v>1164.0999999999999</v>
          </cell>
          <cell r="Z72">
            <v>825.73099999999999</v>
          </cell>
          <cell r="AA72">
            <v>142.18600000000001</v>
          </cell>
          <cell r="AB72">
            <v>112.63311630673547</v>
          </cell>
          <cell r="AC72">
            <v>1240.6379999999999</v>
          </cell>
          <cell r="AD72"/>
          <cell r="AE72">
            <v>1627.8230000000001</v>
          </cell>
        </row>
        <row r="73">
          <cell r="C73">
            <v>624.82399999999996</v>
          </cell>
          <cell r="D73">
            <v>745.48699999999997</v>
          </cell>
          <cell r="E73">
            <v>671.16099999999994</v>
          </cell>
          <cell r="F73">
            <v>30.823</v>
          </cell>
          <cell r="G73">
            <v>43.503</v>
          </cell>
          <cell r="H73">
            <v>74.325999999999993</v>
          </cell>
          <cell r="I73">
            <v>559.85599999999999</v>
          </cell>
          <cell r="J73"/>
          <cell r="K73">
            <v>60.938318789339327</v>
          </cell>
          <cell r="L73">
            <v>-77.238</v>
          </cell>
          <cell r="M73">
            <v>-48.336318789339316</v>
          </cell>
          <cell r="N73">
            <v>91.761318789339327</v>
          </cell>
          <cell r="O73">
            <v>120.663</v>
          </cell>
          <cell r="P73"/>
          <cell r="Q73">
            <v>89.84</v>
          </cell>
          <cell r="R73">
            <v>1103.625</v>
          </cell>
          <cell r="S73"/>
          <cell r="T73">
            <v>117.672</v>
          </cell>
          <cell r="U73">
            <v>107.806</v>
          </cell>
          <cell r="V73">
            <v>43.466999999999999</v>
          </cell>
          <cell r="W73"/>
          <cell r="X73">
            <v>1261.2</v>
          </cell>
          <cell r="Y73">
            <v>1266.5999999999999</v>
          </cell>
          <cell r="Z73">
            <v>935.77800000000002</v>
          </cell>
          <cell r="AA73">
            <v>122.855</v>
          </cell>
          <cell r="AB73">
            <v>93.953318789339335</v>
          </cell>
          <cell r="AC73">
            <v>1374.1220000000001</v>
          </cell>
          <cell r="AD73"/>
          <cell r="AE73">
            <v>1673.2439999999999</v>
          </cell>
        </row>
        <row r="74">
          <cell r="C74">
            <v>636.14099999999996</v>
          </cell>
          <cell r="D74">
            <v>759.95</v>
          </cell>
          <cell r="E74">
            <v>682.81100000000004</v>
          </cell>
          <cell r="F74">
            <v>32.433999999999997</v>
          </cell>
          <cell r="G74">
            <v>44.704999999999998</v>
          </cell>
          <cell r="H74">
            <v>77.138999999999996</v>
          </cell>
          <cell r="I74">
            <v>566.04600000000005</v>
          </cell>
          <cell r="J74"/>
          <cell r="K74">
            <v>64.147428146485439</v>
          </cell>
          <cell r="L74">
            <v>-84.795000000000002</v>
          </cell>
          <cell r="M74">
            <v>-57.567428146485433</v>
          </cell>
          <cell r="N74">
            <v>96.581428146485422</v>
          </cell>
          <cell r="O74">
            <v>123.809</v>
          </cell>
          <cell r="P74"/>
          <cell r="Q74">
            <v>91.375</v>
          </cell>
          <cell r="R74">
            <v>1229.1279999999999</v>
          </cell>
          <cell r="S74"/>
          <cell r="T74">
            <v>95.861999999999995</v>
          </cell>
          <cell r="U74">
            <v>86.884</v>
          </cell>
          <cell r="V74">
            <v>38.637</v>
          </cell>
          <cell r="W74"/>
          <cell r="X74">
            <v>1366.2</v>
          </cell>
          <cell r="Y74">
            <v>1343.8</v>
          </cell>
          <cell r="Z74">
            <v>1044.4190000000001</v>
          </cell>
          <cell r="AA74">
            <v>124.249</v>
          </cell>
          <cell r="AB74">
            <v>97.021428146485434</v>
          </cell>
          <cell r="AC74">
            <v>1448.047</v>
          </cell>
          <cell r="AD74"/>
          <cell r="AE74">
            <v>1725.3389999999999</v>
          </cell>
        </row>
        <row r="75">
          <cell r="C75">
            <v>663.07500000000005</v>
          </cell>
          <cell r="D75">
            <v>766.55200000000002</v>
          </cell>
          <cell r="E75">
            <v>694.41700000000003</v>
          </cell>
          <cell r="F75">
            <v>26.204000000000001</v>
          </cell>
          <cell r="G75">
            <v>45.930999999999997</v>
          </cell>
          <cell r="H75">
            <v>72.135000000000005</v>
          </cell>
          <cell r="I75">
            <v>589.94299999999998</v>
          </cell>
          <cell r="J75"/>
          <cell r="K75">
            <v>55.338476860641137</v>
          </cell>
          <cell r="L75">
            <v>-65.656999999999996</v>
          </cell>
          <cell r="M75">
            <v>-43.72247686064113</v>
          </cell>
          <cell r="N75">
            <v>81.542476860641145</v>
          </cell>
          <cell r="O75">
            <v>103.477</v>
          </cell>
          <cell r="P75"/>
          <cell r="Q75">
            <v>77.272999999999996</v>
          </cell>
          <cell r="R75">
            <v>1304.6289999999999</v>
          </cell>
          <cell r="S75"/>
          <cell r="T75">
            <v>78.433000000000007</v>
          </cell>
          <cell r="U75">
            <v>64.603999999999999</v>
          </cell>
          <cell r="V75">
            <v>37.814</v>
          </cell>
          <cell r="W75"/>
          <cell r="X75">
            <v>1461.1</v>
          </cell>
          <cell r="Y75">
            <v>1419.4</v>
          </cell>
          <cell r="Z75">
            <v>1046.9369999999999</v>
          </cell>
          <cell r="AA75">
            <v>100.345</v>
          </cell>
          <cell r="AB75">
            <v>78.41047686064114</v>
          </cell>
          <cell r="AC75">
            <v>1539.787</v>
          </cell>
          <cell r="AD75"/>
          <cell r="AE75">
            <v>1803.8530000000001</v>
          </cell>
        </row>
        <row r="76">
          <cell r="C76">
            <v>689.83699999999999</v>
          </cell>
          <cell r="D76">
            <v>788.21100000000001</v>
          </cell>
          <cell r="E76">
            <v>704.96699999999998</v>
          </cell>
          <cell r="F76">
            <v>36.179000000000002</v>
          </cell>
          <cell r="G76">
            <v>47.064999999999998</v>
          </cell>
          <cell r="H76">
            <v>83.244</v>
          </cell>
          <cell r="I76">
            <v>612.01</v>
          </cell>
          <cell r="J76"/>
          <cell r="K76">
            <v>50.256892415288874</v>
          </cell>
          <cell r="L76">
            <v>-64.275000000000006</v>
          </cell>
          <cell r="M76">
            <v>-52.336892415288872</v>
          </cell>
          <cell r="N76">
            <v>86.43589241528889</v>
          </cell>
          <cell r="O76">
            <v>98.373999999999995</v>
          </cell>
          <cell r="P76"/>
          <cell r="Q76">
            <v>62.195</v>
          </cell>
          <cell r="R76">
            <v>1386.3230000000001</v>
          </cell>
          <cell r="S76"/>
          <cell r="T76">
            <v>84.54</v>
          </cell>
          <cell r="U76">
            <v>81.867999999999995</v>
          </cell>
          <cell r="V76">
            <v>34.164999999999999</v>
          </cell>
          <cell r="W76"/>
          <cell r="X76">
            <v>1551.8</v>
          </cell>
          <cell r="Y76">
            <v>1506.5</v>
          </cell>
          <cell r="Z76">
            <v>1021.522</v>
          </cell>
          <cell r="AA76">
            <v>94.081999999999994</v>
          </cell>
          <cell r="AB76">
            <v>82.143892415288875</v>
          </cell>
          <cell r="AC76">
            <v>1621.4090000000001</v>
          </cell>
          <cell r="AD76"/>
          <cell r="AE76">
            <v>1875.404</v>
          </cell>
        </row>
        <row r="77">
          <cell r="C77">
            <v>714.31799999999998</v>
          </cell>
          <cell r="D77">
            <v>795.93799999999999</v>
          </cell>
          <cell r="E77">
            <v>715.61</v>
          </cell>
          <cell r="F77">
            <v>32.250999999999998</v>
          </cell>
          <cell r="G77">
            <v>48.076999999999998</v>
          </cell>
          <cell r="H77">
            <v>80.328000000000003</v>
          </cell>
          <cell r="I77">
            <v>634.072</v>
          </cell>
          <cell r="J77"/>
          <cell r="K77">
            <v>45.949071743816894</v>
          </cell>
          <cell r="L77">
            <v>-47.640999999999998</v>
          </cell>
          <cell r="M77">
            <v>-44.2210717438169</v>
          </cell>
          <cell r="N77">
            <v>78.200071743816906</v>
          </cell>
          <cell r="O77">
            <v>81.62</v>
          </cell>
          <cell r="P77"/>
          <cell r="Q77">
            <v>49.369</v>
          </cell>
          <cell r="R77">
            <v>1450.741</v>
          </cell>
          <cell r="S77"/>
          <cell r="T77">
            <v>60.747999999999998</v>
          </cell>
          <cell r="U77">
            <v>50.156999999999996</v>
          </cell>
          <cell r="V77">
            <v>34.470999999999997</v>
          </cell>
          <cell r="W77"/>
          <cell r="X77">
            <v>1595</v>
          </cell>
          <cell r="Y77">
            <v>1551.9</v>
          </cell>
          <cell r="Z77">
            <v>1020.348</v>
          </cell>
          <cell r="AA77">
            <v>84.019000000000005</v>
          </cell>
          <cell r="AB77">
            <v>80.599071743816907</v>
          </cell>
          <cell r="AC77">
            <v>1670.2360000000001</v>
          </cell>
          <cell r="AD77"/>
          <cell r="AE77">
            <v>1932.1</v>
          </cell>
        </row>
        <row r="78">
          <cell r="C78">
            <v>755.56500000000005</v>
          </cell>
          <cell r="D78">
            <v>813.226</v>
          </cell>
          <cell r="E78">
            <v>727.17700000000002</v>
          </cell>
          <cell r="F78">
            <v>36.448999999999998</v>
          </cell>
          <cell r="G78">
            <v>49.6</v>
          </cell>
          <cell r="H78">
            <v>86.049000000000007</v>
          </cell>
          <cell r="I78">
            <v>676.803</v>
          </cell>
          <cell r="J78"/>
          <cell r="K78">
            <v>19.02045024933302</v>
          </cell>
          <cell r="L78">
            <v>-18.515000000000001</v>
          </cell>
          <cell r="M78">
            <v>-16.323450249333028</v>
          </cell>
          <cell r="N78">
            <v>55.469450249333036</v>
          </cell>
          <cell r="O78">
            <v>57.661000000000001</v>
          </cell>
          <cell r="P78"/>
          <cell r="Q78">
            <v>21.212</v>
          </cell>
          <cell r="R78">
            <v>1522.145</v>
          </cell>
          <cell r="S78"/>
          <cell r="T78">
            <v>66.960999999999999</v>
          </cell>
          <cell r="U78">
            <v>101.289</v>
          </cell>
          <cell r="V78">
            <v>36.749000000000002</v>
          </cell>
          <cell r="W78"/>
          <cell r="X78">
            <v>1714.5</v>
          </cell>
          <cell r="Y78">
            <v>1592.9</v>
          </cell>
          <cell r="Z78">
            <v>1260.4559999999999</v>
          </cell>
          <cell r="AA78">
            <v>54.341999999999999</v>
          </cell>
          <cell r="AB78">
            <v>52.150450249333026</v>
          </cell>
          <cell r="AC78">
            <v>1737.66</v>
          </cell>
          <cell r="AD78"/>
          <cell r="AE78">
            <v>2013.605</v>
          </cell>
        </row>
        <row r="79">
          <cell r="C79">
            <v>780.51499999999999</v>
          </cell>
          <cell r="D79">
            <v>840.27</v>
          </cell>
          <cell r="E79">
            <v>743.53399999999999</v>
          </cell>
          <cell r="F79">
            <v>46.360999999999997</v>
          </cell>
          <cell r="G79">
            <v>50.375</v>
          </cell>
          <cell r="H79">
            <v>96.736000000000004</v>
          </cell>
          <cell r="I79">
            <v>700.798</v>
          </cell>
          <cell r="J79"/>
          <cell r="K79">
            <v>13.445113879140896</v>
          </cell>
          <cell r="L79">
            <v>-18.689</v>
          </cell>
          <cell r="M79">
            <v>-18.740113879140896</v>
          </cell>
          <cell r="N79">
            <v>59.806113879140888</v>
          </cell>
          <cell r="O79">
            <v>59.755000000000003</v>
          </cell>
          <cell r="P79"/>
          <cell r="Q79">
            <v>13.394</v>
          </cell>
          <cell r="R79">
            <v>1497.819</v>
          </cell>
          <cell r="S79"/>
          <cell r="T79">
            <v>38.615000000000002</v>
          </cell>
          <cell r="U79">
            <v>81.02</v>
          </cell>
          <cell r="V79">
            <v>42.851999999999997</v>
          </cell>
          <cell r="W79"/>
          <cell r="X79">
            <v>1757.7</v>
          </cell>
          <cell r="Y79">
            <v>1574.9</v>
          </cell>
          <cell r="Z79">
            <v>1339.221</v>
          </cell>
          <cell r="AA79">
            <v>59.112000000000002</v>
          </cell>
          <cell r="AB79">
            <v>59.163113879140894</v>
          </cell>
          <cell r="AC79">
            <v>1784.098</v>
          </cell>
          <cell r="AD79"/>
          <cell r="AE79">
            <v>2098.808</v>
          </cell>
        </row>
        <row r="80">
          <cell r="C80">
            <v>812.73400000000004</v>
          </cell>
          <cell r="D80">
            <v>857.62199999999996</v>
          </cell>
          <cell r="E80">
            <v>760.97199999999998</v>
          </cell>
          <cell r="F80">
            <v>45.65</v>
          </cell>
          <cell r="G80">
            <v>51</v>
          </cell>
          <cell r="H80">
            <v>96.65</v>
          </cell>
          <cell r="I80">
            <v>734.947</v>
          </cell>
          <cell r="J80"/>
          <cell r="K80">
            <v>3.6901305619658116</v>
          </cell>
          <cell r="L80">
            <v>-10.012</v>
          </cell>
          <cell r="M80">
            <v>-14.46413056196581</v>
          </cell>
          <cell r="N80">
            <v>49.340130561965815</v>
          </cell>
          <cell r="O80">
            <v>44.887999999999998</v>
          </cell>
          <cell r="P80"/>
          <cell r="Q80">
            <v>-0.76200000000000001</v>
          </cell>
          <cell r="R80">
            <v>1481.173</v>
          </cell>
          <cell r="S80"/>
          <cell r="T80">
            <v>34.814</v>
          </cell>
          <cell r="U80">
            <v>16.983000000000001</v>
          </cell>
          <cell r="V80">
            <v>39.061</v>
          </cell>
          <cell r="W80"/>
          <cell r="X80">
            <v>1775.9</v>
          </cell>
          <cell r="Y80">
            <v>1600.5</v>
          </cell>
          <cell r="Z80">
            <v>1295.104</v>
          </cell>
          <cell r="AA80">
            <v>40.473999999999997</v>
          </cell>
          <cell r="AB80">
            <v>44.926130561965806</v>
          </cell>
          <cell r="AC80">
            <v>1842.2139999999999</v>
          </cell>
          <cell r="AD80"/>
          <cell r="AE80">
            <v>2173.6770000000001</v>
          </cell>
        </row>
        <row r="81">
          <cell r="C81">
            <v>827.91399999999999</v>
          </cell>
          <cell r="D81">
            <v>888.69</v>
          </cell>
          <cell r="E81">
            <v>793.61599999999999</v>
          </cell>
          <cell r="F81">
            <v>42.505000000000003</v>
          </cell>
          <cell r="G81">
            <v>52.569000000000003</v>
          </cell>
          <cell r="H81">
            <v>95.073999999999998</v>
          </cell>
          <cell r="I81">
            <v>743.79100000000005</v>
          </cell>
          <cell r="J81"/>
          <cell r="K81">
            <v>26.171281760139454</v>
          </cell>
          <cell r="L81">
            <v>-29.774999999999999</v>
          </cell>
          <cell r="M81">
            <v>-37.675281760139448</v>
          </cell>
          <cell r="N81">
            <v>68.676281760139446</v>
          </cell>
          <cell r="O81">
            <v>60.776000000000003</v>
          </cell>
          <cell r="P81"/>
          <cell r="Q81">
            <v>18.271000000000001</v>
          </cell>
          <cell r="R81">
            <v>1589.29</v>
          </cell>
          <cell r="S81"/>
          <cell r="T81">
            <v>56.076000000000001</v>
          </cell>
          <cell r="U81">
            <v>27.018999999999998</v>
          </cell>
          <cell r="V81">
            <v>39.185000000000002</v>
          </cell>
          <cell r="W81"/>
          <cell r="X81">
            <v>1815.7</v>
          </cell>
          <cell r="Y81">
            <v>1643.3</v>
          </cell>
          <cell r="Z81">
            <v>1421.624</v>
          </cell>
          <cell r="AA81">
            <v>66.358000000000004</v>
          </cell>
          <cell r="AB81">
            <v>74.258281760139454</v>
          </cell>
          <cell r="AC81">
            <v>1898.8789999999999</v>
          </cell>
          <cell r="AD81"/>
          <cell r="AE81">
            <v>2244.509</v>
          </cell>
        </row>
        <row r="82">
          <cell r="C82">
            <v>792.59299999999996</v>
          </cell>
          <cell r="D82">
            <v>1106.962</v>
          </cell>
          <cell r="E82">
            <v>981.59199999999998</v>
          </cell>
          <cell r="F82">
            <v>71.727000000000004</v>
          </cell>
          <cell r="G82">
            <v>53.643000000000001</v>
          </cell>
          <cell r="H82">
            <v>125.37</v>
          </cell>
          <cell r="I82">
            <v>710.95799999999997</v>
          </cell>
          <cell r="J82"/>
          <cell r="K82">
            <v>241.79234268187366</v>
          </cell>
          <cell r="L82">
            <v>-293.23</v>
          </cell>
          <cell r="M82">
            <v>-292.38034268187363</v>
          </cell>
          <cell r="N82">
            <v>313.51934268187364</v>
          </cell>
          <cell r="O82">
            <v>314.36900000000003</v>
          </cell>
          <cell r="P82"/>
          <cell r="Q82">
            <v>242.642</v>
          </cell>
          <cell r="R82">
            <v>1854.326</v>
          </cell>
          <cell r="S82"/>
          <cell r="T82">
            <v>337.983</v>
          </cell>
          <cell r="U82">
            <v>331.70100000000002</v>
          </cell>
          <cell r="V82">
            <v>25.202000000000002</v>
          </cell>
          <cell r="W82"/>
          <cell r="X82">
            <v>2154.9</v>
          </cell>
          <cell r="Y82">
            <v>1930.1</v>
          </cell>
          <cell r="Z82">
            <v>1634.723</v>
          </cell>
          <cell r="AA82">
            <v>319.40499999999997</v>
          </cell>
          <cell r="AB82">
            <v>318.55534268187364</v>
          </cell>
          <cell r="AC82">
            <v>2244.3440000000001</v>
          </cell>
          <cell r="AD82"/>
          <cell r="AE82">
            <v>2085.0839999999998</v>
          </cell>
        </row>
        <row r="83">
          <cell r="C83">
            <v>921.54300000000001</v>
          </cell>
          <cell r="D83">
            <v>1043.675</v>
          </cell>
          <cell r="E83">
            <v>935.12300000000005</v>
          </cell>
          <cell r="F83">
            <v>53.243000000000002</v>
          </cell>
          <cell r="G83">
            <v>55.308999999999997</v>
          </cell>
          <cell r="H83">
            <v>108.55200000000001</v>
          </cell>
          <cell r="I83">
            <v>832.28499999999997</v>
          </cell>
          <cell r="J83"/>
          <cell r="K83">
            <v>88.530019185140617</v>
          </cell>
          <cell r="L83">
            <v>-73.393000000000001</v>
          </cell>
          <cell r="M83">
            <v>-93.034019185140608</v>
          </cell>
          <cell r="N83">
            <v>141.77301918514061</v>
          </cell>
          <cell r="O83">
            <v>122.13200000000001</v>
          </cell>
          <cell r="P83"/>
          <cell r="Q83">
            <v>68.888999999999996</v>
          </cell>
          <cell r="R83">
            <v>1987.2860000000001</v>
          </cell>
          <cell r="S83"/>
          <cell r="T83">
            <v>128.81</v>
          </cell>
          <cell r="U83">
            <v>86.343000000000004</v>
          </cell>
          <cell r="V83">
            <v>55.356000000000002</v>
          </cell>
          <cell r="W83"/>
          <cell r="X83">
            <v>2380.9</v>
          </cell>
          <cell r="Y83">
            <v>2050.4</v>
          </cell>
          <cell r="Z83">
            <v>1651.05</v>
          </cell>
          <cell r="AA83">
            <v>136.36600000000001</v>
          </cell>
          <cell r="AB83">
            <v>156.00701918514062</v>
          </cell>
          <cell r="AC83">
            <v>2385.3220000000001</v>
          </cell>
          <cell r="AD83"/>
          <cell r="AE83">
            <v>2361.92</v>
          </cell>
        </row>
        <row r="84">
          <cell r="C84">
            <v>1035.499</v>
          </cell>
          <cell r="D84">
            <v>1158.808</v>
          </cell>
          <cell r="E84">
            <v>1052.5940000000001</v>
          </cell>
          <cell r="F84">
            <v>45.91</v>
          </cell>
          <cell r="G84">
            <v>60.304000000000002</v>
          </cell>
          <cell r="H84">
            <v>106.214</v>
          </cell>
          <cell r="I84">
            <v>928.68600000000004</v>
          </cell>
          <cell r="J84"/>
          <cell r="K84">
            <v>99.686982894865537</v>
          </cell>
          <cell r="L84">
            <v>-26.712</v>
          </cell>
          <cell r="M84">
            <v>-48.999982894865539</v>
          </cell>
          <cell r="N84">
            <v>145.59698289486553</v>
          </cell>
          <cell r="O84">
            <v>123.309</v>
          </cell>
          <cell r="P84"/>
          <cell r="Q84">
            <v>77.399000000000001</v>
          </cell>
          <cell r="R84">
            <v>2165.1309999999999</v>
          </cell>
          <cell r="S84"/>
          <cell r="T84">
            <v>111.358</v>
          </cell>
          <cell r="U84">
            <v>50.088999999999999</v>
          </cell>
          <cell r="V84">
            <v>112.14700000000001</v>
          </cell>
          <cell r="W84"/>
          <cell r="X84">
            <v>2545.5</v>
          </cell>
          <cell r="Y84">
            <v>2252.6999999999998</v>
          </cell>
          <cell r="Z84">
            <v>1856.2070000000001</v>
          </cell>
          <cell r="AA84">
            <v>133.83699999999999</v>
          </cell>
          <cell r="AB84">
            <v>156.12498289486552</v>
          </cell>
          <cell r="AC84">
            <v>2538.42</v>
          </cell>
          <cell r="AD84"/>
          <cell r="AE84">
            <v>2561.3580000000002</v>
          </cell>
        </row>
        <row r="85">
          <cell r="C85">
            <v>1098.2539999999999</v>
          </cell>
          <cell r="D85">
            <v>1229.5999999999999</v>
          </cell>
          <cell r="E85">
            <v>1094.0630000000001</v>
          </cell>
          <cell r="F85">
            <v>70.23</v>
          </cell>
          <cell r="G85">
            <v>65.307000000000002</v>
          </cell>
          <cell r="H85">
            <v>135.53700000000001</v>
          </cell>
          <cell r="I85">
            <v>975.90499999999997</v>
          </cell>
          <cell r="J85"/>
          <cell r="K85">
            <v>66.978818453618402</v>
          </cell>
          <cell r="L85">
            <v>-48.796999999999997</v>
          </cell>
          <cell r="M85">
            <v>-54.659818453618399</v>
          </cell>
          <cell r="N85">
            <v>137.20881845361842</v>
          </cell>
          <cell r="O85">
            <v>131.346</v>
          </cell>
          <cell r="P85"/>
          <cell r="Q85">
            <v>61.116</v>
          </cell>
          <cell r="R85">
            <v>2278.143</v>
          </cell>
          <cell r="S85"/>
          <cell r="T85">
            <v>157.399</v>
          </cell>
          <cell r="U85">
            <v>62.411999999999999</v>
          </cell>
          <cell r="V85">
            <v>106.711</v>
          </cell>
          <cell r="W85"/>
          <cell r="X85">
            <v>2685.6</v>
          </cell>
          <cell r="Y85">
            <v>2446</v>
          </cell>
          <cell r="Z85">
            <v>1986.912</v>
          </cell>
          <cell r="AA85">
            <v>157.137</v>
          </cell>
          <cell r="AB85">
            <v>162.99981845361842</v>
          </cell>
          <cell r="AC85">
            <v>2736.1979999999999</v>
          </cell>
          <cell r="AD85"/>
          <cell r="AE85">
            <v>2749.2260000000001</v>
          </cell>
        </row>
        <row r="86">
          <cell r="C86">
            <v>1148.6872588739361</v>
          </cell>
          <cell r="D86">
            <v>1276.1791227101021</v>
          </cell>
          <cell r="E86">
            <v>1134.4377967356165</v>
          </cell>
          <cell r="F86">
            <v>72.014002910846415</v>
          </cell>
          <cell r="G86">
            <v>69.727323063639062</v>
          </cell>
          <cell r="H86">
            <v>141.74132597448548</v>
          </cell>
          <cell r="I86">
            <v>1024.8326171962742</v>
          </cell>
          <cell r="J86"/>
          <cell r="K86">
            <v>52.231931767222505</v>
          </cell>
          <cell r="L86">
            <v>-45.937677566734372</v>
          </cell>
          <cell r="M86">
            <v>-42.691748408637203</v>
          </cell>
          <cell r="N86">
            <v>124.24593467806891</v>
          </cell>
          <cell r="O86">
            <v>127.49186383616608</v>
          </cell>
          <cell r="P86"/>
          <cell r="Q86">
            <v>55.477860925319675</v>
          </cell>
          <cell r="R86">
            <v>2407.6175466895179</v>
          </cell>
          <cell r="S86"/>
          <cell r="T86">
            <v>165.09487619993573</v>
          </cell>
          <cell r="U86">
            <v>129.82486596984259</v>
          </cell>
          <cell r="V86">
            <v>104.90095363149224</v>
          </cell>
          <cell r="W86"/>
          <cell r="X86">
            <v>2835.5920428230243</v>
          </cell>
          <cell r="Y86">
            <v>2644.1615754888185</v>
          </cell>
          <cell r="Z86">
            <v>2004.9548274893307</v>
          </cell>
          <cell r="AA86">
            <v>146.31384586862237</v>
          </cell>
          <cell r="AB86">
            <v>143.0679167105252</v>
          </cell>
          <cell r="AC86">
            <v>2924.2049548444952</v>
          </cell>
          <cell r="AD86"/>
          <cell r="AE86">
            <v>2814.6771269999999</v>
          </cell>
        </row>
        <row r="87">
          <cell r="C87">
            <v>1229.4796666500777</v>
          </cell>
          <cell r="D87">
            <v>1335.0561808124394</v>
          </cell>
          <cell r="E87">
            <v>1182.8457844538243</v>
          </cell>
          <cell r="F87">
            <v>79.413905332249854</v>
          </cell>
          <cell r="G87">
            <v>72.796491026365288</v>
          </cell>
          <cell r="H87">
            <v>152.21039635861513</v>
          </cell>
          <cell r="I87">
            <v>1104.5745684472708</v>
          </cell>
          <cell r="J87"/>
          <cell r="K87">
            <v>28.383915284539285</v>
          </cell>
          <cell r="L87">
            <v>-19.982086036789703</v>
          </cell>
          <cell r="M87">
            <v>-22.203392491216871</v>
          </cell>
          <cell r="N87">
            <v>107.79782061678911</v>
          </cell>
          <cell r="O87">
            <v>105.57651416236195</v>
          </cell>
          <cell r="P87"/>
          <cell r="Q87">
            <v>26.16260883011212</v>
          </cell>
          <cell r="R87">
            <v>2518.3904811724192</v>
          </cell>
          <cell r="S87"/>
          <cell r="T87">
            <v>135.1176760692405</v>
          </cell>
          <cell r="U87">
            <v>66.923362144344367</v>
          </cell>
          <cell r="V87">
            <v>105.74635658542624</v>
          </cell>
          <cell r="W87"/>
          <cell r="X87">
            <v>2913.0279702038033</v>
          </cell>
          <cell r="Y87">
            <v>2799.3807283027122</v>
          </cell>
          <cell r="Z87">
            <v>2081.6999722294868</v>
          </cell>
          <cell r="AA87">
            <v>115.82152016817723</v>
          </cell>
          <cell r="AB87">
            <v>118.04282662260415</v>
          </cell>
          <cell r="AC87">
            <v>3078.4868493891763</v>
          </cell>
          <cell r="AD87"/>
          <cell r="AE87">
            <v>2950.017241</v>
          </cell>
        </row>
        <row r="88">
          <cell r="C88">
            <v>1290.5340400341224</v>
          </cell>
          <cell r="D88">
            <v>1378.9937093523713</v>
          </cell>
          <cell r="E88">
            <v>1220.4795965247031</v>
          </cell>
          <cell r="F88">
            <v>83.23822119165348</v>
          </cell>
          <cell r="G88">
            <v>75.27589163601462</v>
          </cell>
          <cell r="H88">
            <v>158.5141128276681</v>
          </cell>
          <cell r="I88">
            <v>1162.4503408759599</v>
          </cell>
          <cell r="J88"/>
          <cell r="K88">
            <v>12.220127111117293</v>
          </cell>
          <cell r="L88">
            <v>0.10601166353805457</v>
          </cell>
          <cell r="M88">
            <v>-6.8926673209840637</v>
          </cell>
          <cell r="N88">
            <v>95.458348302770773</v>
          </cell>
          <cell r="O88">
            <v>88.459669318248643</v>
          </cell>
          <cell r="P88"/>
          <cell r="Q88">
            <v>5.2214481265951767</v>
          </cell>
          <cell r="R88">
            <v>2621.6554384021942</v>
          </cell>
          <cell r="S88"/>
          <cell r="T88">
            <v>115.71623029691209</v>
          </cell>
          <cell r="U88">
            <v>91.566497477942875</v>
          </cell>
          <cell r="V88">
            <v>108.21025011043088</v>
          </cell>
          <cell r="W88"/>
          <cell r="X88">
            <v>3018.1528744255274</v>
          </cell>
          <cell r="Y88">
            <v>2937.7887388844429</v>
          </cell>
          <cell r="Z88">
            <v>2153.5666565700431</v>
          </cell>
          <cell r="AA88">
            <v>106.11243482803314</v>
          </cell>
          <cell r="AB88">
            <v>113.11111381255527</v>
          </cell>
          <cell r="AC88">
            <v>3218.8273110181203</v>
          </cell>
          <cell r="AD88"/>
          <cell r="AE88">
            <v>3059.3962009999996</v>
          </cell>
        </row>
        <row r="89">
          <cell r="C89">
            <v>1345.9792784398599</v>
          </cell>
          <cell r="D89">
            <v>1418.147176903324</v>
          </cell>
          <cell r="E89">
            <v>1257.152932944236</v>
          </cell>
          <cell r="F89">
            <v>83.092042722530309</v>
          </cell>
          <cell r="G89">
            <v>77.902201236557673</v>
          </cell>
          <cell r="H89">
            <v>160.99424395908798</v>
          </cell>
          <cell r="I89">
            <v>1213.6624741041073</v>
          </cell>
          <cell r="J89"/>
          <cell r="K89">
            <v>-5.0854929006209595</v>
          </cell>
          <cell r="L89">
            <v>20.860170056065151</v>
          </cell>
          <cell r="M89">
            <v>15.02151869762001</v>
          </cell>
          <cell r="N89">
            <v>78.006549821909331</v>
          </cell>
          <cell r="O89">
            <v>72.167898463464184</v>
          </cell>
          <cell r="P89"/>
          <cell r="Q89">
            <v>-10.924144259066102</v>
          </cell>
          <cell r="R89">
            <v>2709.8740189753385</v>
          </cell>
          <cell r="S89"/>
          <cell r="T89">
            <v>118.01096273591007</v>
          </cell>
          <cell r="U89">
            <v>118.46139953961804</v>
          </cell>
          <cell r="V89">
            <v>112.92348642434916</v>
          </cell>
          <cell r="W89"/>
          <cell r="X89">
            <v>3133.4271758548575</v>
          </cell>
          <cell r="Y89">
            <v>3062.8025907226706</v>
          </cell>
          <cell r="Z89">
            <v>2213.9243918362158</v>
          </cell>
          <cell r="AA89">
            <v>91.123985222592623</v>
          </cell>
          <cell r="AB89">
            <v>96.962636581037771</v>
          </cell>
          <cell r="AC89">
            <v>3346.6314983295047</v>
          </cell>
          <cell r="AD89"/>
          <cell r="AE89">
            <v>3167.3345859999999</v>
          </cell>
        </row>
      </sheetData>
      <sheetData sheetId="15">
        <row r="5">
          <cell r="C5">
            <v>42.940919037199123</v>
          </cell>
          <cell r="D5">
            <v>38.599562363238512</v>
          </cell>
          <cell r="E5">
            <v>33.23413566739606</v>
          </cell>
          <cell r="F5">
            <v>2.634573304157549</v>
          </cell>
          <cell r="G5">
            <v>2.7308533916849012</v>
          </cell>
          <cell r="H5">
            <v>5.3654266958424506</v>
          </cell>
          <cell r="I5">
            <v>37.207877461706786</v>
          </cell>
          <cell r="J5"/>
          <cell r="K5" t="str">
            <v>-</v>
          </cell>
          <cell r="L5">
            <v>7.6936542669584247</v>
          </cell>
          <cell r="M5" t="str">
            <v>-</v>
          </cell>
          <cell r="N5" t="str">
            <v>-</v>
          </cell>
          <cell r="O5">
            <v>-4.3413566739606129</v>
          </cell>
          <cell r="P5"/>
          <cell r="Q5">
            <v>-6.9759299781181614</v>
          </cell>
          <cell r="R5"/>
          <cell r="S5"/>
          <cell r="T5">
            <v>-5.9256017505470462</v>
          </cell>
          <cell r="U5">
            <v>-4.3413566739606129</v>
          </cell>
          <cell r="V5">
            <v>4.5514223194748356</v>
          </cell>
          <cell r="W5"/>
          <cell r="Y5"/>
          <cell r="Z5"/>
          <cell r="AA5">
            <v>-3.7986870897155356</v>
          </cell>
        </row>
        <row r="6">
          <cell r="C6">
            <v>43.298545484427642</v>
          </cell>
          <cell r="D6">
            <v>38.474813049552139</v>
          </cell>
          <cell r="E6">
            <v>32.78001479168379</v>
          </cell>
          <cell r="F6">
            <v>2.9912071657490342</v>
          </cell>
          <cell r="G6">
            <v>2.7035910921193196</v>
          </cell>
          <cell r="H6">
            <v>5.6947982578683529</v>
          </cell>
          <cell r="I6">
            <v>36.929903854055382</v>
          </cell>
          <cell r="J6"/>
          <cell r="K6" t="str">
            <v>-</v>
          </cell>
          <cell r="L6">
            <v>7.8724628153504801</v>
          </cell>
          <cell r="M6" t="str">
            <v>-</v>
          </cell>
          <cell r="N6" t="str">
            <v>-</v>
          </cell>
          <cell r="O6">
            <v>-4.8237324348755033</v>
          </cell>
          <cell r="P6"/>
          <cell r="Q6">
            <v>-7.8149396006245375</v>
          </cell>
          <cell r="R6"/>
          <cell r="S6"/>
          <cell r="T6">
            <v>-6.5247760703426732</v>
          </cell>
          <cell r="U6">
            <v>-4.8237324348755033</v>
          </cell>
          <cell r="V6">
            <v>4.2649354918234854</v>
          </cell>
          <cell r="W6"/>
          <cell r="Y6"/>
          <cell r="Z6"/>
          <cell r="AA6">
            <v>-4.2320650834086617</v>
          </cell>
        </row>
        <row r="7">
          <cell r="C7">
            <v>42.8414442700157</v>
          </cell>
          <cell r="D7">
            <v>39.183673469387756</v>
          </cell>
          <cell r="E7">
            <v>32.629513343799061</v>
          </cell>
          <cell r="F7">
            <v>3.7598116169544742</v>
          </cell>
          <cell r="G7">
            <v>2.794348508634223</v>
          </cell>
          <cell r="H7">
            <v>6.5541601255886972</v>
          </cell>
          <cell r="I7">
            <v>36.07535321821036</v>
          </cell>
          <cell r="J7"/>
          <cell r="K7" t="str">
            <v>-</v>
          </cell>
          <cell r="L7">
            <v>6.4678178963893247</v>
          </cell>
          <cell r="M7" t="str">
            <v>-</v>
          </cell>
          <cell r="N7" t="str">
            <v>-</v>
          </cell>
          <cell r="O7">
            <v>-3.6577708006279437</v>
          </cell>
          <cell r="P7"/>
          <cell r="Q7">
            <v>-7.4175824175824179</v>
          </cell>
          <cell r="R7"/>
          <cell r="S7"/>
          <cell r="T7">
            <v>-5.8477237048665618</v>
          </cell>
          <cell r="U7">
            <v>-3.6577708006279437</v>
          </cell>
          <cell r="V7">
            <v>4.1679748822605962</v>
          </cell>
          <cell r="W7"/>
          <cell r="Y7"/>
          <cell r="Z7"/>
          <cell r="AA7">
            <v>-3.2731554160125591</v>
          </cell>
        </row>
        <row r="8">
          <cell r="C8">
            <v>41.131231210235612</v>
          </cell>
          <cell r="D8">
            <v>40.648814933929941</v>
          </cell>
          <cell r="E8">
            <v>32.300915891770956</v>
          </cell>
          <cell r="F8">
            <v>5.4394183038523387</v>
          </cell>
          <cell r="G8">
            <v>2.9084807383066487</v>
          </cell>
          <cell r="H8">
            <v>8.3478990421589856</v>
          </cell>
          <cell r="I8">
            <v>34.782912675662445</v>
          </cell>
          <cell r="J8"/>
          <cell r="K8" t="str">
            <v>-</v>
          </cell>
          <cell r="L8">
            <v>3.411871635321261</v>
          </cell>
          <cell r="M8" t="str">
            <v>-</v>
          </cell>
          <cell r="N8" t="str">
            <v>-</v>
          </cell>
          <cell r="O8">
            <v>-0.48241627630567019</v>
          </cell>
          <cell r="P8"/>
          <cell r="Q8">
            <v>-5.9218345801580083</v>
          </cell>
          <cell r="R8"/>
          <cell r="S8"/>
          <cell r="T8">
            <v>-2.6847514507445993</v>
          </cell>
          <cell r="U8">
            <v>-0.48241627630567019</v>
          </cell>
          <cell r="V8">
            <v>4.0481017968258408</v>
          </cell>
          <cell r="W8"/>
          <cell r="Y8"/>
          <cell r="Z8"/>
          <cell r="AA8">
            <v>-6.9915402363140595E-3</v>
          </cell>
        </row>
        <row r="9">
          <cell r="C9">
            <v>39.926622039134919</v>
          </cell>
          <cell r="D9">
            <v>41.271884654994849</v>
          </cell>
          <cell r="E9">
            <v>32.537332646755921</v>
          </cell>
          <cell r="F9">
            <v>5.7736869207003094</v>
          </cell>
          <cell r="G9">
            <v>2.96086508753862</v>
          </cell>
          <cell r="H9">
            <v>8.7345520082389285</v>
          </cell>
          <cell r="I9">
            <v>33.953398558187438</v>
          </cell>
          <cell r="J9"/>
          <cell r="K9" t="str">
            <v>-</v>
          </cell>
          <cell r="L9">
            <v>1.9116889804325439</v>
          </cell>
          <cell r="M9" t="str">
            <v>-</v>
          </cell>
          <cell r="N9" t="str">
            <v>-</v>
          </cell>
          <cell r="O9">
            <v>1.3452626158599383</v>
          </cell>
          <cell r="P9"/>
          <cell r="Q9">
            <v>-4.4284243048403704</v>
          </cell>
          <cell r="R9"/>
          <cell r="S9"/>
          <cell r="T9">
            <v>-1.9309989701338828</v>
          </cell>
          <cell r="U9">
            <v>1.3452626158599383</v>
          </cell>
          <cell r="V9">
            <v>4.0808444902162719</v>
          </cell>
          <cell r="W9"/>
          <cell r="Y9"/>
          <cell r="Z9"/>
          <cell r="AA9">
            <v>0.99124613800205974</v>
          </cell>
        </row>
        <row r="10">
          <cell r="C10">
            <v>37.998201977824394</v>
          </cell>
          <cell r="D10">
            <v>40.503446209169915</v>
          </cell>
          <cell r="E10">
            <v>31.603236439916095</v>
          </cell>
          <cell r="F10">
            <v>6.0593347317950252</v>
          </cell>
          <cell r="G10">
            <v>2.8408750374587957</v>
          </cell>
          <cell r="H10">
            <v>8.9002097692538218</v>
          </cell>
          <cell r="I10">
            <v>31.705124363200483</v>
          </cell>
          <cell r="J10"/>
          <cell r="K10" t="str">
            <v>-</v>
          </cell>
          <cell r="L10">
            <v>0.4554989511537309</v>
          </cell>
          <cell r="M10" t="str">
            <v>-</v>
          </cell>
          <cell r="N10" t="str">
            <v>-</v>
          </cell>
          <cell r="O10">
            <v>2.5052442313455199</v>
          </cell>
          <cell r="P10"/>
          <cell r="Q10">
            <v>-3.5540905004495054</v>
          </cell>
          <cell r="R10"/>
          <cell r="S10"/>
          <cell r="T10">
            <v>-0.94695834581959848</v>
          </cell>
          <cell r="U10">
            <v>2.5052442313455199</v>
          </cell>
          <cell r="V10">
            <v>3.937668564578964</v>
          </cell>
          <cell r="W10"/>
          <cell r="Y10"/>
          <cell r="Z10"/>
          <cell r="AA10">
            <v>1.7620617320946959</v>
          </cell>
        </row>
        <row r="11">
          <cell r="C11">
            <v>37.463780467018928</v>
          </cell>
          <cell r="D11">
            <v>38.923924777001304</v>
          </cell>
          <cell r="E11">
            <v>31.123231634566217</v>
          </cell>
          <cell r="F11">
            <v>4.9656269530140333</v>
          </cell>
          <cell r="G11">
            <v>2.835066189421056</v>
          </cell>
          <cell r="H11">
            <v>7.8006931424350885</v>
          </cell>
          <cell r="I11">
            <v>30.913016305891709</v>
          </cell>
          <cell r="J11"/>
          <cell r="K11" t="str">
            <v>-</v>
          </cell>
          <cell r="L11">
            <v>1.0794841202204422</v>
          </cell>
          <cell r="M11" t="str">
            <v>-</v>
          </cell>
          <cell r="N11" t="str">
            <v>-</v>
          </cell>
          <cell r="O11">
            <v>1.4601443099823874</v>
          </cell>
          <cell r="P11"/>
          <cell r="Q11">
            <v>-3.5054826430316459</v>
          </cell>
          <cell r="R11"/>
          <cell r="S11"/>
          <cell r="T11">
            <v>-1.7442190784614513</v>
          </cell>
          <cell r="U11">
            <v>1.4601443099823874</v>
          </cell>
          <cell r="V11">
            <v>3.7270609624453157</v>
          </cell>
          <cell r="W11"/>
          <cell r="Y11"/>
          <cell r="Z11"/>
          <cell r="AA11">
            <v>0.64200897676268398</v>
          </cell>
        </row>
        <row r="12">
          <cell r="C12">
            <v>35.982622029133651</v>
          </cell>
          <cell r="D12">
            <v>35.788397648862762</v>
          </cell>
          <cell r="E12">
            <v>28.678763097367742</v>
          </cell>
          <cell r="F12">
            <v>4.3138257091745462</v>
          </cell>
          <cell r="G12">
            <v>2.7958088423204703</v>
          </cell>
          <cell r="H12">
            <v>7.1096345514950157</v>
          </cell>
          <cell r="I12">
            <v>29.660107334525936</v>
          </cell>
          <cell r="J12"/>
          <cell r="K12" t="str">
            <v>-</v>
          </cell>
          <cell r="L12">
            <v>2.7549194991055455</v>
          </cell>
          <cell r="M12" t="str">
            <v>-</v>
          </cell>
          <cell r="N12" t="str">
            <v>-</v>
          </cell>
          <cell r="O12">
            <v>-0.19422438027089189</v>
          </cell>
          <cell r="P12"/>
          <cell r="Q12">
            <v>-4.5080500894454385</v>
          </cell>
          <cell r="R12"/>
          <cell r="S12"/>
          <cell r="T12">
            <v>-2.8418093534372604</v>
          </cell>
          <cell r="U12">
            <v>-0.19422438027089189</v>
          </cell>
          <cell r="V12">
            <v>3.7924865831842576</v>
          </cell>
          <cell r="W12"/>
          <cell r="Y12"/>
          <cell r="Z12"/>
          <cell r="AA12">
            <v>-0.55200613340148219</v>
          </cell>
        </row>
        <row r="13">
          <cell r="C13">
            <v>35.595063596387533</v>
          </cell>
          <cell r="D13">
            <v>35.982788784339689</v>
          </cell>
          <cell r="E13">
            <v>28.904439926237647</v>
          </cell>
          <cell r="F13">
            <v>4.2507919996217316</v>
          </cell>
          <cell r="G13">
            <v>2.8275568584803059</v>
          </cell>
          <cell r="H13">
            <v>7.0783488581020375</v>
          </cell>
          <cell r="I13">
            <v>29.268523334436619</v>
          </cell>
          <cell r="J13"/>
          <cell r="K13" t="str">
            <v>-</v>
          </cell>
          <cell r="L13">
            <v>1.8487871766986619</v>
          </cell>
          <cell r="M13" t="str">
            <v>-</v>
          </cell>
          <cell r="N13" t="str">
            <v>-</v>
          </cell>
          <cell r="O13">
            <v>0.38772518795214905</v>
          </cell>
          <cell r="P13"/>
          <cell r="Q13">
            <v>-3.8630668116695821</v>
          </cell>
          <cell r="R13"/>
          <cell r="S13"/>
          <cell r="T13">
            <v>-1.7967752612416663</v>
          </cell>
          <cell r="U13">
            <v>0.38772518795214905</v>
          </cell>
          <cell r="V13">
            <v>3.4564281999148889</v>
          </cell>
          <cell r="W13"/>
          <cell r="Y13"/>
          <cell r="Z13"/>
          <cell r="AA13">
            <v>0.15130739042035085</v>
          </cell>
        </row>
        <row r="14">
          <cell r="C14">
            <v>35.18378594604205</v>
          </cell>
          <cell r="D14">
            <v>35.210453797946577</v>
          </cell>
          <cell r="E14">
            <v>28.392372994355309</v>
          </cell>
          <cell r="F14">
            <v>3.9646206498066583</v>
          </cell>
          <cell r="G14">
            <v>2.8534601537846127</v>
          </cell>
          <cell r="H14">
            <v>6.818080803591271</v>
          </cell>
          <cell r="I14">
            <v>28.930174674429978</v>
          </cell>
          <cell r="J14"/>
          <cell r="K14" t="str">
            <v>-</v>
          </cell>
          <cell r="L14">
            <v>2.2267656340281792</v>
          </cell>
          <cell r="M14" t="str">
            <v>-</v>
          </cell>
          <cell r="N14" t="str">
            <v>-</v>
          </cell>
          <cell r="O14">
            <v>2.666785190452909E-2</v>
          </cell>
          <cell r="P14"/>
          <cell r="Q14">
            <v>-3.9379527979021294</v>
          </cell>
          <cell r="R14"/>
          <cell r="S14"/>
          <cell r="T14">
            <v>-2.0800924485532692</v>
          </cell>
          <cell r="U14">
            <v>2.666785190452909E-2</v>
          </cell>
          <cell r="V14">
            <v>3.417929685763812</v>
          </cell>
          <cell r="W14"/>
          <cell r="Y14"/>
          <cell r="Z14"/>
          <cell r="AA14">
            <v>-0.43557491444064184</v>
          </cell>
        </row>
        <row r="15">
          <cell r="C15">
            <v>35.665594855305471</v>
          </cell>
          <cell r="D15">
            <v>35.969989281886392</v>
          </cell>
          <cell r="E15">
            <v>29.0075026795284</v>
          </cell>
          <cell r="F15">
            <v>4.077170418006431</v>
          </cell>
          <cell r="G15">
            <v>2.8853161843515545</v>
          </cell>
          <cell r="H15">
            <v>6.962486602357985</v>
          </cell>
          <cell r="I15">
            <v>29.54769560557342</v>
          </cell>
          <cell r="J15"/>
          <cell r="K15" t="str">
            <v>-</v>
          </cell>
          <cell r="L15">
            <v>2.3408360128617365</v>
          </cell>
          <cell r="M15" t="str">
            <v>-</v>
          </cell>
          <cell r="N15" t="str">
            <v>-</v>
          </cell>
          <cell r="O15">
            <v>0.30439442658092175</v>
          </cell>
          <cell r="P15"/>
          <cell r="Q15">
            <v>-3.7727759914255095</v>
          </cell>
          <cell r="R15"/>
          <cell r="S15"/>
          <cell r="T15">
            <v>-2.229367631296892</v>
          </cell>
          <cell r="U15">
            <v>0.30439442658092175</v>
          </cell>
          <cell r="V15">
            <v>3.3997856377277604</v>
          </cell>
          <cell r="W15"/>
          <cell r="Y15"/>
          <cell r="Z15"/>
          <cell r="AA15">
            <v>-0.72883172561629161</v>
          </cell>
        </row>
        <row r="16">
          <cell r="C16">
            <v>33.673879816587565</v>
          </cell>
          <cell r="D16">
            <v>35.962513072158316</v>
          </cell>
          <cell r="E16">
            <v>29.088568900329825</v>
          </cell>
          <cell r="F16">
            <v>4.1187354195157271</v>
          </cell>
          <cell r="G16">
            <v>2.7552087523127669</v>
          </cell>
          <cell r="H16">
            <v>6.8739441718284944</v>
          </cell>
          <cell r="I16">
            <v>28.44501649103049</v>
          </cell>
          <cell r="J16"/>
          <cell r="K16" t="str">
            <v>-</v>
          </cell>
          <cell r="L16">
            <v>1.4600595285978604</v>
          </cell>
          <cell r="M16" t="str">
            <v>-</v>
          </cell>
          <cell r="N16" t="str">
            <v>-</v>
          </cell>
          <cell r="O16">
            <v>2.2886332555707507</v>
          </cell>
          <cell r="P16"/>
          <cell r="Q16">
            <v>-1.8301021639449764</v>
          </cell>
          <cell r="R16"/>
          <cell r="S16"/>
          <cell r="T16">
            <v>-1.1342611213900731</v>
          </cell>
          <cell r="U16">
            <v>2.2886332555707507</v>
          </cell>
          <cell r="V16">
            <v>3.2941838951009572</v>
          </cell>
          <cell r="W16"/>
          <cell r="Y16"/>
          <cell r="Z16"/>
          <cell r="AA16">
            <v>0.22926554581288713</v>
          </cell>
        </row>
        <row r="17">
          <cell r="C17">
            <v>33.47228481297882</v>
          </cell>
          <cell r="D17">
            <v>35.958389665014266</v>
          </cell>
          <cell r="E17">
            <v>29.16854438936458</v>
          </cell>
          <cell r="F17">
            <v>4.0033047919483256</v>
          </cell>
          <cell r="G17">
            <v>2.786540483701367</v>
          </cell>
          <cell r="H17">
            <v>6.7898452756496921</v>
          </cell>
          <cell r="I17">
            <v>27.899203845576086</v>
          </cell>
          <cell r="J17"/>
          <cell r="K17" t="str">
            <v>-</v>
          </cell>
          <cell r="L17">
            <v>1.3782484602673877</v>
          </cell>
          <cell r="M17" t="str">
            <v>-</v>
          </cell>
          <cell r="N17" t="str">
            <v>-</v>
          </cell>
          <cell r="O17">
            <v>2.4861048520354516</v>
          </cell>
          <cell r="P17"/>
          <cell r="Q17">
            <v>-1.5171999399128737</v>
          </cell>
          <cell r="R17"/>
          <cell r="S17"/>
          <cell r="T17">
            <v>-0.79239897851885233</v>
          </cell>
          <cell r="U17">
            <v>2.4861048520354516</v>
          </cell>
          <cell r="V17">
            <v>3.3310800660958386</v>
          </cell>
          <cell r="W17"/>
          <cell r="Y17"/>
          <cell r="Z17"/>
          <cell r="AA17">
            <v>0.63091482649842279</v>
          </cell>
        </row>
        <row r="18">
          <cell r="C18">
            <v>35.480659840728102</v>
          </cell>
          <cell r="D18">
            <v>37.649317406143346</v>
          </cell>
          <cell r="E18">
            <v>30.169226393629128</v>
          </cell>
          <cell r="F18">
            <v>4.4048634812286691</v>
          </cell>
          <cell r="G18">
            <v>3.0752275312855519</v>
          </cell>
          <cell r="H18">
            <v>7.4800910125142215</v>
          </cell>
          <cell r="I18">
            <v>29.863481228668942</v>
          </cell>
          <cell r="J18"/>
          <cell r="K18" t="str">
            <v>-</v>
          </cell>
          <cell r="L18">
            <v>1.8060295790671217</v>
          </cell>
          <cell r="M18" t="str">
            <v>-</v>
          </cell>
          <cell r="N18" t="str">
            <v>-</v>
          </cell>
          <cell r="O18">
            <v>2.1686575654152449</v>
          </cell>
          <cell r="P18"/>
          <cell r="Q18">
            <v>-2.2362059158134242</v>
          </cell>
          <cell r="R18"/>
          <cell r="S18"/>
          <cell r="T18">
            <v>-1.670932878270762</v>
          </cell>
          <cell r="U18">
            <v>2.1686575654152449</v>
          </cell>
          <cell r="V18">
            <v>3.3738623435722412</v>
          </cell>
          <cell r="W18"/>
          <cell r="Y18"/>
          <cell r="Z18"/>
          <cell r="AA18">
            <v>0.16709328782707622</v>
          </cell>
        </row>
        <row r="19">
          <cell r="C19">
            <v>35.492527173913039</v>
          </cell>
          <cell r="D19">
            <v>37.319972826086953</v>
          </cell>
          <cell r="E19">
            <v>29.918478260869563</v>
          </cell>
          <cell r="F19">
            <v>4.2730978260869561</v>
          </cell>
          <cell r="G19">
            <v>3.1283967391304346</v>
          </cell>
          <cell r="H19">
            <v>7.4014945652173907</v>
          </cell>
          <cell r="I19">
            <v>29.656929347826082</v>
          </cell>
          <cell r="J19"/>
          <cell r="K19" t="str">
            <v>-</v>
          </cell>
          <cell r="L19">
            <v>1.8682065217391304</v>
          </cell>
          <cell r="M19" t="str">
            <v>-</v>
          </cell>
          <cell r="N19" t="str">
            <v>-</v>
          </cell>
          <cell r="O19">
            <v>1.8274456521739133</v>
          </cell>
          <cell r="P19"/>
          <cell r="Q19">
            <v>-2.445652173913043</v>
          </cell>
          <cell r="R19"/>
          <cell r="S19"/>
          <cell r="T19">
            <v>-1.3043478260869565</v>
          </cell>
          <cell r="U19">
            <v>2.1942934782608692</v>
          </cell>
          <cell r="V19">
            <v>3.1759510869565215</v>
          </cell>
          <cell r="W19"/>
          <cell r="Y19"/>
          <cell r="Z19"/>
          <cell r="AA19">
            <v>0.22758152173913043</v>
          </cell>
        </row>
        <row r="20">
          <cell r="C20">
            <v>34.644188888540718</v>
          </cell>
          <cell r="D20">
            <v>37.348416006016357</v>
          </cell>
          <cell r="E20">
            <v>28.671701187603798</v>
          </cell>
          <cell r="F20">
            <v>5.5369285244257815</v>
          </cell>
          <cell r="G20">
            <v>3.1397862939867767</v>
          </cell>
          <cell r="H20">
            <v>8.6767148184125595</v>
          </cell>
          <cell r="I20">
            <v>28.703036380158558</v>
          </cell>
          <cell r="J20"/>
          <cell r="K20" t="str">
            <v>-</v>
          </cell>
          <cell r="L20">
            <v>0.90558706483251339</v>
          </cell>
          <cell r="M20" t="str">
            <v>-</v>
          </cell>
          <cell r="N20" t="str">
            <v>-</v>
          </cell>
          <cell r="O20">
            <v>2.7042271174756367</v>
          </cell>
          <cell r="P20"/>
          <cell r="Q20">
            <v>-2.8327014069501457</v>
          </cell>
          <cell r="R20"/>
          <cell r="S20"/>
          <cell r="T20">
            <v>0.94945633440917487</v>
          </cell>
          <cell r="U20">
            <v>3.0990505436655909</v>
          </cell>
          <cell r="V20">
            <v>3.0833829473882117</v>
          </cell>
          <cell r="W20"/>
          <cell r="Y20"/>
          <cell r="Z20"/>
          <cell r="AA20">
            <v>2.4222103844828125</v>
          </cell>
        </row>
        <row r="21">
          <cell r="C21">
            <v>35.176787969234297</v>
          </cell>
          <cell r="D21">
            <v>37.045115371369533</v>
          </cell>
          <cell r="E21">
            <v>27.9072437148433</v>
          </cell>
          <cell r="F21">
            <v>6.0153828492710364</v>
          </cell>
          <cell r="G21">
            <v>3.1224888072551948</v>
          </cell>
          <cell r="H21">
            <v>9.1378716565262312</v>
          </cell>
          <cell r="I21">
            <v>29.092526690391455</v>
          </cell>
          <cell r="J21"/>
          <cell r="K21" t="str">
            <v>-</v>
          </cell>
          <cell r="L21">
            <v>1.5468947308001377</v>
          </cell>
          <cell r="M21" t="str">
            <v>-</v>
          </cell>
          <cell r="N21" t="str">
            <v>-</v>
          </cell>
          <cell r="O21">
            <v>1.8683274021352312</v>
          </cell>
          <cell r="P21"/>
          <cell r="Q21">
            <v>-4.1470554471358057</v>
          </cell>
          <cell r="R21"/>
          <cell r="S21"/>
          <cell r="T21">
            <v>0.93559866835036165</v>
          </cell>
          <cell r="U21">
            <v>2.6231201928596031</v>
          </cell>
          <cell r="V21">
            <v>2.8297554815750199</v>
          </cell>
          <cell r="W21"/>
          <cell r="Y21"/>
          <cell r="Z21"/>
          <cell r="AA21">
            <v>8.8967971530249101E-2</v>
          </cell>
        </row>
        <row r="22">
          <cell r="C22">
            <v>36.970975407866277</v>
          </cell>
          <cell r="D22">
            <v>38.495634295479427</v>
          </cell>
          <cell r="E22">
            <v>29.280927078048645</v>
          </cell>
          <cell r="F22">
            <v>6.0105204133400969</v>
          </cell>
          <cell r="G22">
            <v>3.2041868040906785</v>
          </cell>
          <cell r="H22">
            <v>9.2147072174307763</v>
          </cell>
          <cell r="I22">
            <v>30.701449894528849</v>
          </cell>
          <cell r="J22"/>
          <cell r="K22" t="str">
            <v>-</v>
          </cell>
          <cell r="L22">
            <v>1.7676430535900245</v>
          </cell>
          <cell r="M22" t="str">
            <v>-</v>
          </cell>
          <cell r="N22" t="str">
            <v>-</v>
          </cell>
          <cell r="O22">
            <v>1.5246588876131477</v>
          </cell>
          <cell r="P22"/>
          <cell r="Q22">
            <v>-4.4858615257269498</v>
          </cell>
          <cell r="R22"/>
          <cell r="S22"/>
          <cell r="T22">
            <v>1.2523030092654401</v>
          </cell>
          <cell r="U22">
            <v>2.4618835278096713</v>
          </cell>
          <cell r="V22">
            <v>2.7075378494566231</v>
          </cell>
          <cell r="W22"/>
          <cell r="Y22"/>
          <cell r="Z22"/>
          <cell r="AA22">
            <v>1.2202611412245334</v>
          </cell>
        </row>
        <row r="23">
          <cell r="C23">
            <v>37.649916122086182</v>
          </cell>
          <cell r="D23">
            <v>40.046070257142141</v>
          </cell>
          <cell r="E23">
            <v>29.940659505746265</v>
          </cell>
          <cell r="F23">
            <v>6.7527980169758886</v>
          </cell>
          <cell r="G23">
            <v>3.3526127344199907</v>
          </cell>
          <cell r="H23">
            <v>10.105410751395878</v>
          </cell>
          <cell r="I23">
            <v>31.400385588021734</v>
          </cell>
          <cell r="J23"/>
          <cell r="K23" t="str">
            <v>-</v>
          </cell>
          <cell r="L23">
            <v>0.95145096271814522</v>
          </cell>
          <cell r="M23" t="str">
            <v>-</v>
          </cell>
          <cell r="N23" t="str">
            <v>-</v>
          </cell>
          <cell r="O23">
            <v>2.3961541350559603</v>
          </cell>
          <cell r="P23"/>
          <cell r="Q23">
            <v>-4.3566438819199274</v>
          </cell>
          <cell r="R23"/>
          <cell r="S23"/>
          <cell r="T23">
            <v>1.8603370139462683</v>
          </cell>
          <cell r="U23">
            <v>2.9194521645509401</v>
          </cell>
          <cell r="V23">
            <v>2.7917574300808732</v>
          </cell>
          <cell r="W23"/>
          <cell r="Y23"/>
          <cell r="Z23"/>
          <cell r="AA23">
            <v>8.0122186334159601E-2</v>
          </cell>
        </row>
        <row r="24">
          <cell r="C24">
            <v>39.095957456821495</v>
          </cell>
          <cell r="D24">
            <v>42.947903430749683</v>
          </cell>
          <cell r="E24">
            <v>31.575603557814485</v>
          </cell>
          <cell r="F24">
            <v>7.9674337615887811</v>
          </cell>
          <cell r="G24">
            <v>3.4048661113464171</v>
          </cell>
          <cell r="H24">
            <v>11.372299872935198</v>
          </cell>
          <cell r="I24">
            <v>32.615652501294186</v>
          </cell>
          <cell r="J24"/>
          <cell r="K24" t="str">
            <v>-</v>
          </cell>
          <cell r="L24">
            <v>-0.18353804884935762</v>
          </cell>
          <cell r="M24" t="str">
            <v>-</v>
          </cell>
          <cell r="N24" t="str">
            <v>-</v>
          </cell>
          <cell r="O24">
            <v>3.8519459739281849</v>
          </cell>
          <cell r="P24"/>
          <cell r="Q24">
            <v>-4.1154877876605962</v>
          </cell>
          <cell r="R24"/>
          <cell r="S24"/>
          <cell r="T24">
            <v>3.2330933220386848</v>
          </cell>
          <cell r="U24">
            <v>4.7555179067250224</v>
          </cell>
          <cell r="V24">
            <v>2.8801355357899197</v>
          </cell>
          <cell r="W24"/>
          <cell r="Y24"/>
          <cell r="Z24"/>
          <cell r="AA24">
            <v>1.4847757541531368</v>
          </cell>
        </row>
        <row r="25">
          <cell r="C25">
            <v>40.816632087780455</v>
          </cell>
          <cell r="D25">
            <v>41.394135135713213</v>
          </cell>
          <cell r="E25">
            <v>30.939191067952859</v>
          </cell>
          <cell r="F25">
            <v>6.912925373772806</v>
          </cell>
          <cell r="G25">
            <v>3.5420186939875515</v>
          </cell>
          <cell r="H25">
            <v>10.454944067760358</v>
          </cell>
          <cell r="I25">
            <v>33.824567407439091</v>
          </cell>
          <cell r="J25"/>
          <cell r="K25" t="str">
            <v>-</v>
          </cell>
          <cell r="L25">
            <v>2.9687934464098555</v>
          </cell>
          <cell r="M25" t="str">
            <v>-</v>
          </cell>
          <cell r="N25" t="str">
            <v>-</v>
          </cell>
          <cell r="O25">
            <v>0.57750304793275309</v>
          </cell>
          <cell r="P25"/>
          <cell r="Q25">
            <v>-6.3354223258400539</v>
          </cell>
          <cell r="R25"/>
          <cell r="S25"/>
          <cell r="T25">
            <v>-0.62455885183838467</v>
          </cell>
          <cell r="U25">
            <v>0.80422646675079679</v>
          </cell>
          <cell r="V25">
            <v>2.7848480311423867</v>
          </cell>
          <cell r="W25"/>
          <cell r="Y25"/>
          <cell r="Z25"/>
          <cell r="AA25">
            <v>-0.66947575556648764</v>
          </cell>
        </row>
        <row r="26">
          <cell r="C26">
            <v>41.859778888145726</v>
          </cell>
          <cell r="D26">
            <v>40.144391548963284</v>
          </cell>
          <cell r="E26">
            <v>30.304520596451191</v>
          </cell>
          <cell r="F26">
            <v>6.171066608962505</v>
          </cell>
          <cell r="G26">
            <v>3.668804343549593</v>
          </cell>
          <cell r="H26">
            <v>9.8398709525120971</v>
          </cell>
          <cell r="I26">
            <v>35.139867018137465</v>
          </cell>
          <cell r="J26"/>
          <cell r="K26" t="str">
            <v>-</v>
          </cell>
          <cell r="L26">
            <v>5.1422276429161577</v>
          </cell>
          <cell r="M26" t="str">
            <v>-</v>
          </cell>
          <cell r="N26" t="str">
            <v>-</v>
          </cell>
          <cell r="O26">
            <v>-1.7153873391824368</v>
          </cell>
          <cell r="P26"/>
          <cell r="Q26">
            <v>-7.8864539481449416</v>
          </cell>
          <cell r="R26"/>
          <cell r="S26"/>
          <cell r="T26">
            <v>-2.1265294881378605</v>
          </cell>
          <cell r="U26">
            <v>-1.5107998583625131</v>
          </cell>
          <cell r="V26">
            <v>2.5848841326671126</v>
          </cell>
          <cell r="W26"/>
          <cell r="Y26"/>
          <cell r="Z26"/>
          <cell r="AA26">
            <v>-0.37179840264389974</v>
          </cell>
        </row>
        <row r="27">
          <cell r="C27">
            <v>40.065513535997781</v>
          </cell>
          <cell r="D27">
            <v>39.505702104059068</v>
          </cell>
          <cell r="E27">
            <v>29.550417692121044</v>
          </cell>
          <cell r="F27">
            <v>6.2809802766127074</v>
          </cell>
          <cell r="G27">
            <v>3.6743041353253147</v>
          </cell>
          <cell r="H27">
            <v>9.9552844119380222</v>
          </cell>
          <cell r="I27">
            <v>33.722139415577665</v>
          </cell>
          <cell r="J27"/>
          <cell r="K27" t="str">
            <v>-</v>
          </cell>
          <cell r="L27">
            <v>3.6535061873895112</v>
          </cell>
          <cell r="M27" t="str">
            <v>-</v>
          </cell>
          <cell r="N27" t="str">
            <v>-</v>
          </cell>
          <cell r="O27">
            <v>-0.55981143193871541</v>
          </cell>
          <cell r="P27"/>
          <cell r="Q27">
            <v>-6.8407917085514232</v>
          </cell>
          <cell r="R27"/>
          <cell r="S27"/>
          <cell r="T27">
            <v>-0.23051058962182397</v>
          </cell>
          <cell r="U27">
            <v>1.1352213248292835</v>
          </cell>
          <cell r="V27">
            <v>2.3293701688100108</v>
          </cell>
          <cell r="W27"/>
          <cell r="Y27"/>
          <cell r="Z27"/>
          <cell r="AA27">
            <v>-1.9203438594058722</v>
          </cell>
        </row>
        <row r="28">
          <cell r="C28">
            <v>38.396578706788354</v>
          </cell>
          <cell r="D28">
            <v>39.378960906146858</v>
          </cell>
          <cell r="E28">
            <v>30.207477880905525</v>
          </cell>
          <cell r="F28">
            <v>5.3767606179400964</v>
          </cell>
          <cell r="G28">
            <v>3.7947224073012373</v>
          </cell>
          <cell r="H28">
            <v>9.1714830252413329</v>
          </cell>
          <cell r="I28">
            <v>32.087019849078821</v>
          </cell>
          <cell r="J28"/>
          <cell r="K28" t="str">
            <v>-</v>
          </cell>
          <cell r="L28">
            <v>1.9771603886142832</v>
          </cell>
          <cell r="M28" t="str">
            <v>-</v>
          </cell>
          <cell r="N28" t="str">
            <v>-</v>
          </cell>
          <cell r="O28">
            <v>0.98238219935850757</v>
          </cell>
          <cell r="P28"/>
          <cell r="Q28">
            <v>-4.3943784185815886</v>
          </cell>
          <cell r="R28"/>
          <cell r="S28"/>
          <cell r="T28">
            <v>0.75615538373336222</v>
          </cell>
          <cell r="U28">
            <v>1.3170739265847498</v>
          </cell>
          <cell r="V28">
            <v>2.392426050172769</v>
          </cell>
          <cell r="W28"/>
          <cell r="Y28"/>
          <cell r="Z28"/>
          <cell r="AA28">
            <v>-0.63064598602352129</v>
          </cell>
        </row>
        <row r="29">
          <cell r="C29">
            <v>35.919450726541449</v>
          </cell>
          <cell r="D29">
            <v>38.510082201427352</v>
          </cell>
          <cell r="E29">
            <v>29.841691155559769</v>
          </cell>
          <cell r="F29">
            <v>4.9212518451308851</v>
          </cell>
          <cell r="G29">
            <v>3.7471392007366982</v>
          </cell>
          <cell r="H29">
            <v>8.6683910458675832</v>
          </cell>
          <cell r="I29">
            <v>29.864712972116518</v>
          </cell>
          <cell r="J29"/>
          <cell r="K29" t="str">
            <v>-</v>
          </cell>
          <cell r="L29">
            <v>0.14896469536719797</v>
          </cell>
          <cell r="M29" t="str">
            <v>-</v>
          </cell>
          <cell r="N29" t="str">
            <v>-</v>
          </cell>
          <cell r="O29">
            <v>2.5906314748859063</v>
          </cell>
          <cell r="P29"/>
          <cell r="Q29">
            <v>-2.3306203702449793</v>
          </cell>
          <cell r="R29"/>
          <cell r="S29"/>
          <cell r="T29">
            <v>2.5838603523692152</v>
          </cell>
          <cell r="U29">
            <v>3.3164958086751621</v>
          </cell>
          <cell r="V29">
            <v>2.3373914927616699</v>
          </cell>
          <cell r="W29"/>
          <cell r="Y29"/>
          <cell r="Z29"/>
          <cell r="AA29">
            <v>1.9676882033503516</v>
          </cell>
        </row>
        <row r="30">
          <cell r="C30">
            <v>36.228047910850044</v>
          </cell>
          <cell r="D30">
            <v>40.316907792160706</v>
          </cell>
          <cell r="E30">
            <v>31.042943302271052</v>
          </cell>
          <cell r="F30">
            <v>5.251580308688979</v>
          </cell>
          <cell r="G30">
            <v>4.022384181200672</v>
          </cell>
          <cell r="H30">
            <v>9.2739644898896501</v>
          </cell>
          <cell r="I30">
            <v>29.839128805733832</v>
          </cell>
          <cell r="J30"/>
          <cell r="K30" t="str">
            <v>-</v>
          </cell>
          <cell r="L30">
            <v>-1.0527333599236135</v>
          </cell>
          <cell r="M30" t="str">
            <v>-</v>
          </cell>
          <cell r="N30" t="str">
            <v>-</v>
          </cell>
          <cell r="O30">
            <v>4.0888598813106594</v>
          </cell>
          <cell r="P30"/>
          <cell r="Q30">
            <v>-1.1627204273783192</v>
          </cell>
          <cell r="R30"/>
          <cell r="S30"/>
          <cell r="T30">
            <v>2.5804658133604068</v>
          </cell>
          <cell r="U30">
            <v>5.28300518510461</v>
          </cell>
          <cell r="V30">
            <v>2.4378452203971621</v>
          </cell>
          <cell r="W30"/>
          <cell r="Y30"/>
          <cell r="Z30"/>
          <cell r="AA30">
            <v>3.6670413478854682</v>
          </cell>
        </row>
        <row r="31">
          <cell r="C31">
            <v>39.06914595212109</v>
          </cell>
          <cell r="D31">
            <v>44.772998500596707</v>
          </cell>
          <cell r="E31">
            <v>34.821856608084538</v>
          </cell>
          <cell r="F31">
            <v>5.5345321759707868</v>
          </cell>
          <cell r="G31">
            <v>4.4166097165413767</v>
          </cell>
          <cell r="H31">
            <v>9.9511418925121635</v>
          </cell>
          <cell r="I31">
            <v>32.540111588245495</v>
          </cell>
          <cell r="J31"/>
          <cell r="K31" t="str">
            <v>-</v>
          </cell>
          <cell r="L31">
            <v>-2.3001050602311324</v>
          </cell>
          <cell r="M31" t="str">
            <v>-</v>
          </cell>
          <cell r="N31" t="str">
            <v>-</v>
          </cell>
          <cell r="O31">
            <v>5.7038525484756057</v>
          </cell>
          <cell r="P31"/>
          <cell r="Q31">
            <v>0.16932037250481952</v>
          </cell>
          <cell r="R31"/>
          <cell r="S31"/>
          <cell r="T31">
            <v>5.1958914309611481</v>
          </cell>
          <cell r="U31">
            <v>8.1467579228674296</v>
          </cell>
          <cell r="V31">
            <v>2.4194453227797097</v>
          </cell>
          <cell r="W31"/>
          <cell r="X31">
            <v>47.815273354686546</v>
          </cell>
          <cell r="Y31"/>
          <cell r="Z31"/>
          <cell r="AA31">
            <v>3.4384275645406421</v>
          </cell>
        </row>
        <row r="32">
          <cell r="C32">
            <v>40.174013921113691</v>
          </cell>
          <cell r="D32">
            <v>46.513921113689094</v>
          </cell>
          <cell r="E32">
            <v>36.39376864434869</v>
          </cell>
          <cell r="F32">
            <v>5.5684454756380504</v>
          </cell>
          <cell r="G32">
            <v>4.5517069937023535</v>
          </cell>
          <cell r="H32">
            <v>10.120152469340402</v>
          </cell>
          <cell r="I32">
            <v>33.39907192575405</v>
          </cell>
          <cell r="J32"/>
          <cell r="K32">
            <v>0.523886031866164</v>
          </cell>
          <cell r="L32">
            <v>-3.0013258203513424</v>
          </cell>
          <cell r="M32">
            <v>-2.7537501352801517</v>
          </cell>
          <cell r="N32">
            <v>6.0923315075042144</v>
          </cell>
          <cell r="O32">
            <v>6.3399071925754056</v>
          </cell>
          <cell r="P32"/>
          <cell r="Q32">
            <v>0.77146171693735499</v>
          </cell>
          <cell r="R32"/>
          <cell r="S32"/>
          <cell r="T32">
            <v>7.2530659595624787</v>
          </cell>
          <cell r="U32">
            <v>8.5192243950944651</v>
          </cell>
          <cell r="V32">
            <v>2.5762346702021874</v>
          </cell>
          <cell r="W32"/>
          <cell r="X32">
            <v>49.398740217598778</v>
          </cell>
          <cell r="Y32"/>
          <cell r="Z32"/>
          <cell r="AA32">
            <v>4.2177659927079878</v>
          </cell>
        </row>
        <row r="33">
          <cell r="C33">
            <v>40.269837801258959</v>
          </cell>
          <cell r="D33">
            <v>45.206995481556149</v>
          </cell>
          <cell r="E33">
            <v>36.13768212994227</v>
          </cell>
          <cell r="F33">
            <v>4.510689890951129</v>
          </cell>
          <cell r="G33">
            <v>4.5586234606627514</v>
          </cell>
          <cell r="H33">
            <v>9.0693133516138804</v>
          </cell>
          <cell r="I33">
            <v>32.808413751295262</v>
          </cell>
          <cell r="J33"/>
          <cell r="K33">
            <v>-0.24076596475681797</v>
          </cell>
          <cell r="L33">
            <v>-1.3090093963894744</v>
          </cell>
          <cell r="M33">
            <v>-0.64177564228659723</v>
          </cell>
          <cell r="N33">
            <v>4.2699239261943109</v>
          </cell>
          <cell r="O33">
            <v>4.9371576802971875</v>
          </cell>
          <cell r="P33"/>
          <cell r="Q33">
            <v>0.42646778934605928</v>
          </cell>
          <cell r="R33"/>
          <cell r="S33"/>
          <cell r="T33">
            <v>4.1159428462671732</v>
          </cell>
          <cell r="U33">
            <v>5.8126502329712473</v>
          </cell>
          <cell r="V33">
            <v>2.8753092772604556</v>
          </cell>
          <cell r="W33"/>
          <cell r="X33">
            <v>47.867739354956193</v>
          </cell>
          <cell r="Y33"/>
          <cell r="Z33"/>
          <cell r="AA33">
            <v>3.6232139458491646</v>
          </cell>
        </row>
        <row r="34">
          <cell r="C34">
            <v>38.450265947823567</v>
          </cell>
          <cell r="D34">
            <v>42.32429955012001</v>
          </cell>
          <cell r="E34">
            <v>34.708904729167422</v>
          </cell>
          <cell r="F34">
            <v>3.1557935617710551</v>
          </cell>
          <cell r="G34">
            <v>4.4596012591815315</v>
          </cell>
          <cell r="H34">
            <v>7.6153948209525879</v>
          </cell>
          <cell r="I34">
            <v>31.670104087515526</v>
          </cell>
          <cell r="J34"/>
          <cell r="K34">
            <v>0.35577604755568326</v>
          </cell>
          <cell r="L34">
            <v>-0.32323817105088593</v>
          </cell>
          <cell r="M34">
            <v>3.9225821918813353E-2</v>
          </cell>
          <cell r="N34">
            <v>3.5115696093267381</v>
          </cell>
          <cell r="O34">
            <v>3.8740336022964388</v>
          </cell>
          <cell r="P34"/>
          <cell r="Q34">
            <v>0.71824004052538259</v>
          </cell>
          <cell r="R34"/>
          <cell r="S34"/>
          <cell r="T34">
            <v>2.821097321223963</v>
          </cell>
          <cell r="U34">
            <v>3.3578174186778589</v>
          </cell>
          <cell r="V34">
            <v>2.9591972114677181</v>
          </cell>
          <cell r="W34"/>
          <cell r="X34">
            <v>44.396542095740159</v>
          </cell>
          <cell r="Y34"/>
          <cell r="Z34"/>
          <cell r="AA34">
            <v>3.2257480913268446</v>
          </cell>
        </row>
        <row r="35">
          <cell r="C35">
            <v>36.965827544186716</v>
          </cell>
          <cell r="D35">
            <v>41.488652578296687</v>
          </cell>
          <cell r="E35">
            <v>34.407319842104712</v>
          </cell>
          <cell r="F35">
            <v>2.7303594304937873</v>
          </cell>
          <cell r="G35">
            <v>4.3509733056981865</v>
          </cell>
          <cell r="H35">
            <v>7.0813327361919738</v>
          </cell>
          <cell r="I35">
            <v>30.429212710778746</v>
          </cell>
          <cell r="J35"/>
          <cell r="K35">
            <v>2.4793150379801174</v>
          </cell>
          <cell r="L35">
            <v>-1.0555862226990096</v>
          </cell>
          <cell r="M35">
            <v>-1.74243565706295</v>
          </cell>
          <cell r="N35">
            <v>5.2096744684739047</v>
          </cell>
          <cell r="O35">
            <v>4.5228250341099647</v>
          </cell>
          <cell r="P35"/>
          <cell r="Q35">
            <v>1.7924656036161768</v>
          </cell>
          <cell r="R35"/>
          <cell r="S35"/>
          <cell r="T35">
            <v>4.0385156176767723</v>
          </cell>
          <cell r="U35">
            <v>4.7019674419089084</v>
          </cell>
          <cell r="V35">
            <v>3.0495870350889982</v>
          </cell>
          <cell r="W35"/>
          <cell r="X35">
            <v>42.254058488010529</v>
          </cell>
          <cell r="Y35"/>
          <cell r="Z35"/>
          <cell r="AA35">
            <v>3.7703227687917265</v>
          </cell>
        </row>
        <row r="36">
          <cell r="C36">
            <v>37.333741084042593</v>
          </cell>
          <cell r="D36">
            <v>41.014696254436437</v>
          </cell>
          <cell r="E36">
            <v>34.238568622721473</v>
          </cell>
          <cell r="F36">
            <v>2.530925881258399</v>
          </cell>
          <cell r="G36">
            <v>4.2452017504565651</v>
          </cell>
          <cell r="H36">
            <v>6.7761276317149646</v>
          </cell>
          <cell r="I36">
            <v>31.245908135488097</v>
          </cell>
          <cell r="J36"/>
          <cell r="K36">
            <v>1.4133124550043135</v>
          </cell>
          <cell r="L36">
            <v>-6.9777057992488206E-2</v>
          </cell>
          <cell r="M36">
            <v>-0.33306022386134776</v>
          </cell>
          <cell r="N36">
            <v>3.9442383362627127</v>
          </cell>
          <cell r="O36">
            <v>3.6809551703938523</v>
          </cell>
          <cell r="P36"/>
          <cell r="Q36">
            <v>1.1500292891354535</v>
          </cell>
          <cell r="R36"/>
          <cell r="S36"/>
          <cell r="T36">
            <v>3.4733468867371902</v>
          </cell>
          <cell r="U36">
            <v>4.187915647289894</v>
          </cell>
          <cell r="V36">
            <v>3.2678922159815307</v>
          </cell>
          <cell r="W36"/>
          <cell r="X36">
            <v>39.147368714794275</v>
          </cell>
          <cell r="Y36"/>
          <cell r="Z36"/>
          <cell r="AA36">
            <v>2.6153475069777059</v>
          </cell>
        </row>
        <row r="37">
          <cell r="C37">
            <v>38.563853689224409</v>
          </cell>
          <cell r="D37">
            <v>42.884050807345496</v>
          </cell>
          <cell r="E37">
            <v>36.18675294329109</v>
          </cell>
          <cell r="F37">
            <v>2.2535274557382943</v>
          </cell>
          <cell r="G37">
            <v>4.4437704083161087</v>
          </cell>
          <cell r="H37">
            <v>6.6972978640544021</v>
          </cell>
          <cell r="I37">
            <v>32.169497618405678</v>
          </cell>
          <cell r="J37"/>
          <cell r="K37">
            <v>0.63877365406927045</v>
          </cell>
          <cell r="L37">
            <v>-0.55757766394056496</v>
          </cell>
          <cell r="M37">
            <v>0.87031834437295719</v>
          </cell>
          <cell r="N37">
            <v>2.8923011098075655</v>
          </cell>
          <cell r="O37">
            <v>4.3201971181210874</v>
          </cell>
          <cell r="P37"/>
          <cell r="Q37">
            <v>2.0666696623827927</v>
          </cell>
          <cell r="R37"/>
          <cell r="S37"/>
          <cell r="T37">
            <v>4.6796830532338758</v>
          </cell>
          <cell r="U37">
            <v>4.5935562146131028</v>
          </cell>
          <cell r="V37">
            <v>3.4312183577484197</v>
          </cell>
          <cell r="W37"/>
          <cell r="X37">
            <v>40.403466603232992</v>
          </cell>
          <cell r="Y37"/>
          <cell r="Z37"/>
          <cell r="AA37">
            <v>3.3525808094424971</v>
          </cell>
        </row>
        <row r="38">
          <cell r="C38">
            <v>40.952038667333959</v>
          </cell>
          <cell r="D38">
            <v>42.96702595400361</v>
          </cell>
          <cell r="E38">
            <v>37.144757304706786</v>
          </cell>
          <cell r="F38">
            <v>1.4671552705739306</v>
          </cell>
          <cell r="G38">
            <v>4.3551133787228897</v>
          </cell>
          <cell r="H38">
            <v>5.8222686492968201</v>
          </cell>
          <cell r="I38">
            <v>34.085832613974922</v>
          </cell>
          <cell r="J38"/>
          <cell r="K38">
            <v>-1.5969943171007195</v>
          </cell>
          <cell r="L38">
            <v>1.9300078261716587</v>
          </cell>
          <cell r="M38">
            <v>4.0748341593680921</v>
          </cell>
          <cell r="N38">
            <v>-0.12983904652678868</v>
          </cell>
          <cell r="O38">
            <v>2.0149872866696446</v>
          </cell>
          <cell r="P38"/>
          <cell r="Q38">
            <v>0.54783201609571441</v>
          </cell>
          <cell r="R38"/>
          <cell r="S38"/>
          <cell r="T38">
            <v>2.5644987387435805</v>
          </cell>
          <cell r="U38">
            <v>2.9128137606266313</v>
          </cell>
          <cell r="V38">
            <v>3.7726849814758214</v>
          </cell>
          <cell r="W38"/>
          <cell r="X38">
            <v>40.091711390913403</v>
          </cell>
          <cell r="Y38"/>
          <cell r="Z38"/>
          <cell r="AA38">
            <v>2.7939096933685792</v>
          </cell>
        </row>
        <row r="39">
          <cell r="C39">
            <v>40.648956542487774</v>
          </cell>
          <cell r="D39">
            <v>43.262036011673501</v>
          </cell>
          <cell r="E39">
            <v>37.148433437138642</v>
          </cell>
          <cell r="F39">
            <v>1.9385488874069268</v>
          </cell>
          <cell r="G39">
            <v>4.1750536871279369</v>
          </cell>
          <cell r="H39">
            <v>6.1136025745348643</v>
          </cell>
          <cell r="I39">
            <v>33.778839623853607</v>
          </cell>
          <cell r="J39"/>
          <cell r="K39">
            <v>-1.3141869287760002</v>
          </cell>
          <cell r="L39">
            <v>1.0296915819807033</v>
          </cell>
          <cell r="M39">
            <v>3.0184090925355065</v>
          </cell>
          <cell r="N39">
            <v>0.62436195863092636</v>
          </cell>
          <cell r="O39">
            <v>2.6130794691857298</v>
          </cell>
          <cell r="P39"/>
          <cell r="Q39">
            <v>0.67453058177880287</v>
          </cell>
          <cell r="R39"/>
          <cell r="S39"/>
          <cell r="T39">
            <v>3.9214546611439798</v>
          </cell>
          <cell r="U39">
            <v>2.7525742289549515</v>
          </cell>
          <cell r="V39">
            <v>3.6975288625670704</v>
          </cell>
          <cell r="W39"/>
          <cell r="X39">
            <v>38.72264938905888</v>
          </cell>
          <cell r="Y39"/>
          <cell r="Z39"/>
          <cell r="AA39">
            <v>2.662942727612009</v>
          </cell>
        </row>
        <row r="40">
          <cell r="C40">
            <v>39.537999395858272</v>
          </cell>
          <cell r="D40">
            <v>42.838962666278832</v>
          </cell>
          <cell r="E40">
            <v>36.647628743720837</v>
          </cell>
          <cell r="F40">
            <v>2.190013761006008</v>
          </cell>
          <cell r="G40">
            <v>4.0013201615519733</v>
          </cell>
          <cell r="H40">
            <v>6.1913339225579813</v>
          </cell>
          <cell r="I40">
            <v>33.090744324983504</v>
          </cell>
          <cell r="J40"/>
          <cell r="K40">
            <v>-0.17561961295661313</v>
          </cell>
          <cell r="L40">
            <v>0.16250293680006267</v>
          </cell>
          <cell r="M40">
            <v>1.4490720591712178</v>
          </cell>
          <cell r="N40">
            <v>2.0143941480493952</v>
          </cell>
          <cell r="O40">
            <v>3.3009632704205498</v>
          </cell>
          <cell r="P40"/>
          <cell r="Q40">
            <v>1.1109495094145418</v>
          </cell>
          <cell r="R40"/>
          <cell r="S40"/>
          <cell r="T40">
            <v>3.4368951590347163</v>
          </cell>
          <cell r="U40">
            <v>2.7396149155879757</v>
          </cell>
          <cell r="V40">
            <v>3.6989696027208749</v>
          </cell>
          <cell r="W40"/>
          <cell r="X40">
            <v>38.878375122171768</v>
          </cell>
          <cell r="Y40"/>
          <cell r="Z40"/>
          <cell r="AA40">
            <v>3.2892160701699433</v>
          </cell>
        </row>
        <row r="41">
          <cell r="C41">
            <v>39.270601726334256</v>
          </cell>
          <cell r="D41">
            <v>42.52272072768595</v>
          </cell>
          <cell r="E41">
            <v>36.793958089564939</v>
          </cell>
          <cell r="F41">
            <v>1.9375209175982837</v>
          </cell>
          <cell r="G41">
            <v>3.7912417205227262</v>
          </cell>
          <cell r="H41">
            <v>5.7287626381210099</v>
          </cell>
          <cell r="I41">
            <v>33.661961234015067</v>
          </cell>
          <cell r="J41"/>
          <cell r="K41">
            <v>0.83067849055358989</v>
          </cell>
          <cell r="L41">
            <v>0.3684091728695183</v>
          </cell>
          <cell r="M41">
            <v>0.85232876606934349</v>
          </cell>
          <cell r="N41">
            <v>2.7681994081518733</v>
          </cell>
          <cell r="O41">
            <v>3.2521190013516983</v>
          </cell>
          <cell r="P41"/>
          <cell r="Q41">
            <v>1.314598083753415</v>
          </cell>
          <cell r="R41"/>
          <cell r="S41"/>
          <cell r="T41">
            <v>2.6655181986348104</v>
          </cell>
          <cell r="U41">
            <v>2.6616265524425269</v>
          </cell>
          <cell r="V41">
            <v>3.8190021300276831</v>
          </cell>
          <cell r="W41"/>
          <cell r="X41">
            <v>38.738458653480791</v>
          </cell>
          <cell r="Y41"/>
          <cell r="Z41"/>
          <cell r="AA41">
            <v>2.8686621298720167</v>
          </cell>
        </row>
        <row r="42">
          <cell r="C42">
            <v>38.326888233223642</v>
          </cell>
          <cell r="D42">
            <v>40.460976237778127</v>
          </cell>
          <cell r="E42">
            <v>35.566794781240624</v>
          </cell>
          <cell r="F42">
            <v>1.4955624481773793</v>
          </cell>
          <cell r="G42">
            <v>3.3986190083601255</v>
          </cell>
          <cell r="H42">
            <v>4.8941814565375044</v>
          </cell>
          <cell r="I42">
            <v>32.735832788039275</v>
          </cell>
          <cell r="J42"/>
          <cell r="K42">
            <v>0.62245327641371551</v>
          </cell>
          <cell r="L42">
            <v>1.3113042410097351</v>
          </cell>
          <cell r="M42">
            <v>1.3273765209731252</v>
          </cell>
          <cell r="N42">
            <v>2.1180157245910944</v>
          </cell>
          <cell r="O42">
            <v>2.134088004554485</v>
          </cell>
          <cell r="P42"/>
          <cell r="Q42">
            <v>0.63852555637710562</v>
          </cell>
          <cell r="R42"/>
          <cell r="S42"/>
          <cell r="T42">
            <v>2.6254432236682028</v>
          </cell>
          <cell r="U42">
            <v>1.3557151935065519</v>
          </cell>
          <cell r="V42">
            <v>3.9216288425513621</v>
          </cell>
          <cell r="W42"/>
          <cell r="X42">
            <v>37.105115939216113</v>
          </cell>
          <cell r="Y42"/>
          <cell r="Z42"/>
          <cell r="AA42">
            <v>2.2793685140520501</v>
          </cell>
        </row>
        <row r="43">
          <cell r="C43">
            <v>37.402022811549884</v>
          </cell>
          <cell r="D43">
            <v>39.322024217500569</v>
          </cell>
          <cell r="E43">
            <v>34.904922584840328</v>
          </cell>
          <cell r="F43">
            <v>0.93298008822340539</v>
          </cell>
          <cell r="G43">
            <v>3.4841215444368285</v>
          </cell>
          <cell r="H43">
            <v>4.4171016326602341</v>
          </cell>
          <cell r="I43">
            <v>32.507996344528216</v>
          </cell>
          <cell r="J43"/>
          <cell r="K43">
            <v>1.140229661642054</v>
          </cell>
          <cell r="L43">
            <v>1.3574014516440835</v>
          </cell>
          <cell r="M43">
            <v>1.2041931077293102</v>
          </cell>
          <cell r="N43">
            <v>2.0732097498654598</v>
          </cell>
          <cell r="O43">
            <v>1.9200014059506862</v>
          </cell>
          <cell r="P43"/>
          <cell r="Q43">
            <v>0.98702131772728063</v>
          </cell>
          <cell r="R43"/>
          <cell r="S43"/>
          <cell r="T43">
            <v>2.2919192984306074</v>
          </cell>
          <cell r="U43">
            <v>0.80995940317393367</v>
          </cell>
          <cell r="V43">
            <v>3.8136412365336283</v>
          </cell>
          <cell r="W43"/>
          <cell r="X43">
            <v>34.84392909945678</v>
          </cell>
          <cell r="Y43"/>
          <cell r="Z43"/>
          <cell r="AA43">
            <v>2.1339695260188747</v>
          </cell>
        </row>
        <row r="44">
          <cell r="C44">
            <v>36.207476737907236</v>
          </cell>
          <cell r="D44">
            <v>37.200175297183506</v>
          </cell>
          <cell r="E44">
            <v>33.290617687798843</v>
          </cell>
          <cell r="F44">
            <v>0.29287933449676407</v>
          </cell>
          <cell r="G44">
            <v>3.6166782748878958</v>
          </cell>
          <cell r="H44">
            <v>3.9095576093846596</v>
          </cell>
          <cell r="I44">
            <v>31.693769906795115</v>
          </cell>
          <cell r="J44"/>
          <cell r="K44">
            <v>1.8586622533095916</v>
          </cell>
          <cell r="L44">
            <v>1.9934185298513887</v>
          </cell>
          <cell r="M44">
            <v>0.83457550132130609</v>
          </cell>
          <cell r="N44">
            <v>2.1515415878063555</v>
          </cell>
          <cell r="O44">
            <v>0.99269855927627304</v>
          </cell>
          <cell r="P44"/>
          <cell r="Q44">
            <v>0.69981922477950897</v>
          </cell>
          <cell r="R44"/>
          <cell r="S44"/>
          <cell r="T44">
            <v>0.23457736944663998</v>
          </cell>
          <cell r="U44">
            <v>-0.63212633918439853</v>
          </cell>
          <cell r="V44">
            <v>3.6399599320723417</v>
          </cell>
          <cell r="W44"/>
          <cell r="X44">
            <v>30.971781265957688</v>
          </cell>
          <cell r="Y44"/>
          <cell r="Z44"/>
          <cell r="AA44">
            <v>1.2302105913932213</v>
          </cell>
        </row>
        <row r="45">
          <cell r="C45">
            <v>35.523373200039259</v>
          </cell>
          <cell r="D45">
            <v>34.554163570336925</v>
          </cell>
          <cell r="E45">
            <v>31.030657169697562</v>
          </cell>
          <cell r="F45">
            <v>5.5208143464056871E-2</v>
          </cell>
          <cell r="G45">
            <v>3.4682982571753063</v>
          </cell>
          <cell r="H45">
            <v>3.5235064006393624</v>
          </cell>
          <cell r="I45">
            <v>31.144578735575777</v>
          </cell>
          <cell r="J45"/>
          <cell r="K45">
            <v>1.053840889352337</v>
          </cell>
          <cell r="L45">
            <v>3.6186747241345465</v>
          </cell>
          <cell r="M45">
            <v>1.5404160616158216</v>
          </cell>
          <cell r="N45">
            <v>1.1090490328163938</v>
          </cell>
          <cell r="O45">
            <v>-0.96920962970233182</v>
          </cell>
          <cell r="P45"/>
          <cell r="Q45">
            <v>-1.0244177731663886</v>
          </cell>
          <cell r="R45"/>
          <cell r="S45"/>
          <cell r="T45">
            <v>-1.2196618106868944</v>
          </cell>
          <cell r="U45">
            <v>-2.542028294611685</v>
          </cell>
          <cell r="V45">
            <v>3.3598098736697475</v>
          </cell>
          <cell r="W45"/>
          <cell r="X45">
            <v>25.613891828385256</v>
          </cell>
          <cell r="Y45"/>
          <cell r="Z45"/>
          <cell r="AA45">
            <v>-0.59116529493417092</v>
          </cell>
        </row>
        <row r="46">
          <cell r="C46">
            <v>34.75420259905416</v>
          </cell>
          <cell r="D46">
            <v>34.773914080197109</v>
          </cell>
          <cell r="E46">
            <v>30.556451933394268</v>
          </cell>
          <cell r="F46">
            <v>0.78035210428009372</v>
          </cell>
          <cell r="G46">
            <v>3.4371100425227517</v>
          </cell>
          <cell r="H46">
            <v>4.2174621468028448</v>
          </cell>
          <cell r="I46">
            <v>30.718594762150776</v>
          </cell>
          <cell r="J46"/>
          <cell r="K46">
            <v>0.60514723298857565</v>
          </cell>
          <cell r="L46">
            <v>2.2809680880658108</v>
          </cell>
          <cell r="M46">
            <v>0.91518023194008913</v>
          </cell>
          <cell r="N46">
            <v>1.3854993372686693</v>
          </cell>
          <cell r="O46">
            <v>1.9711481142947979E-2</v>
          </cell>
          <cell r="P46"/>
          <cell r="Q46">
            <v>-0.76064062313714575</v>
          </cell>
          <cell r="R46"/>
          <cell r="S46"/>
          <cell r="T46">
            <v>-0.72725827604021775</v>
          </cell>
          <cell r="U46">
            <v>-1.1111552676548901</v>
          </cell>
          <cell r="V46">
            <v>3.1826093867980765</v>
          </cell>
          <cell r="W46"/>
          <cell r="X46">
            <v>23.068979133128813</v>
          </cell>
          <cell r="Y46"/>
          <cell r="Z46"/>
          <cell r="AA46">
            <v>0.47005523983626746</v>
          </cell>
        </row>
        <row r="47">
          <cell r="C47">
            <v>33.900307840817455</v>
          </cell>
          <cell r="D47">
            <v>34.976720641815731</v>
          </cell>
          <cell r="E47">
            <v>30.841323656654485</v>
          </cell>
          <cell r="F47">
            <v>0.9820887264336966</v>
          </cell>
          <cell r="G47">
            <v>3.1533082587275518</v>
          </cell>
          <cell r="H47">
            <v>4.1353969851612487</v>
          </cell>
          <cell r="I47">
            <v>30.395307634805434</v>
          </cell>
          <cell r="J47"/>
          <cell r="K47">
            <v>-0.13056416981564334</v>
          </cell>
          <cell r="L47">
            <v>1.006810168753274</v>
          </cell>
          <cell r="M47">
            <v>1.2316984131334965</v>
          </cell>
          <cell r="N47">
            <v>0.85152455661805326</v>
          </cell>
          <cell r="O47">
            <v>1.0764128009982754</v>
          </cell>
          <cell r="P47"/>
          <cell r="Q47">
            <v>9.4324074564578891E-2</v>
          </cell>
          <cell r="R47"/>
          <cell r="S47"/>
          <cell r="T47">
            <v>-0.38774405066718465</v>
          </cell>
          <cell r="U47">
            <v>-0.12522587746405092</v>
          </cell>
          <cell r="V47">
            <v>2.9121270446692917</v>
          </cell>
          <cell r="W47"/>
          <cell r="X47">
            <v>21.670228175599121</v>
          </cell>
          <cell r="Y47"/>
          <cell r="Z47"/>
          <cell r="AA47">
            <v>1.3888153131676997</v>
          </cell>
        </row>
        <row r="48">
          <cell r="C48">
            <v>33.454839394210154</v>
          </cell>
          <cell r="D48">
            <v>36.772499329878485</v>
          </cell>
          <cell r="E48">
            <v>32.623051063259474</v>
          </cell>
          <cell r="F48">
            <v>1.2656920121515369</v>
          </cell>
          <cell r="G48">
            <v>2.8837562544674764</v>
          </cell>
          <cell r="H48">
            <v>4.1494482666190136</v>
          </cell>
          <cell r="I48">
            <v>30.260174678341674</v>
          </cell>
          <cell r="J48"/>
          <cell r="K48">
            <v>0.66720933556107598</v>
          </cell>
          <cell r="L48">
            <v>-1.5355555307362403</v>
          </cell>
          <cell r="M48">
            <v>-0.15079694278051844</v>
          </cell>
          <cell r="N48">
            <v>1.9329013477126127</v>
          </cell>
          <cell r="O48">
            <v>3.3176599356683343</v>
          </cell>
          <cell r="P48"/>
          <cell r="Q48">
            <v>2.0519679235167976</v>
          </cell>
          <cell r="R48"/>
          <cell r="S48"/>
          <cell r="T48">
            <v>1.8177046104360255</v>
          </cell>
          <cell r="U48">
            <v>1.9200377501786992</v>
          </cell>
          <cell r="V48">
            <v>2.5065336847748392</v>
          </cell>
          <cell r="W48"/>
          <cell r="X48">
            <v>22.817884927947503</v>
          </cell>
          <cell r="Y48"/>
          <cell r="Z48"/>
          <cell r="AA48">
            <v>3.3006276804860617</v>
          </cell>
        </row>
        <row r="49">
          <cell r="C49">
            <v>32.059462348857508</v>
          </cell>
          <cell r="D49">
            <v>38.331427488818669</v>
          </cell>
          <cell r="E49">
            <v>34.451894905643783</v>
          </cell>
          <cell r="F49">
            <v>1.0581158527921186</v>
          </cell>
          <cell r="G49">
            <v>2.82141673038277</v>
          </cell>
          <cell r="H49">
            <v>3.8795325831748881</v>
          </cell>
          <cell r="I49">
            <v>29.067534558937957</v>
          </cell>
          <cell r="J49"/>
          <cell r="K49">
            <v>3.5690954226007632</v>
          </cell>
          <cell r="L49">
            <v>-4.3074341468695652</v>
          </cell>
          <cell r="M49">
            <v>-2.6626802823012863</v>
          </cell>
          <cell r="N49">
            <v>4.6272112753928809</v>
          </cell>
          <cell r="O49">
            <v>6.2719651399611607</v>
          </cell>
          <cell r="P49"/>
          <cell r="Q49">
            <v>5.2138492871690421</v>
          </cell>
          <cell r="R49"/>
          <cell r="S49"/>
          <cell r="T49">
            <v>4.8989451319769133</v>
          </cell>
          <cell r="U49">
            <v>4.8924494725659882</v>
          </cell>
          <cell r="V49">
            <v>2.5548240420593951</v>
          </cell>
          <cell r="W49"/>
          <cell r="X49">
            <v>26.60170177107516</v>
          </cell>
          <cell r="Y49"/>
          <cell r="Z49"/>
          <cell r="AA49">
            <v>6.1956411418827937</v>
          </cell>
        </row>
        <row r="50">
          <cell r="C50">
            <v>31.244198562073311</v>
          </cell>
          <cell r="D50">
            <v>37.79952018038562</v>
          </cell>
          <cell r="E50">
            <v>34.302378286311097</v>
          </cell>
          <cell r="F50">
            <v>0.78561205090326869</v>
          </cell>
          <cell r="G50">
            <v>2.7115298431712525</v>
          </cell>
          <cell r="H50">
            <v>3.4971418940745216</v>
          </cell>
          <cell r="I50">
            <v>28.318294814551891</v>
          </cell>
          <cell r="J50"/>
          <cell r="K50">
            <v>4.4693938143323013</v>
          </cell>
          <cell r="L50">
            <v>-4.3946011994213556</v>
          </cell>
          <cell r="M50">
            <v>-3.0942854463446188</v>
          </cell>
          <cell r="N50">
            <v>5.2550058652355691</v>
          </cell>
          <cell r="O50">
            <v>6.5553216183123073</v>
          </cell>
          <cell r="P50"/>
          <cell r="Q50">
            <v>5.7697095674090377</v>
          </cell>
          <cell r="R50"/>
          <cell r="S50"/>
          <cell r="T50">
            <v>6.3354574948513234</v>
          </cell>
          <cell r="U50">
            <v>5.8870470409634184</v>
          </cell>
          <cell r="V50">
            <v>2.6253461710828883</v>
          </cell>
          <cell r="W50"/>
          <cell r="X50">
            <v>31.09223615163253</v>
          </cell>
          <cell r="Y50"/>
          <cell r="Z50"/>
          <cell r="AA50">
            <v>6.5457456547469333</v>
          </cell>
        </row>
        <row r="51">
          <cell r="C51">
            <v>32.18895817490494</v>
          </cell>
          <cell r="D51">
            <v>37.533323193916345</v>
          </cell>
          <cell r="E51">
            <v>34.111756653992394</v>
          </cell>
          <cell r="F51">
            <v>0.81764258555133074</v>
          </cell>
          <cell r="G51">
            <v>2.6039239543726236</v>
          </cell>
          <cell r="H51">
            <v>3.4215665399239543</v>
          </cell>
          <cell r="I51">
            <v>29.320760456273764</v>
          </cell>
          <cell r="J51"/>
          <cell r="K51">
            <v>3.967485765585625</v>
          </cell>
          <cell r="L51">
            <v>-2.9373079847908743</v>
          </cell>
          <cell r="M51">
            <v>-2.378071316916424</v>
          </cell>
          <cell r="N51">
            <v>4.7851283511369562</v>
          </cell>
          <cell r="O51">
            <v>5.3443650190114065</v>
          </cell>
          <cell r="P51"/>
          <cell r="Q51">
            <v>4.5267224334600762</v>
          </cell>
          <cell r="R51"/>
          <cell r="S51"/>
          <cell r="T51">
            <v>4.7484106463878328</v>
          </cell>
          <cell r="U51">
            <v>4.470631178707225</v>
          </cell>
          <cell r="V51">
            <v>2.8200152091254753</v>
          </cell>
          <cell r="W51"/>
          <cell r="X51">
            <v>34.451993523025223</v>
          </cell>
          <cell r="Y51"/>
          <cell r="Z51"/>
          <cell r="AA51">
            <v>5.5755437262357415</v>
          </cell>
        </row>
        <row r="52">
          <cell r="C52">
            <v>33.16625146321698</v>
          </cell>
          <cell r="D52">
            <v>37.268453850078849</v>
          </cell>
          <cell r="E52">
            <v>33.973069881164847</v>
          </cell>
          <cell r="F52">
            <v>0.76306621013527398</v>
          </cell>
          <cell r="G52">
            <v>2.5323177587787247</v>
          </cell>
          <cell r="H52">
            <v>3.2953839689139985</v>
          </cell>
          <cell r="I52">
            <v>30.07912338584368</v>
          </cell>
          <cell r="J52"/>
          <cell r="K52">
            <v>2.8875383149986584</v>
          </cell>
          <cell r="L52">
            <v>-1.4732603591144278</v>
          </cell>
          <cell r="M52">
            <v>-1.0216624973864905</v>
          </cell>
          <cell r="N52">
            <v>3.6506045251339341</v>
          </cell>
          <cell r="O52">
            <v>4.1022023868618698</v>
          </cell>
          <cell r="P52"/>
          <cell r="Q52">
            <v>3.3391361767265959</v>
          </cell>
          <cell r="R52"/>
          <cell r="S52"/>
          <cell r="T52">
            <v>4.0794604740938452</v>
          </cell>
          <cell r="U52">
            <v>3.6407839841522351</v>
          </cell>
          <cell r="V52">
            <v>3.0627699880633816</v>
          </cell>
          <cell r="W52"/>
          <cell r="X52">
            <v>35.956726899672809</v>
          </cell>
          <cell r="Y52"/>
          <cell r="Z52"/>
          <cell r="AA52">
            <v>4.3132288667600971</v>
          </cell>
        </row>
        <row r="53">
          <cell r="C53">
            <v>32.499728726751883</v>
          </cell>
          <cell r="D53">
            <v>35.638251698170528</v>
          </cell>
          <cell r="E53">
            <v>32.9289915145728</v>
          </cell>
          <cell r="F53">
            <v>0.35797217821567306</v>
          </cell>
          <cell r="G53">
            <v>2.3512880053820613</v>
          </cell>
          <cell r="H53">
            <v>2.7092601835977339</v>
          </cell>
          <cell r="I53">
            <v>29.719937498643628</v>
          </cell>
          <cell r="J53"/>
          <cell r="K53">
            <v>2.5423660592157962</v>
          </cell>
          <cell r="L53">
            <v>-0.51194687384708859</v>
          </cell>
          <cell r="M53">
            <v>-0.27376213985990772</v>
          </cell>
          <cell r="N53">
            <v>2.9003382374314701</v>
          </cell>
          <cell r="O53">
            <v>3.1385229714186504</v>
          </cell>
          <cell r="P53"/>
          <cell r="Q53">
            <v>2.7805507932029774</v>
          </cell>
          <cell r="R53"/>
          <cell r="S53"/>
          <cell r="T53">
            <v>2.7241259575945658</v>
          </cell>
          <cell r="U53">
            <v>2.4545888582651529</v>
          </cell>
          <cell r="V53">
            <v>3.0372837952212501</v>
          </cell>
          <cell r="W53"/>
          <cell r="X53">
            <v>36.690224539944765</v>
          </cell>
          <cell r="Y53"/>
          <cell r="Z53"/>
          <cell r="AA53">
            <v>3.3458842422795634</v>
          </cell>
        </row>
        <row r="54">
          <cell r="C54">
            <v>34.629574152030656</v>
          </cell>
          <cell r="D54">
            <v>35.69717431664364</v>
          </cell>
          <cell r="E54">
            <v>32.882582640794375</v>
          </cell>
          <cell r="F54">
            <v>0.49808901747406154</v>
          </cell>
          <cell r="G54">
            <v>2.316502658375204</v>
          </cell>
          <cell r="H54">
            <v>2.8145916758492651</v>
          </cell>
          <cell r="I54">
            <v>31.205872993001872</v>
          </cell>
          <cell r="J54"/>
          <cell r="K54">
            <v>1.1374006525777758</v>
          </cell>
          <cell r="L54">
            <v>1.5748113118555551</v>
          </cell>
          <cell r="M54">
            <v>1.0069218064166958</v>
          </cell>
          <cell r="N54">
            <v>1.6354896700518373</v>
          </cell>
          <cell r="O54">
            <v>1.067600164612978</v>
          </cell>
          <cell r="P54"/>
          <cell r="Q54">
            <v>0.5695111471389166</v>
          </cell>
          <cell r="R54"/>
          <cell r="S54"/>
          <cell r="T54">
            <v>0.36726938374830387</v>
          </cell>
          <cell r="U54">
            <v>9.3398169561733496E-2</v>
          </cell>
          <cell r="V54">
            <v>3.0911580647401697</v>
          </cell>
          <cell r="W54"/>
          <cell r="X54">
            <v>36.647095788837888</v>
          </cell>
          <cell r="Y54"/>
          <cell r="Z54"/>
          <cell r="AA54">
            <v>0.99472678703040462</v>
          </cell>
        </row>
        <row r="55">
          <cell r="C55">
            <v>35.157844921300303</v>
          </cell>
          <cell r="D55">
            <v>35.153686678375749</v>
          </cell>
          <cell r="E55">
            <v>32.363307664433755</v>
          </cell>
          <cell r="F55">
            <v>0.51215692020727854</v>
          </cell>
          <cell r="G55">
            <v>2.2782220937347155</v>
          </cell>
          <cell r="H55">
            <v>2.7903790139419944</v>
          </cell>
          <cell r="I55">
            <v>31.797291597775139</v>
          </cell>
          <cell r="J55"/>
          <cell r="K55">
            <v>0.18703000657335456</v>
          </cell>
          <cell r="L55">
            <v>2.4822730143895004</v>
          </cell>
          <cell r="M55">
            <v>1.7789278446843158</v>
          </cell>
          <cell r="N55">
            <v>0.6991869267806331</v>
          </cell>
          <cell r="O55">
            <v>-4.1582429245516526E-3</v>
          </cell>
          <cell r="P55"/>
          <cell r="Q55">
            <v>-0.51631516313183012</v>
          </cell>
          <cell r="R55"/>
          <cell r="S55"/>
          <cell r="T55">
            <v>-0.4499812879068395</v>
          </cell>
          <cell r="U55">
            <v>-0.76115646676078808</v>
          </cell>
          <cell r="V55">
            <v>2.9149282901107085</v>
          </cell>
          <cell r="W55"/>
          <cell r="X55">
            <v>35.135932805310546</v>
          </cell>
          <cell r="Y55"/>
          <cell r="Z55"/>
          <cell r="AA55">
            <v>-0.12138109108334109</v>
          </cell>
        </row>
        <row r="56">
          <cell r="C56">
            <v>35.822805507013243</v>
          </cell>
          <cell r="D56">
            <v>34.752081385996568</v>
          </cell>
          <cell r="E56">
            <v>32.001504627770025</v>
          </cell>
          <cell r="F56">
            <v>0.46424193507228734</v>
          </cell>
          <cell r="G56">
            <v>2.2863348231542555</v>
          </cell>
          <cell r="H56">
            <v>2.750576758226543</v>
          </cell>
          <cell r="I56">
            <v>32.542584651851627</v>
          </cell>
          <cell r="J56"/>
          <cell r="K56">
            <v>-0.91324608227211623</v>
          </cell>
          <cell r="L56">
            <v>3.1602853878149726</v>
          </cell>
          <cell r="M56">
            <v>2.5385654139981191</v>
          </cell>
          <cell r="N56">
            <v>-0.44900414719982862</v>
          </cell>
          <cell r="O56">
            <v>-1.0707241210166825</v>
          </cell>
          <cell r="P56"/>
          <cell r="Q56">
            <v>-1.5349660560889697</v>
          </cell>
          <cell r="R56">
            <v>27.554749223910903</v>
          </cell>
          <cell r="S56"/>
          <cell r="T56">
            <v>-0.86355426725478213</v>
          </cell>
          <cell r="U56">
            <v>-0.82792332069080554</v>
          </cell>
          <cell r="V56">
            <v>2.447760968330043</v>
          </cell>
          <cell r="W56"/>
          <cell r="X56">
            <v>32.487236828554202</v>
          </cell>
          <cell r="Y56">
            <v>32.588385881799056</v>
          </cell>
          <cell r="Z56">
            <v>32.857442363430394</v>
          </cell>
          <cell r="AA56">
            <v>-1.0620290359135369</v>
          </cell>
        </row>
        <row r="57">
          <cell r="C57">
            <v>36.512269891866339</v>
          </cell>
          <cell r="D57">
            <v>35.057359378238154</v>
          </cell>
          <cell r="E57">
            <v>32.393088704055756</v>
          </cell>
          <cell r="F57">
            <v>0.40470502108754497</v>
          </cell>
          <cell r="G57">
            <v>2.2595656530948585</v>
          </cell>
          <cell r="H57">
            <v>2.6642706741824034</v>
          </cell>
          <cell r="I57">
            <v>33.058595652942344</v>
          </cell>
          <cell r="J57"/>
          <cell r="K57">
            <v>-1.0495219398156053</v>
          </cell>
          <cell r="L57">
            <v>3.3631516571733093</v>
          </cell>
          <cell r="M57">
            <v>2.5530580622731907</v>
          </cell>
          <cell r="N57">
            <v>-0.64481691872806057</v>
          </cell>
          <cell r="O57">
            <v>-1.454910513628179</v>
          </cell>
          <cell r="P57"/>
          <cell r="Q57">
            <v>-1.8596155347157244</v>
          </cell>
          <cell r="R57">
            <v>26.935493786501556</v>
          </cell>
          <cell r="S57"/>
          <cell r="T57">
            <v>-3.1910780082161141</v>
          </cell>
          <cell r="U57">
            <v>-3.4116875508572733</v>
          </cell>
          <cell r="V57">
            <v>2.4125299760729706</v>
          </cell>
          <cell r="W57"/>
          <cell r="X57">
            <v>28.279102445878891</v>
          </cell>
          <cell r="Y57">
            <v>28.384490405304525</v>
          </cell>
          <cell r="Z57">
            <v>32.954990558995298</v>
          </cell>
          <cell r="AA57">
            <v>-1.3860989970743893</v>
          </cell>
        </row>
        <row r="58">
          <cell r="C58">
            <v>35.83028958756919</v>
          </cell>
          <cell r="D58">
            <v>36.332822209668301</v>
          </cell>
          <cell r="E58">
            <v>32.950988533994931</v>
          </cell>
          <cell r="F58">
            <v>1.0969633700491945</v>
          </cell>
          <cell r="G58">
            <v>2.2848703056241826</v>
          </cell>
          <cell r="H58">
            <v>3.3818336756733771</v>
          </cell>
          <cell r="I58">
            <v>32.500783173357704</v>
          </cell>
          <cell r="J58"/>
          <cell r="K58">
            <v>9.1812905102456877E-3</v>
          </cell>
          <cell r="L58">
            <v>1.1975393170381208</v>
          </cell>
          <cell r="M58">
            <v>0.59392727857779348</v>
          </cell>
          <cell r="N58">
            <v>1.1061446605594401</v>
          </cell>
          <cell r="O58">
            <v>0.50253262209911287</v>
          </cell>
          <cell r="P58"/>
          <cell r="Q58">
            <v>-0.59443074795008155</v>
          </cell>
          <cell r="R58">
            <v>28.379166666666666</v>
          </cell>
          <cell r="S58"/>
          <cell r="T58">
            <v>0.24046242373279947</v>
          </cell>
          <cell r="U58">
            <v>0.34667895446139796</v>
          </cell>
          <cell r="V58">
            <v>1.9972005349008948</v>
          </cell>
          <cell r="W58"/>
          <cell r="X58">
            <v>28.112244897959187</v>
          </cell>
          <cell r="Y58">
            <v>28.214285714285715</v>
          </cell>
          <cell r="Z58">
            <v>34.662499999999994</v>
          </cell>
          <cell r="AA58">
            <v>0.43389105689786978</v>
          </cell>
        </row>
        <row r="59">
          <cell r="C59">
            <v>34.638222331047992</v>
          </cell>
          <cell r="D59">
            <v>37.556830214151468</v>
          </cell>
          <cell r="E59">
            <v>33.779895836090745</v>
          </cell>
          <cell r="F59">
            <v>1.4448275405670117</v>
          </cell>
          <cell r="G59">
            <v>2.3321068374937131</v>
          </cell>
          <cell r="H59">
            <v>3.7769343780607247</v>
          </cell>
          <cell r="I59">
            <v>31.448037165471053</v>
          </cell>
          <cell r="J59"/>
          <cell r="K59">
            <v>1.6503741100993132</v>
          </cell>
          <cell r="L59">
            <v>-1.2678018370966462</v>
          </cell>
          <cell r="M59">
            <v>-1.4443956046594952</v>
          </cell>
          <cell r="N59">
            <v>3.0952016506663247</v>
          </cell>
          <cell r="O59">
            <v>2.9186078831034754</v>
          </cell>
          <cell r="P59"/>
          <cell r="Q59">
            <v>1.4737803425364637</v>
          </cell>
          <cell r="R59">
            <v>31.346362438986596</v>
          </cell>
          <cell r="S59"/>
          <cell r="T59">
            <v>1.7992925589644493</v>
          </cell>
          <cell r="U59">
            <v>1.9342126161420972</v>
          </cell>
          <cell r="V59">
            <v>1.7990443920904253</v>
          </cell>
          <cell r="W59"/>
          <cell r="X59">
            <v>29.796492859172023</v>
          </cell>
          <cell r="Y59">
            <v>29.885268975491343</v>
          </cell>
          <cell r="Z59">
            <v>37.090257870406241</v>
          </cell>
          <cell r="AA59">
            <v>2.5228644413267332</v>
          </cell>
        </row>
        <row r="60">
          <cell r="C60">
            <v>35.466183037731383</v>
          </cell>
          <cell r="D60">
            <v>38.919189911056172</v>
          </cell>
          <cell r="E60">
            <v>34.997300803629727</v>
          </cell>
          <cell r="F60">
            <v>1.6922036050576732</v>
          </cell>
          <cell r="G60">
            <v>2.2296855023687705</v>
          </cell>
          <cell r="H60">
            <v>3.9218891074264435</v>
          </cell>
          <cell r="I60">
            <v>32.351223989294361</v>
          </cell>
          <cell r="J60"/>
          <cell r="K60">
            <v>1.9674345991637037</v>
          </cell>
          <cell r="L60">
            <v>-1.693067976529957</v>
          </cell>
          <cell r="M60">
            <v>-1.8996993074265445</v>
          </cell>
          <cell r="N60">
            <v>3.6596382042213764</v>
          </cell>
          <cell r="O60">
            <v>3.4530068733247892</v>
          </cell>
          <cell r="P60"/>
          <cell r="Q60">
            <v>1.7608032682671158</v>
          </cell>
          <cell r="R60">
            <v>31.279773080279199</v>
          </cell>
          <cell r="S60"/>
          <cell r="T60">
            <v>3.0953142422487487</v>
          </cell>
          <cell r="U60">
            <v>3.1419903017520805</v>
          </cell>
          <cell r="V60">
            <v>1.8246881779913733</v>
          </cell>
          <cell r="W60"/>
          <cell r="X60">
            <v>30.93456021303167</v>
          </cell>
          <cell r="Y60">
            <v>31.041626676068123</v>
          </cell>
          <cell r="Z60">
            <v>37.801191343829423</v>
          </cell>
          <cell r="AA60">
            <v>2.9586649704031345</v>
          </cell>
        </row>
        <row r="61">
          <cell r="C61">
            <v>36.044027767326078</v>
          </cell>
          <cell r="D61">
            <v>39.930693445531176</v>
          </cell>
          <cell r="E61">
            <v>35.661135503925415</v>
          </cell>
          <cell r="F61">
            <v>2.0459664434680698</v>
          </cell>
          <cell r="G61">
            <v>2.2235914981376936</v>
          </cell>
          <cell r="H61">
            <v>4.2695579416057639</v>
          </cell>
          <cell r="I61">
            <v>32.944455661910375</v>
          </cell>
          <cell r="J61"/>
          <cell r="K61">
            <v>2.1588876064032712</v>
          </cell>
          <cell r="L61">
            <v>-2.0838905847544953</v>
          </cell>
          <cell r="M61">
            <v>-2.402078956420743</v>
          </cell>
          <cell r="N61">
            <v>4.2048540498713409</v>
          </cell>
          <cell r="O61">
            <v>3.8866656782050932</v>
          </cell>
          <cell r="P61"/>
          <cell r="Q61">
            <v>1.840699234737023</v>
          </cell>
          <cell r="R61">
            <v>33.375709885910027</v>
          </cell>
          <cell r="S61"/>
          <cell r="T61">
            <v>3.0630636000515588</v>
          </cell>
          <cell r="U61">
            <v>3.1564210637684371</v>
          </cell>
          <cell r="V61">
            <v>1.9286176762261829</v>
          </cell>
          <cell r="W61"/>
          <cell r="X61">
            <v>33.463197742885889</v>
          </cell>
          <cell r="Y61">
            <v>33.572103788913942</v>
          </cell>
          <cell r="Z61">
            <v>37.601337075829093</v>
          </cell>
          <cell r="AA61">
            <v>3.3292031534407776</v>
          </cell>
        </row>
        <row r="62">
          <cell r="C62">
            <v>36.698234722229081</v>
          </cell>
          <cell r="D62">
            <v>39.937620600993924</v>
          </cell>
          <cell r="E62">
            <v>35.815137579428338</v>
          </cell>
          <cell r="F62">
            <v>1.8521351619446187</v>
          </cell>
          <cell r="G62">
            <v>2.2703478596209723</v>
          </cell>
          <cell r="H62">
            <v>4.122483021565591</v>
          </cell>
          <cell r="I62">
            <v>33.359019244693208</v>
          </cell>
          <cell r="J62"/>
          <cell r="K62">
            <v>1.6427902867692166</v>
          </cell>
          <cell r="L62">
            <v>-1.449362211535818</v>
          </cell>
          <cell r="M62">
            <v>-1.7049017814848046</v>
          </cell>
          <cell r="N62">
            <v>3.4949254487138357</v>
          </cell>
          <cell r="O62">
            <v>3.2393858787648484</v>
          </cell>
          <cell r="P62"/>
          <cell r="Q62">
            <v>1.3872507168202299</v>
          </cell>
          <cell r="R62">
            <v>32.388938509103397</v>
          </cell>
          <cell r="S62"/>
          <cell r="T62">
            <v>3.0343685954130559</v>
          </cell>
          <cell r="U62">
            <v>3.0343685954130559</v>
          </cell>
          <cell r="V62">
            <v>1.959719884913957</v>
          </cell>
          <cell r="W62"/>
          <cell r="X62">
            <v>34.311233253177605</v>
          </cell>
          <cell r="Y62">
            <v>34.46238406046033</v>
          </cell>
          <cell r="Z62">
            <v>35.330264513912738</v>
          </cell>
          <cell r="AA62">
            <v>2.9675335250494035</v>
          </cell>
        </row>
        <row r="63">
          <cell r="C63">
            <v>37.168924578891236</v>
          </cell>
          <cell r="D63">
            <v>39.968040477576189</v>
          </cell>
          <cell r="E63">
            <v>35.849971909261868</v>
          </cell>
          <cell r="F63">
            <v>1.8163774049540622</v>
          </cell>
          <cell r="G63">
            <v>2.3016911633602577</v>
          </cell>
          <cell r="H63">
            <v>4.1180685683143192</v>
          </cell>
          <cell r="I63">
            <v>33.798036003243048</v>
          </cell>
          <cell r="J63"/>
          <cell r="K63">
            <v>1.0502528119607824</v>
          </cell>
          <cell r="L63">
            <v>-0.91848303285775312</v>
          </cell>
          <cell r="M63">
            <v>-0.98599735108764841</v>
          </cell>
          <cell r="N63">
            <v>2.8666302169148441</v>
          </cell>
          <cell r="O63">
            <v>2.7991158986849491</v>
          </cell>
          <cell r="P63"/>
          <cell r="Q63">
            <v>0.98273849373088729</v>
          </cell>
          <cell r="R63">
            <v>32.461314328463992</v>
          </cell>
          <cell r="S63"/>
          <cell r="T63">
            <v>2.519217765457475</v>
          </cell>
          <cell r="U63">
            <v>2.4057109984491221</v>
          </cell>
          <cell r="V63">
            <v>2.0698332385761526</v>
          </cell>
          <cell r="W63"/>
          <cell r="X63">
            <v>35.122258534472579</v>
          </cell>
          <cell r="Y63">
            <v>35.253507632135033</v>
          </cell>
          <cell r="Z63">
            <v>35.386791090811251</v>
          </cell>
          <cell r="AA63">
            <v>2.6035236214512314</v>
          </cell>
        </row>
        <row r="64">
          <cell r="C64">
            <v>37.39812060374679</v>
          </cell>
          <cell r="D64">
            <v>40.316140659666303</v>
          </cell>
          <cell r="E64">
            <v>36.19204481735472</v>
          </cell>
          <cell r="F64">
            <v>1.792477050392701</v>
          </cell>
          <cell r="G64">
            <v>2.3316187919188773</v>
          </cell>
          <cell r="H64">
            <v>4.1240958423115783</v>
          </cell>
          <cell r="I64">
            <v>33.774209329029745</v>
          </cell>
          <cell r="J64"/>
          <cell r="K64">
            <v>1.4690711205696214</v>
          </cell>
          <cell r="L64">
            <v>-1.138251985219265</v>
          </cell>
          <cell r="M64">
            <v>-1.4817801002620765</v>
          </cell>
          <cell r="N64">
            <v>3.2615481709623224</v>
          </cell>
          <cell r="O64">
            <v>2.9180200559195111</v>
          </cell>
          <cell r="P64"/>
          <cell r="Q64">
            <v>1.1255430055268096</v>
          </cell>
          <cell r="R64">
            <v>34.215532047840185</v>
          </cell>
          <cell r="S64"/>
          <cell r="T64">
            <v>2.1243155352268648</v>
          </cell>
          <cell r="U64">
            <v>1.8599176662481434</v>
          </cell>
          <cell r="V64">
            <v>2.1521603349550587</v>
          </cell>
          <cell r="W64"/>
          <cell r="X64">
            <v>35.619526684815547</v>
          </cell>
          <cell r="Y64">
            <v>35.751404340030831</v>
          </cell>
          <cell r="Z64">
            <v>37.930902388555531</v>
          </cell>
          <cell r="AA64">
            <v>2.8987330616123677</v>
          </cell>
        </row>
        <row r="65">
          <cell r="C65">
            <v>36.095993692904329</v>
          </cell>
          <cell r="D65">
            <v>43.485352616806665</v>
          </cell>
          <cell r="E65">
            <v>37.957483959041781</v>
          </cell>
          <cell r="F65">
            <v>3.0053462490658434</v>
          </cell>
          <cell r="G65">
            <v>2.5225224086990412</v>
          </cell>
          <cell r="H65">
            <v>5.527868657764885</v>
          </cell>
          <cell r="I65">
            <v>32.230181196339309</v>
          </cell>
          <cell r="J65"/>
          <cell r="K65">
            <v>4.0385670485885932</v>
          </cell>
          <cell r="L65">
            <v>-5.4552208209963622</v>
          </cell>
          <cell r="M65">
            <v>-5.1097751947484626</v>
          </cell>
          <cell r="N65">
            <v>7.0439132976544379</v>
          </cell>
          <cell r="O65">
            <v>7.3893589239023383</v>
          </cell>
          <cell r="P65"/>
          <cell r="Q65">
            <v>4.3840126748364945</v>
          </cell>
          <cell r="R65">
            <v>47.545706641845825</v>
          </cell>
          <cell r="S65"/>
          <cell r="T65">
            <v>10.349410826043808</v>
          </cell>
          <cell r="U65">
            <v>10.986248080359879</v>
          </cell>
          <cell r="V65">
            <v>2.1174001676585732</v>
          </cell>
          <cell r="W65"/>
          <cell r="X65">
            <v>50.601601098425</v>
          </cell>
          <cell r="Y65">
            <v>50.633741343025122</v>
          </cell>
          <cell r="Z65">
            <v>48.852336145819002</v>
          </cell>
          <cell r="AA65">
            <v>6.7666090327161648</v>
          </cell>
        </row>
        <row r="66">
          <cell r="C66">
            <v>36.138206891590904</v>
          </cell>
          <cell r="D66">
            <v>46.440911788355763</v>
          </cell>
          <cell r="E66">
            <v>40.756235597561506</v>
          </cell>
          <cell r="F66">
            <v>3.0029003974238098</v>
          </cell>
          <cell r="G66">
            <v>2.6817757933704467</v>
          </cell>
          <cell r="H66">
            <v>5.6846761907942565</v>
          </cell>
          <cell r="I66">
            <v>32.360240149823895</v>
          </cell>
          <cell r="J66"/>
          <cell r="K66">
            <v>5.5507112773784764</v>
          </cell>
          <cell r="L66">
            <v>-8.2908592523705416</v>
          </cell>
          <cell r="M66">
            <v>-6.541766030407965</v>
          </cell>
          <cell r="N66">
            <v>8.5536116748022852</v>
          </cell>
          <cell r="O66">
            <v>10.302704896764862</v>
          </cell>
          <cell r="P66"/>
          <cell r="Q66">
            <v>7.299804499341052</v>
          </cell>
          <cell r="R66">
            <v>54.614599513546835</v>
          </cell>
          <cell r="S66"/>
          <cell r="T66">
            <v>12.754555473633102</v>
          </cell>
          <cell r="U66">
            <v>12.894886925604421</v>
          </cell>
          <cell r="V66">
            <v>1.8020870530266637</v>
          </cell>
          <cell r="W66"/>
          <cell r="X66">
            <v>64.719804612805063</v>
          </cell>
          <cell r="Y66">
            <v>63.932765447847316</v>
          </cell>
          <cell r="Z66">
            <v>55.636365239061568</v>
          </cell>
          <cell r="AA66">
            <v>10.049016459562706</v>
          </cell>
        </row>
        <row r="67">
          <cell r="C67">
            <v>37.025585705571181</v>
          </cell>
          <cell r="D67">
            <v>45.717501227099014</v>
          </cell>
          <cell r="E67">
            <v>40.682555781556104</v>
          </cell>
          <cell r="F67">
            <v>2.444614678622921</v>
          </cell>
          <cell r="G67">
            <v>2.5903307669199904</v>
          </cell>
          <cell r="H67">
            <v>5.0349454455429115</v>
          </cell>
          <cell r="I67">
            <v>33.220319408191187</v>
          </cell>
          <cell r="J67"/>
          <cell r="K67">
            <v>4.4318157629383226</v>
          </cell>
          <cell r="L67">
            <v>-6.1156526231660324</v>
          </cell>
          <cell r="M67">
            <v>-4.3001675431994419</v>
          </cell>
          <cell r="N67">
            <v>6.8764304415612463</v>
          </cell>
          <cell r="O67">
            <v>8.6919155215278323</v>
          </cell>
          <cell r="P67"/>
          <cell r="Q67">
            <v>6.2473008429049095</v>
          </cell>
          <cell r="R67">
            <v>58.923649665224801</v>
          </cell>
          <cell r="S67"/>
          <cell r="T67">
            <v>8.2326518300822631</v>
          </cell>
          <cell r="U67">
            <v>7.7430408588648758</v>
          </cell>
          <cell r="V67">
            <v>2.5189470845417468</v>
          </cell>
          <cell r="W67"/>
          <cell r="X67">
            <v>70.87252587450584</v>
          </cell>
          <cell r="Y67">
            <v>70.593571806718785</v>
          </cell>
          <cell r="Z67">
            <v>50.074135075623836</v>
          </cell>
          <cell r="AA67">
            <v>8.7347334446066913</v>
          </cell>
        </row>
        <row r="68">
          <cell r="C68">
            <v>37.342073242157149</v>
          </cell>
          <cell r="D68">
            <v>44.553394484008308</v>
          </cell>
          <cell r="E68">
            <v>40.11136451109342</v>
          </cell>
          <cell r="F68">
            <v>1.8421102959281492</v>
          </cell>
          <cell r="G68">
            <v>2.5999196769867399</v>
          </cell>
          <cell r="H68">
            <v>4.442029972914888</v>
          </cell>
          <cell r="I68">
            <v>33.459316154726984</v>
          </cell>
          <cell r="J68"/>
          <cell r="K68">
            <v>3.6419266281151663</v>
          </cell>
          <cell r="L68">
            <v>-4.6160631683125715</v>
          </cell>
          <cell r="M68">
            <v>-2.8887788505047274</v>
          </cell>
          <cell r="N68">
            <v>5.4840369240433153</v>
          </cell>
          <cell r="O68">
            <v>7.2113212418511585</v>
          </cell>
          <cell r="P68"/>
          <cell r="Q68">
            <v>5.36921094592301</v>
          </cell>
          <cell r="R68">
            <v>64.98678035366234</v>
          </cell>
          <cell r="S68"/>
          <cell r="T68">
            <v>7.0325666788585526</v>
          </cell>
          <cell r="U68">
            <v>6.4429336068140692</v>
          </cell>
          <cell r="V68">
            <v>2.5977681677029771</v>
          </cell>
          <cell r="W68"/>
          <cell r="X68">
            <v>74.265558846563778</v>
          </cell>
          <cell r="Y68">
            <v>74.583536976734592</v>
          </cell>
          <cell r="Z68">
            <v>55.103136795369302</v>
          </cell>
          <cell r="AA68">
            <v>7.3423242515735909</v>
          </cell>
        </row>
        <row r="69">
          <cell r="C69">
            <v>36.870493276973392</v>
          </cell>
          <cell r="D69">
            <v>44.046416385417601</v>
          </cell>
          <cell r="E69">
            <v>39.575468936829225</v>
          </cell>
          <cell r="F69">
            <v>1.8798624502199279</v>
          </cell>
          <cell r="G69">
            <v>2.5910849983684368</v>
          </cell>
          <cell r="H69">
            <v>4.4709474485883645</v>
          </cell>
          <cell r="I69">
            <v>32.807813421014657</v>
          </cell>
          <cell r="J69"/>
          <cell r="K69">
            <v>3.7179608266251121</v>
          </cell>
          <cell r="L69">
            <v>-4.9146863312079541</v>
          </cell>
          <cell r="M69">
            <v>-3.3365864996087979</v>
          </cell>
          <cell r="N69">
            <v>5.5978232768450393</v>
          </cell>
          <cell r="O69">
            <v>7.1759231084441959</v>
          </cell>
          <cell r="P69"/>
          <cell r="Q69">
            <v>5.2960606582242677</v>
          </cell>
          <cell r="R69">
            <v>69.698767101071397</v>
          </cell>
          <cell r="S69"/>
          <cell r="T69">
            <v>5.5561254918598602</v>
          </cell>
          <cell r="U69">
            <v>5.0357639860920091</v>
          </cell>
          <cell r="V69">
            <v>2.239385998925429</v>
          </cell>
          <cell r="W69"/>
          <cell r="X69">
            <v>77.471553502551188</v>
          </cell>
          <cell r="Y69">
            <v>76.201342114425628</v>
          </cell>
          <cell r="Z69">
            <v>59.224683382799746</v>
          </cell>
          <cell r="AA69">
            <v>7.2014253430775055</v>
          </cell>
        </row>
        <row r="70">
          <cell r="C70">
            <v>36.758815712810303</v>
          </cell>
          <cell r="D70">
            <v>42.495258759998734</v>
          </cell>
          <cell r="E70">
            <v>38.496318713331959</v>
          </cell>
          <cell r="F70">
            <v>1.4526682606620382</v>
          </cell>
          <cell r="G70">
            <v>2.546271786004735</v>
          </cell>
          <cell r="H70">
            <v>3.9989400466667742</v>
          </cell>
          <cell r="I70">
            <v>32.704605086999884</v>
          </cell>
          <cell r="J70"/>
          <cell r="K70">
            <v>3.0677930441472303</v>
          </cell>
          <cell r="L70">
            <v>-3.6398198744576193</v>
          </cell>
          <cell r="M70">
            <v>-2.4238381320784526</v>
          </cell>
          <cell r="N70">
            <v>4.5204613048092686</v>
          </cell>
          <cell r="O70">
            <v>5.7364430471884349</v>
          </cell>
          <cell r="P70"/>
          <cell r="Q70">
            <v>4.2837747865263962</v>
          </cell>
          <cell r="R70">
            <v>70.734256881201503</v>
          </cell>
          <cell r="S70"/>
          <cell r="T70">
            <v>4.3480815787095732</v>
          </cell>
          <cell r="U70">
            <v>3.5814448294844423</v>
          </cell>
          <cell r="V70">
            <v>2.0962905513919368</v>
          </cell>
          <cell r="W70"/>
          <cell r="X70">
            <v>79.217787377962253</v>
          </cell>
          <cell r="Y70">
            <v>76.9569005573059</v>
          </cell>
          <cell r="Z70">
            <v>56.762735380276276</v>
          </cell>
          <cell r="AA70">
            <v>5.5628147082938577</v>
          </cell>
        </row>
        <row r="71">
          <cell r="C71">
            <v>36.783381074157887</v>
          </cell>
          <cell r="D71">
            <v>42.02886418073119</v>
          </cell>
          <cell r="E71">
            <v>37.590140577710187</v>
          </cell>
          <cell r="F71">
            <v>1.9291310032398354</v>
          </cell>
          <cell r="G71">
            <v>2.509592599781167</v>
          </cell>
          <cell r="H71">
            <v>4.4387236030210024</v>
          </cell>
          <cell r="I71">
            <v>32.633501901456967</v>
          </cell>
          <cell r="J71"/>
          <cell r="K71">
            <v>2.6797901900224632</v>
          </cell>
          <cell r="L71">
            <v>-3.4272615393803147</v>
          </cell>
          <cell r="M71">
            <v>-2.7906996260693093</v>
          </cell>
          <cell r="N71">
            <v>4.6089211932622991</v>
          </cell>
          <cell r="O71">
            <v>5.2454831065733041</v>
          </cell>
          <cell r="P71"/>
          <cell r="Q71">
            <v>3.3163521033334682</v>
          </cell>
          <cell r="R71">
            <v>72.868603734986181</v>
          </cell>
          <cell r="S71"/>
          <cell r="T71">
            <v>4.5078287131732688</v>
          </cell>
          <cell r="U71">
            <v>4.3653527453284724</v>
          </cell>
          <cell r="V71">
            <v>1.8217408089137059</v>
          </cell>
          <cell r="W71"/>
          <cell r="X71">
            <v>81.566488672518261</v>
          </cell>
          <cell r="Y71">
            <v>79.18540738829023</v>
          </cell>
          <cell r="Z71">
            <v>53.693750896847668</v>
          </cell>
          <cell r="AA71">
            <v>5.016625751038176</v>
          </cell>
        </row>
        <row r="72">
          <cell r="C72">
            <v>36.971067750116454</v>
          </cell>
          <cell r="D72">
            <v>41.195486776046792</v>
          </cell>
          <cell r="E72">
            <v>37.037937994927802</v>
          </cell>
          <cell r="F72">
            <v>1.6692200196677189</v>
          </cell>
          <cell r="G72">
            <v>2.4883287614512706</v>
          </cell>
          <cell r="H72">
            <v>4.1575487811189902</v>
          </cell>
          <cell r="I72">
            <v>32.817763055742461</v>
          </cell>
          <cell r="J72"/>
          <cell r="K72">
            <v>2.3781932479590546</v>
          </cell>
          <cell r="L72">
            <v>-2.4657626416852132</v>
          </cell>
          <cell r="M72">
            <v>-2.2887568833816525</v>
          </cell>
          <cell r="N72">
            <v>4.0474132676267747</v>
          </cell>
          <cell r="O72">
            <v>4.2244190259303354</v>
          </cell>
          <cell r="P72"/>
          <cell r="Q72">
            <v>2.5551990062626158</v>
          </cell>
          <cell r="R72">
            <v>73.754853259595805</v>
          </cell>
          <cell r="S72"/>
          <cell r="T72">
            <v>3.1441436778634646</v>
          </cell>
          <cell r="U72">
            <v>2.5959836447388853</v>
          </cell>
          <cell r="V72">
            <v>1.7841209047150766</v>
          </cell>
          <cell r="W72"/>
          <cell r="X72">
            <v>81.088899361812565</v>
          </cell>
          <cell r="Y72">
            <v>78.897719698806839</v>
          </cell>
          <cell r="Z72">
            <v>51.873916166787915</v>
          </cell>
          <cell r="AA72">
            <v>4.3485844417990789</v>
          </cell>
        </row>
        <row r="73">
          <cell r="C73">
            <v>37.522999793901981</v>
          </cell>
          <cell r="D73">
            <v>40.38657035515903</v>
          </cell>
          <cell r="E73">
            <v>36.113190024855918</v>
          </cell>
          <cell r="F73">
            <v>1.8101365461448495</v>
          </cell>
          <cell r="G73">
            <v>2.4632437841582635</v>
          </cell>
          <cell r="H73">
            <v>4.2733803303031133</v>
          </cell>
          <cell r="I73">
            <v>33.611507718743248</v>
          </cell>
          <cell r="J73"/>
          <cell r="K73">
            <v>0.94459689210808584</v>
          </cell>
          <cell r="L73">
            <v>-0.91949513434859376</v>
          </cell>
          <cell r="M73">
            <v>-0.81065801134448057</v>
          </cell>
          <cell r="N73">
            <v>2.754733438252936</v>
          </cell>
          <cell r="O73">
            <v>2.863570561257049</v>
          </cell>
          <cell r="P73"/>
          <cell r="Q73">
            <v>1.0534340151121993</v>
          </cell>
          <cell r="R73">
            <v>73.98520631254361</v>
          </cell>
          <cell r="S73"/>
          <cell r="T73">
            <v>3.3254287707867229</v>
          </cell>
          <cell r="U73">
            <v>5.0302318478549664</v>
          </cell>
          <cell r="V73">
            <v>1.8250351980651618</v>
          </cell>
          <cell r="W73"/>
          <cell r="X73">
            <v>83.334791509912691</v>
          </cell>
          <cell r="Y73">
            <v>77.424315774943082</v>
          </cell>
          <cell r="Z73">
            <v>61.265580616750356</v>
          </cell>
          <cell r="AA73">
            <v>2.6987418088453294</v>
          </cell>
        </row>
        <row r="74">
          <cell r="C74">
            <v>37.188489847570622</v>
          </cell>
          <cell r="D74">
            <v>40.03558210184066</v>
          </cell>
          <cell r="E74">
            <v>35.426489702726499</v>
          </cell>
          <cell r="F74">
            <v>2.2089204920126089</v>
          </cell>
          <cell r="G74">
            <v>2.400171907101555</v>
          </cell>
          <cell r="H74">
            <v>4.6090923991141644</v>
          </cell>
          <cell r="I74">
            <v>33.390286295840305</v>
          </cell>
          <cell r="J74"/>
          <cell r="K74">
            <v>0.64060713886839082</v>
          </cell>
          <cell r="L74">
            <v>-0.89045782177312083</v>
          </cell>
          <cell r="M74">
            <v>-0.89289319838407788</v>
          </cell>
          <cell r="N74">
            <v>2.8495276308809996</v>
          </cell>
          <cell r="O74">
            <v>2.8470922542700428</v>
          </cell>
          <cell r="P74"/>
          <cell r="Q74">
            <v>0.63817176225743377</v>
          </cell>
          <cell r="R74">
            <v>70.126716217007072</v>
          </cell>
          <cell r="S74"/>
          <cell r="T74">
            <v>1.8398538599052414</v>
          </cell>
          <cell r="U74">
            <v>3.8602864101909273</v>
          </cell>
          <cell r="V74">
            <v>2.0417303536102396</v>
          </cell>
          <cell r="W74"/>
          <cell r="X74">
            <v>82.294141745186394</v>
          </cell>
          <cell r="Y74">
            <v>73.735588459062456</v>
          </cell>
          <cell r="Z74">
            <v>62.701281676128048</v>
          </cell>
          <cell r="AA74">
            <v>2.8164558168255507</v>
          </cell>
        </row>
        <row r="75">
          <cell r="C75">
            <v>37.389823787066803</v>
          </cell>
          <cell r="D75">
            <v>39.454896012609041</v>
          </cell>
          <cell r="E75">
            <v>35.008513224365899</v>
          </cell>
          <cell r="F75">
            <v>2.1001280319017037</v>
          </cell>
          <cell r="G75">
            <v>2.3462547563414433</v>
          </cell>
          <cell r="H75">
            <v>4.446382788243147</v>
          </cell>
          <cell r="I75">
            <v>33.811233223703432</v>
          </cell>
          <cell r="J75"/>
          <cell r="K75">
            <v>0.16976443887320017</v>
          </cell>
          <cell r="L75">
            <v>-0.460602012166481</v>
          </cell>
          <cell r="M75">
            <v>-0.66542225739913552</v>
          </cell>
          <cell r="N75">
            <v>2.2698924707749044</v>
          </cell>
          <cell r="O75">
            <v>2.0650722255422491</v>
          </cell>
          <cell r="P75"/>
          <cell r="Q75">
            <v>-3.505580635945451E-2</v>
          </cell>
          <cell r="R75">
            <v>66.927552721319742</v>
          </cell>
          <cell r="S75"/>
          <cell r="T75">
            <v>1.6016179036719806</v>
          </cell>
          <cell r="U75">
            <v>0.78130283386170074</v>
          </cell>
          <cell r="V75">
            <v>1.7970011183814336</v>
          </cell>
          <cell r="W75"/>
          <cell r="X75">
            <v>80.244941595473136</v>
          </cell>
          <cell r="Y75">
            <v>72.319403695903333</v>
          </cell>
          <cell r="Z75">
            <v>58.519930649284099</v>
          </cell>
          <cell r="AA75">
            <v>1.8620061766306584</v>
          </cell>
        </row>
        <row r="76">
          <cell r="C76">
            <v>36.886196491081122</v>
          </cell>
          <cell r="D76">
            <v>39.593960193521163</v>
          </cell>
          <cell r="E76">
            <v>35.358111729558665</v>
          </cell>
          <cell r="F76">
            <v>1.8937326604615976</v>
          </cell>
          <cell r="G76">
            <v>2.3421158035008993</v>
          </cell>
          <cell r="H76">
            <v>4.2358484639624967</v>
          </cell>
          <cell r="I76">
            <v>33.138249835487407</v>
          </cell>
          <cell r="J76"/>
          <cell r="K76">
            <v>1.1660136698110568</v>
          </cell>
          <cell r="L76">
            <v>-1.3265707555639117</v>
          </cell>
          <cell r="M76">
            <v>-1.678553383396522</v>
          </cell>
          <cell r="N76">
            <v>3.0597463302726542</v>
          </cell>
          <cell r="O76">
            <v>2.7077637024400438</v>
          </cell>
          <cell r="P76"/>
          <cell r="Q76">
            <v>0.814031041978446</v>
          </cell>
          <cell r="R76">
            <v>74.598198423162614</v>
          </cell>
          <cell r="S76"/>
          <cell r="T76">
            <v>2.4983637846852029</v>
          </cell>
          <cell r="U76">
            <v>1.2037822080463922</v>
          </cell>
          <cell r="V76">
            <v>1.7458161228134972</v>
          </cell>
          <cell r="W76"/>
          <cell r="X76">
            <v>85.225445876420522</v>
          </cell>
          <cell r="Y76">
            <v>77.133323351171356</v>
          </cell>
          <cell r="Z76">
            <v>66.728280700897969</v>
          </cell>
          <cell r="AA76">
            <v>2.9564595196544099</v>
          </cell>
        </row>
        <row r="77">
          <cell r="C77">
            <v>38.012521318085987</v>
          </cell>
          <cell r="D77">
            <v>53.089563777766266</v>
          </cell>
          <cell r="E77">
            <v>47.076856376050081</v>
          </cell>
          <cell r="F77">
            <v>3.4400052947507156</v>
          </cell>
          <cell r="G77">
            <v>2.5727021069654752</v>
          </cell>
          <cell r="H77">
            <v>6.0127074017161908</v>
          </cell>
          <cell r="I77">
            <v>34.097331330536321</v>
          </cell>
          <cell r="J77"/>
          <cell r="K77">
            <v>11.596287856118682</v>
          </cell>
          <cell r="L77">
            <v>-14.063222392958751</v>
          </cell>
          <cell r="M77">
            <v>-14.022473084147864</v>
          </cell>
          <cell r="N77">
            <v>15.036293150869398</v>
          </cell>
          <cell r="O77">
            <v>15.077042459680284</v>
          </cell>
          <cell r="P77"/>
          <cell r="Q77">
            <v>11.637037164929568</v>
          </cell>
          <cell r="R77">
            <v>83.139837784762165</v>
          </cell>
          <cell r="S77"/>
          <cell r="T77">
            <v>16.209562780204539</v>
          </cell>
          <cell r="U77">
            <v>15.908279954188897</v>
          </cell>
          <cell r="V77">
            <v>1.2086803217520254</v>
          </cell>
          <cell r="W77"/>
          <cell r="X77">
            <v>96.616256495559043</v>
          </cell>
          <cell r="Y77">
            <v>86.537211314714597</v>
          </cell>
          <cell r="Z77">
            <v>73.293803270309411</v>
          </cell>
          <cell r="AA77">
            <v>15.318567501357258</v>
          </cell>
        </row>
        <row r="78">
          <cell r="C78">
            <v>39.016689811678631</v>
          </cell>
          <cell r="D78">
            <v>44.187567741498441</v>
          </cell>
          <cell r="E78">
            <v>39.591645779704649</v>
          </cell>
          <cell r="F78">
            <v>2.2542253759653166</v>
          </cell>
          <cell r="G78">
            <v>2.3416965858284784</v>
          </cell>
          <cell r="H78">
            <v>4.5959219617937954</v>
          </cell>
          <cell r="I78">
            <v>35.237645644221651</v>
          </cell>
          <cell r="J78"/>
          <cell r="K78">
            <v>3.748222597934757</v>
          </cell>
          <cell r="L78">
            <v>-3.1073448719685679</v>
          </cell>
          <cell r="M78">
            <v>-3.9389149160488337</v>
          </cell>
          <cell r="N78">
            <v>6.0024479739000736</v>
          </cell>
          <cell r="O78">
            <v>5.1708779298198078</v>
          </cell>
          <cell r="P78"/>
          <cell r="Q78">
            <v>2.9166525538544907</v>
          </cell>
          <cell r="R78">
            <v>80.625845648271195</v>
          </cell>
          <cell r="S78"/>
          <cell r="T78">
            <v>5.4536140089418774</v>
          </cell>
          <cell r="U78">
            <v>3.6556276249830648</v>
          </cell>
          <cell r="V78">
            <v>2.3436864923452108</v>
          </cell>
          <cell r="W78"/>
          <cell r="X78">
            <v>96.595092957917913</v>
          </cell>
          <cell r="Y78">
            <v>83.186433113912756</v>
          </cell>
          <cell r="Z78">
            <v>66.98447151420487</v>
          </cell>
          <cell r="AA78">
            <v>5.7735232353339665</v>
          </cell>
        </row>
        <row r="79">
          <cell r="C79">
            <v>40.427734037959553</v>
          </cell>
          <cell r="D79">
            <v>45.241938065666723</v>
          </cell>
          <cell r="E79">
            <v>41.095153430328757</v>
          </cell>
          <cell r="F79">
            <v>1.7924085582726037</v>
          </cell>
          <cell r="G79">
            <v>2.354376077065369</v>
          </cell>
          <cell r="H79">
            <v>4.1467846353379727</v>
          </cell>
          <cell r="I79">
            <v>36.257563370680707</v>
          </cell>
          <cell r="J79"/>
          <cell r="K79">
            <v>3.8919582071254988</v>
          </cell>
          <cell r="L79">
            <v>-1.0428842824782789</v>
          </cell>
          <cell r="M79">
            <v>-1.9130470201692045</v>
          </cell>
          <cell r="N79">
            <v>5.684366765398102</v>
          </cell>
          <cell r="O79">
            <v>4.8142040277071763</v>
          </cell>
          <cell r="P79"/>
          <cell r="Q79">
            <v>3.021795469434573</v>
          </cell>
          <cell r="R79">
            <v>80.868342725072111</v>
          </cell>
          <cell r="S79"/>
          <cell r="T79">
            <v>4.3476156007867699</v>
          </cell>
          <cell r="U79">
            <v>1.955564196804976</v>
          </cell>
          <cell r="V79">
            <v>4.3784195727422714</v>
          </cell>
          <cell r="W79"/>
          <cell r="X79">
            <v>95.07524782873233</v>
          </cell>
          <cell r="Y79">
            <v>84.139073181608836</v>
          </cell>
          <cell r="Z79">
            <v>69.329931465891875</v>
          </cell>
          <cell r="AA79">
            <v>5.225235988096939</v>
          </cell>
        </row>
        <row r="80">
          <cell r="C80">
            <v>39.947752567449889</v>
          </cell>
          <cell r="D80">
            <v>44.725315416047998</v>
          </cell>
          <cell r="E80">
            <v>39.795309661701154</v>
          </cell>
          <cell r="F80">
            <v>2.5545371679156244</v>
          </cell>
          <cell r="G80">
            <v>2.3754685864312357</v>
          </cell>
          <cell r="H80">
            <v>4.9300057543468601</v>
          </cell>
          <cell r="I80">
            <v>35.497445462832083</v>
          </cell>
          <cell r="J80"/>
          <cell r="K80">
            <v>2.4362791001401267</v>
          </cell>
          <cell r="L80">
            <v>-1.7749359274210268</v>
          </cell>
          <cell r="M80">
            <v>-1.9881893468786633</v>
          </cell>
          <cell r="N80">
            <v>4.9908162680557515</v>
          </cell>
          <cell r="O80">
            <v>4.7775628485981141</v>
          </cell>
          <cell r="P80"/>
          <cell r="Q80">
            <v>2.2230256806824902</v>
          </cell>
          <cell r="R80">
            <v>81.50024738315841</v>
          </cell>
          <cell r="S80"/>
          <cell r="T80">
            <v>5.7252113867684935</v>
          </cell>
          <cell r="U80">
            <v>2.2701662213292031</v>
          </cell>
          <cell r="V80">
            <v>3.8814924636970547</v>
          </cell>
          <cell r="W80"/>
          <cell r="X80">
            <v>96.076964603280047</v>
          </cell>
          <cell r="Y80">
            <v>87.505308094884953</v>
          </cell>
          <cell r="Z80">
            <v>71.081499066812768</v>
          </cell>
          <cell r="AA80">
            <v>5.715681431792075</v>
          </cell>
        </row>
        <row r="81">
          <cell r="C81">
            <v>40.810622570349828</v>
          </cell>
          <cell r="D81">
            <v>45.340160349770095</v>
          </cell>
          <cell r="E81">
            <v>40.304366914891851</v>
          </cell>
          <cell r="F81">
            <v>2.5585173595950574</v>
          </cell>
          <cell r="G81">
            <v>2.4772760752831835</v>
          </cell>
          <cell r="H81">
            <v>5.0357934348782409</v>
          </cell>
          <cell r="I81">
            <v>36.410308214945545</v>
          </cell>
          <cell r="J81"/>
          <cell r="K81">
            <v>1.8556988745239662</v>
          </cell>
          <cell r="L81">
            <v>-1.6320762735474625</v>
          </cell>
          <cell r="M81">
            <v>-1.5167547282462144</v>
          </cell>
          <cell r="N81">
            <v>4.4142162341190225</v>
          </cell>
          <cell r="O81">
            <v>4.5295377794202709</v>
          </cell>
          <cell r="P81"/>
          <cell r="Q81">
            <v>1.9710204198252141</v>
          </cell>
          <cell r="R81">
            <v>83.544789736520812</v>
          </cell>
          <cell r="S81"/>
          <cell r="T81">
            <v>5.8654996204094187</v>
          </cell>
          <cell r="U81">
            <v>4.6124248044114156</v>
          </cell>
          <cell r="V81">
            <v>3.7269267094695171</v>
          </cell>
          <cell r="W81"/>
          <cell r="X81">
            <v>98.39558667527487</v>
          </cell>
          <cell r="Y81">
            <v>91.752912815138501</v>
          </cell>
          <cell r="Z81">
            <v>69.572316302535853</v>
          </cell>
          <cell r="AA81">
            <v>5.1982461670326554</v>
          </cell>
        </row>
        <row r="82">
          <cell r="C82">
            <v>41.677033258060128</v>
          </cell>
          <cell r="D82">
            <v>45.255877228699873</v>
          </cell>
          <cell r="E82">
            <v>40.096232930925588</v>
          </cell>
          <cell r="F82">
            <v>2.6919810578913785</v>
          </cell>
          <cell r="G82">
            <v>2.4676632398829184</v>
          </cell>
          <cell r="H82">
            <v>5.159644297774296</v>
          </cell>
          <cell r="I82">
            <v>37.442986878030617</v>
          </cell>
          <cell r="J82"/>
          <cell r="K82">
            <v>0.9621609965546396</v>
          </cell>
          <cell r="L82">
            <v>-0.67735488996722459</v>
          </cell>
          <cell r="M82">
            <v>-0.75265297377348006</v>
          </cell>
          <cell r="N82">
            <v>3.6541420544460168</v>
          </cell>
          <cell r="O82">
            <v>3.5788439706397619</v>
          </cell>
          <cell r="P82"/>
          <cell r="Q82">
            <v>0.88686291274838425</v>
          </cell>
          <cell r="R82">
            <v>83.791436212032806</v>
          </cell>
          <cell r="S82"/>
          <cell r="T82">
            <v>4.5802334369896149</v>
          </cell>
          <cell r="U82">
            <v>2.2685752887891129</v>
          </cell>
          <cell r="V82">
            <v>3.5846013072649106</v>
          </cell>
          <cell r="W82"/>
          <cell r="X82">
            <v>96.921743936852266</v>
          </cell>
          <cell r="Y82">
            <v>93.140493296167065</v>
          </cell>
          <cell r="Z82">
            <v>69.261947954335284</v>
          </cell>
          <cell r="AA82">
            <v>3.9261302801374791</v>
          </cell>
        </row>
        <row r="83">
          <cell r="C83">
            <v>42.182638509268472</v>
          </cell>
          <cell r="D83">
            <v>45.074047908591602</v>
          </cell>
          <cell r="E83">
            <v>39.892825784570661</v>
          </cell>
          <cell r="F83">
            <v>2.7207401631879549</v>
          </cell>
          <cell r="G83">
            <v>2.4604819608329844</v>
          </cell>
          <cell r="H83">
            <v>5.1812221240209393</v>
          </cell>
          <cell r="I83">
            <v>37.996070613410559</v>
          </cell>
          <cell r="J83"/>
          <cell r="K83">
            <v>0.39942937456492233</v>
          </cell>
          <cell r="L83">
            <v>3.4651171856526267E-3</v>
          </cell>
          <cell r="M83">
            <v>-0.22529502124409759</v>
          </cell>
          <cell r="N83">
            <v>3.1201695377528775</v>
          </cell>
          <cell r="O83">
            <v>2.8914093993231265</v>
          </cell>
          <cell r="P83"/>
          <cell r="Q83">
            <v>0.17066923613517218</v>
          </cell>
          <cell r="R83">
            <v>84.227751092845665</v>
          </cell>
          <cell r="S83"/>
          <cell r="T83">
            <v>3.7823224811186233</v>
          </cell>
          <cell r="U83">
            <v>2.9929597692516348</v>
          </cell>
          <cell r="V83">
            <v>3.5369806001282567</v>
          </cell>
          <cell r="W83"/>
          <cell r="X83">
            <v>96.966300507515712</v>
          </cell>
          <cell r="Y83">
            <v>94.384385925608811</v>
          </cell>
          <cell r="Z83">
            <v>69.189136625057131</v>
          </cell>
          <cell r="AA83">
            <v>3.4684110150018834</v>
          </cell>
        </row>
      </sheetData>
      <sheetData sheetId="16">
        <row r="5">
          <cell r="C5">
            <v>213.3169230769231</v>
          </cell>
          <cell r="D5">
            <v>212.16549650349648</v>
          </cell>
          <cell r="E5">
            <v>170.01722377622377</v>
          </cell>
          <cell r="F5">
            <v>25.573790209790211</v>
          </cell>
          <cell r="G5">
            <v>16.574482517482519</v>
          </cell>
          <cell r="H5">
            <v>42.148272727272726</v>
          </cell>
          <cell r="I5">
            <v>175.83495804195803</v>
          </cell>
        </row>
        <row r="6">
          <cell r="C6">
            <v>214.59752631578951</v>
          </cell>
          <cell r="D6">
            <v>216.9350657894737</v>
          </cell>
          <cell r="E6">
            <v>174.26071710526318</v>
          </cell>
          <cell r="F6">
            <v>25.627414473684212</v>
          </cell>
          <cell r="G6">
            <v>17.046934210526317</v>
          </cell>
          <cell r="H6">
            <v>42.674348684210536</v>
          </cell>
          <cell r="I6">
            <v>176.45572368421054</v>
          </cell>
        </row>
        <row r="7">
          <cell r="C7">
            <v>215.7234465408805</v>
          </cell>
          <cell r="D7">
            <v>215.88695597484278</v>
          </cell>
          <cell r="E7">
            <v>174.08304402515725</v>
          </cell>
          <cell r="F7">
            <v>24.308402515723269</v>
          </cell>
          <cell r="G7">
            <v>17.495509433962265</v>
          </cell>
          <cell r="H7">
            <v>41.803911949685535</v>
          </cell>
          <cell r="I7">
            <v>177.38048427672956</v>
          </cell>
        </row>
        <row r="8">
          <cell r="C8">
            <v>219.79406707317079</v>
          </cell>
          <cell r="D8">
            <v>221.66993902439026</v>
          </cell>
          <cell r="E8">
            <v>178.76267073170732</v>
          </cell>
          <cell r="F8">
            <v>25.126115853658536</v>
          </cell>
          <cell r="G8">
            <v>17.781152439024392</v>
          </cell>
          <cell r="H8">
            <v>42.907268292682929</v>
          </cell>
          <cell r="I8">
            <v>182.09168292682929</v>
          </cell>
        </row>
        <row r="9">
          <cell r="C9">
            <v>221.19436585365855</v>
          </cell>
          <cell r="D9">
            <v>236.22776219512201</v>
          </cell>
          <cell r="E9">
            <v>191.07473170731711</v>
          </cell>
          <cell r="F9">
            <v>27.054829268292686</v>
          </cell>
          <cell r="G9">
            <v>18.098201219512198</v>
          </cell>
          <cell r="H9">
            <v>45.153030487804884</v>
          </cell>
          <cell r="I9">
            <v>186.84741463414636</v>
          </cell>
        </row>
        <row r="10">
          <cell r="C10">
            <v>232.6507771084338</v>
          </cell>
          <cell r="D10">
            <v>249.93057228915666</v>
          </cell>
          <cell r="E10">
            <v>202.73741566265065</v>
          </cell>
          <cell r="F10">
            <v>27.825168674698801</v>
          </cell>
          <cell r="G10">
            <v>19.367987951807233</v>
          </cell>
          <cell r="H10">
            <v>47.193156626506031</v>
          </cell>
          <cell r="I10">
            <v>193.91480120481933</v>
          </cell>
        </row>
        <row r="11">
          <cell r="C11">
            <v>249.96150289017339</v>
          </cell>
          <cell r="D11">
            <v>265.23971098265895</v>
          </cell>
          <cell r="E11">
            <v>212.54241618497107</v>
          </cell>
          <cell r="F11">
            <v>31.032294797687861</v>
          </cell>
          <cell r="G11">
            <v>21.664999999999996</v>
          </cell>
          <cell r="H11">
            <v>52.697294797687853</v>
          </cell>
          <cell r="I11">
            <v>210.38843930635838</v>
          </cell>
        </row>
        <row r="12">
          <cell r="C12">
            <v>254.35683707865167</v>
          </cell>
          <cell r="D12">
            <v>267.45320786516851</v>
          </cell>
          <cell r="E12">
            <v>214.41047191011236</v>
          </cell>
          <cell r="F12">
            <v>30.623112359550564</v>
          </cell>
          <cell r="G12">
            <v>22.41962359550562</v>
          </cell>
          <cell r="H12">
            <v>53.042735955056173</v>
          </cell>
          <cell r="I12">
            <v>212.53608426966289</v>
          </cell>
        </row>
        <row r="13">
          <cell r="C13">
            <v>263.21784615384615</v>
          </cell>
          <cell r="D13">
            <v>283.76388461538471</v>
          </cell>
          <cell r="E13">
            <v>217.84038461538469</v>
          </cell>
          <cell r="F13">
            <v>42.068192307692314</v>
          </cell>
          <cell r="G13">
            <v>23.855307692307697</v>
          </cell>
          <cell r="H13">
            <v>65.923500000000018</v>
          </cell>
          <cell r="I13">
            <v>218.07846153846157</v>
          </cell>
        </row>
        <row r="14">
          <cell r="C14">
            <v>279.52411052631578</v>
          </cell>
          <cell r="D14">
            <v>294.37033684210525</v>
          </cell>
          <cell r="E14">
            <v>221.75837894736844</v>
          </cell>
          <cell r="F14">
            <v>47.799831578947369</v>
          </cell>
          <cell r="G14">
            <v>24.812126315789477</v>
          </cell>
          <cell r="H14">
            <v>72.611957894736847</v>
          </cell>
          <cell r="I14">
            <v>231.17695263157896</v>
          </cell>
        </row>
        <row r="15">
          <cell r="C15">
            <v>299.97358999999994</v>
          </cell>
          <cell r="D15">
            <v>312.34430499999996</v>
          </cell>
          <cell r="E15">
            <v>237.57838999999996</v>
          </cell>
          <cell r="F15">
            <v>48.767914999999995</v>
          </cell>
          <cell r="G15">
            <v>25.997999999999998</v>
          </cell>
          <cell r="H15">
            <v>74.765914999999993</v>
          </cell>
          <cell r="I15">
            <v>249.10416999999998</v>
          </cell>
        </row>
        <row r="16">
          <cell r="C16">
            <v>310.26343333333335</v>
          </cell>
          <cell r="D16">
            <v>330.00953333333337</v>
          </cell>
          <cell r="E16">
            <v>246.73340000000002</v>
          </cell>
          <cell r="F16">
            <v>55.648099999999999</v>
          </cell>
          <cell r="G16">
            <v>27.628033333333335</v>
          </cell>
          <cell r="H16">
            <v>83.276133333333334</v>
          </cell>
          <cell r="I16">
            <v>258.76263333333338</v>
          </cell>
        </row>
        <row r="17">
          <cell r="C17">
            <v>331.7640322580645</v>
          </cell>
          <cell r="D17">
            <v>364.45122580645159</v>
          </cell>
          <cell r="E17">
            <v>267.94712903225809</v>
          </cell>
          <cell r="F17">
            <v>67.610774193548394</v>
          </cell>
          <cell r="G17">
            <v>28.893322580645165</v>
          </cell>
          <cell r="H17">
            <v>96.504096774193556</v>
          </cell>
          <cell r="I17">
            <v>276.77287096774194</v>
          </cell>
        </row>
        <row r="18">
          <cell r="C18">
            <v>365.87008407079639</v>
          </cell>
          <cell r="D18">
            <v>371.04667699115043</v>
          </cell>
          <cell r="E18">
            <v>277.33117256637166</v>
          </cell>
          <cell r="F18">
            <v>61.965734513274342</v>
          </cell>
          <cell r="G18">
            <v>31.749769911504423</v>
          </cell>
          <cell r="H18">
            <v>93.715504424778757</v>
          </cell>
          <cell r="I18">
            <v>303.19496460176987</v>
          </cell>
        </row>
        <row r="19">
          <cell r="C19">
            <v>379.43171604938271</v>
          </cell>
          <cell r="D19">
            <v>363.88284362139916</v>
          </cell>
          <cell r="E19">
            <v>274.69080246913575</v>
          </cell>
          <cell r="F19">
            <v>55.936711934156378</v>
          </cell>
          <cell r="G19">
            <v>33.255329218106993</v>
          </cell>
          <cell r="H19">
            <v>89.192041152263371</v>
          </cell>
          <cell r="I19">
            <v>318.52007818930042</v>
          </cell>
        </row>
        <row r="20">
          <cell r="C20">
            <v>375.15341198501869</v>
          </cell>
          <cell r="D20">
            <v>369.91161797752807</v>
          </cell>
          <cell r="E20">
            <v>276.69531835205993</v>
          </cell>
          <cell r="F20">
            <v>58.811955056179762</v>
          </cell>
          <cell r="G20">
            <v>34.404344569288384</v>
          </cell>
          <cell r="H20">
            <v>93.216299625468153</v>
          </cell>
          <cell r="I20">
            <v>315.75723220973782</v>
          </cell>
        </row>
        <row r="21">
          <cell r="C21">
            <v>374.11756097560976</v>
          </cell>
          <cell r="D21">
            <v>383.68941463414637</v>
          </cell>
          <cell r="E21">
            <v>294.32695121951224</v>
          </cell>
          <cell r="F21">
            <v>52.388536585365863</v>
          </cell>
          <cell r="G21">
            <v>36.973926829268294</v>
          </cell>
          <cell r="H21">
            <v>89.362463414634135</v>
          </cell>
          <cell r="I21">
            <v>312.64029268292683</v>
          </cell>
        </row>
        <row r="22">
          <cell r="C22">
            <v>368.36055128205123</v>
          </cell>
          <cell r="D22">
            <v>394.92795192307688</v>
          </cell>
          <cell r="E22">
            <v>306.03201282051276</v>
          </cell>
          <cell r="F22">
            <v>50.468339743589731</v>
          </cell>
          <cell r="G22">
            <v>38.427599358974348</v>
          </cell>
          <cell r="H22">
            <v>88.895939102564085</v>
          </cell>
          <cell r="I22">
            <v>306.26810576923071</v>
          </cell>
        </row>
        <row r="23">
          <cell r="C23">
            <v>381.99218235294114</v>
          </cell>
          <cell r="D23">
            <v>425.10553235294111</v>
          </cell>
          <cell r="E23">
            <v>327.31991764705884</v>
          </cell>
          <cell r="F23">
            <v>55.373191176470584</v>
          </cell>
          <cell r="G23">
            <v>42.412423529411761</v>
          </cell>
          <cell r="H23">
            <v>97.785614705882352</v>
          </cell>
          <cell r="I23">
            <v>314.6267764705882</v>
          </cell>
        </row>
        <row r="24">
          <cell r="C24">
            <v>406.78161519607852</v>
          </cell>
          <cell r="D24">
            <v>466.16920343137264</v>
          </cell>
          <cell r="E24">
            <v>362.55952696078441</v>
          </cell>
          <cell r="F24">
            <v>57.62465196078432</v>
          </cell>
          <cell r="G24">
            <v>45.985024509803928</v>
          </cell>
          <cell r="H24">
            <v>103.60967647058825</v>
          </cell>
          <cell r="I24">
            <v>338.80236764705887</v>
          </cell>
        </row>
        <row r="25">
          <cell r="C25">
            <v>414.34419329388572</v>
          </cell>
          <cell r="D25">
            <v>479.73232544378715</v>
          </cell>
          <cell r="E25">
            <v>375.35573964497047</v>
          </cell>
          <cell r="F25">
            <v>57.431479289940832</v>
          </cell>
          <cell r="G25">
            <v>46.945106508875753</v>
          </cell>
          <cell r="H25">
            <v>104.37658579881656</v>
          </cell>
          <cell r="I25">
            <v>344.46922682445762</v>
          </cell>
        </row>
        <row r="26">
          <cell r="C26">
            <v>428.26232525951565</v>
          </cell>
          <cell r="D26">
            <v>480.76808996539802</v>
          </cell>
          <cell r="E26">
            <v>384.31760899653983</v>
          </cell>
          <cell r="F26">
            <v>47.970358131487892</v>
          </cell>
          <cell r="G26">
            <v>48.480122837370246</v>
          </cell>
          <cell r="H26">
            <v>96.450480968858145</v>
          </cell>
          <cell r="I26">
            <v>348.91145155709347</v>
          </cell>
        </row>
        <row r="27">
          <cell r="C27">
            <v>419.85979787234049</v>
          </cell>
          <cell r="D27">
            <v>462.16252127659584</v>
          </cell>
          <cell r="E27">
            <v>379.00579787234045</v>
          </cell>
          <cell r="F27">
            <v>34.459861702127661</v>
          </cell>
          <cell r="G27">
            <v>48.696861702127663</v>
          </cell>
          <cell r="H27">
            <v>83.156723404255331</v>
          </cell>
          <cell r="I27">
            <v>345.82344680851065</v>
          </cell>
        </row>
        <row r="28">
          <cell r="C28">
            <v>419.60937517053196</v>
          </cell>
          <cell r="D28">
            <v>470.94921828103679</v>
          </cell>
          <cell r="E28">
            <v>390.56704365620732</v>
          </cell>
          <cell r="F28">
            <v>30.99306821282401</v>
          </cell>
          <cell r="G28">
            <v>49.389106412005454</v>
          </cell>
          <cell r="H28">
            <v>80.38217462482946</v>
          </cell>
          <cell r="I28">
            <v>345.41044474761253</v>
          </cell>
        </row>
        <row r="29">
          <cell r="C29">
            <v>438.23972112018674</v>
          </cell>
          <cell r="D29">
            <v>481.44837689614934</v>
          </cell>
          <cell r="E29">
            <v>401.9072380396733</v>
          </cell>
          <cell r="F29">
            <v>29.709110851808639</v>
          </cell>
          <cell r="G29">
            <v>49.832028004667443</v>
          </cell>
          <cell r="H29">
            <v>79.541138856476081</v>
          </cell>
          <cell r="I29">
            <v>366.77808518086351</v>
          </cell>
        </row>
        <row r="30">
          <cell r="C30">
            <v>437.48007058823532</v>
          </cell>
          <cell r="D30">
            <v>486.48969901960788</v>
          </cell>
          <cell r="E30">
            <v>410.5135176470589</v>
          </cell>
          <cell r="F30">
            <v>25.564700000000002</v>
          </cell>
          <cell r="G30">
            <v>50.411481372549027</v>
          </cell>
          <cell r="H30">
            <v>75.976181372549036</v>
          </cell>
          <cell r="I30">
            <v>364.94055294117652</v>
          </cell>
        </row>
        <row r="31">
          <cell r="C31">
            <v>468.75601242236024</v>
          </cell>
          <cell r="D31">
            <v>491.82049068322982</v>
          </cell>
          <cell r="E31">
            <v>425.17610559006209</v>
          </cell>
          <cell r="F31">
            <v>16.793739130434783</v>
          </cell>
          <cell r="G31">
            <v>49.850645962732919</v>
          </cell>
          <cell r="H31">
            <v>66.644385093167699</v>
          </cell>
          <cell r="I31">
            <v>390.16223602484473</v>
          </cell>
        </row>
        <row r="32">
          <cell r="C32">
            <v>475.83860082644628</v>
          </cell>
          <cell r="D32">
            <v>506.42743223140496</v>
          </cell>
          <cell r="E32">
            <v>434.86131239669419</v>
          </cell>
          <cell r="F32">
            <v>22.69274462809917</v>
          </cell>
          <cell r="G32">
            <v>48.87337520661157</v>
          </cell>
          <cell r="H32">
            <v>71.566119834710733</v>
          </cell>
          <cell r="I32">
            <v>395.41668842975207</v>
          </cell>
        </row>
        <row r="33">
          <cell r="C33">
            <v>483.43900000000002</v>
          </cell>
          <cell r="D33">
            <v>523.80053591160231</v>
          </cell>
          <cell r="E33">
            <v>448.09786187845305</v>
          </cell>
          <cell r="F33">
            <v>26.777734806629837</v>
          </cell>
          <cell r="G33">
            <v>48.924939226519342</v>
          </cell>
          <cell r="H33">
            <v>75.702674033149179</v>
          </cell>
          <cell r="I33">
            <v>404.6071270718233</v>
          </cell>
        </row>
        <row r="34">
          <cell r="C34">
            <v>488.72171758569311</v>
          </cell>
          <cell r="D34">
            <v>529.19426229508201</v>
          </cell>
          <cell r="E34">
            <v>457.89994560357678</v>
          </cell>
          <cell r="F34">
            <v>24.112402384500747</v>
          </cell>
          <cell r="G34">
            <v>47.181914307004476</v>
          </cell>
          <cell r="H34">
            <v>71.294316691505216</v>
          </cell>
          <cell r="I34">
            <v>418.9223181818183</v>
          </cell>
        </row>
        <row r="35">
          <cell r="C35">
            <v>497.17650990099014</v>
          </cell>
          <cell r="D35">
            <v>524.85990594059399</v>
          </cell>
          <cell r="E35">
            <v>461.37256930693076</v>
          </cell>
          <cell r="F35">
            <v>19.400440594059408</v>
          </cell>
          <cell r="G35">
            <v>44.086896039603964</v>
          </cell>
          <cell r="H35">
            <v>63.487336633663361</v>
          </cell>
          <cell r="I35">
            <v>424.64932178217822</v>
          </cell>
        </row>
        <row r="36">
          <cell r="C36">
            <v>501.51161182868799</v>
          </cell>
          <cell r="D36">
            <v>527.25628891910276</v>
          </cell>
          <cell r="E36">
            <v>468.02880353501013</v>
          </cell>
          <cell r="F36">
            <v>12.510027872195787</v>
          </cell>
          <cell r="G36">
            <v>46.717457511896669</v>
          </cell>
          <cell r="H36">
            <v>59.227485384092461</v>
          </cell>
          <cell r="I36">
            <v>435.88919578518022</v>
          </cell>
        </row>
        <row r="37">
          <cell r="C37">
            <v>515.02867308927421</v>
          </cell>
          <cell r="D37">
            <v>529.14918818240199</v>
          </cell>
          <cell r="E37">
            <v>473.5381804752729</v>
          </cell>
          <cell r="F37">
            <v>4.1660250481695567</v>
          </cell>
          <cell r="G37">
            <v>51.444982658959525</v>
          </cell>
          <cell r="H37">
            <v>55.61100770712909</v>
          </cell>
          <cell r="I37">
            <v>450.824021194605</v>
          </cell>
        </row>
        <row r="38">
          <cell r="C38">
            <v>527.78491887019231</v>
          </cell>
          <cell r="D38">
            <v>513.38498497596152</v>
          </cell>
          <cell r="E38">
            <v>461.03484555288458</v>
          </cell>
          <cell r="F38">
            <v>0.8202493990384615</v>
          </cell>
          <cell r="G38">
            <v>51.529890024038458</v>
          </cell>
          <cell r="H38">
            <v>52.350139423076925</v>
          </cell>
          <cell r="I38">
            <v>462.72742367788464</v>
          </cell>
        </row>
        <row r="39">
          <cell r="C39">
            <v>527.16961046188101</v>
          </cell>
          <cell r="D39">
            <v>527.46860434056759</v>
          </cell>
          <cell r="E39">
            <v>463.49597050639966</v>
          </cell>
          <cell r="F39">
            <v>11.836781858653312</v>
          </cell>
          <cell r="G39">
            <v>52.135851975514754</v>
          </cell>
          <cell r="H39">
            <v>63.972633834168072</v>
          </cell>
          <cell r="I39">
            <v>465.95543628269348</v>
          </cell>
        </row>
        <row r="40">
          <cell r="C40">
            <v>512.43508264887066</v>
          </cell>
          <cell r="D40">
            <v>528.70607597535923</v>
          </cell>
          <cell r="E40">
            <v>466.19565554414777</v>
          </cell>
          <cell r="F40">
            <v>14.845196098562626</v>
          </cell>
          <cell r="G40">
            <v>47.665224332648862</v>
          </cell>
          <cell r="H40">
            <v>62.5104204312115</v>
          </cell>
          <cell r="I40">
            <v>459.45370328542089</v>
          </cell>
        </row>
        <row r="41">
          <cell r="C41">
            <v>502.33661780358017</v>
          </cell>
          <cell r="D41">
            <v>552.15249201741665</v>
          </cell>
          <cell r="E41">
            <v>489.84701257861644</v>
          </cell>
          <cell r="F41">
            <v>19.004827285921628</v>
          </cell>
          <cell r="G41">
            <v>43.30065215287857</v>
          </cell>
          <cell r="H41">
            <v>62.305479438800205</v>
          </cell>
          <cell r="I41">
            <v>454.36756168359949</v>
          </cell>
        </row>
        <row r="42">
          <cell r="C42">
            <v>483.29066148775894</v>
          </cell>
          <cell r="D42">
            <v>577.83941431261769</v>
          </cell>
          <cell r="E42">
            <v>519.35615442561209</v>
          </cell>
          <cell r="F42">
            <v>15.950907250470811</v>
          </cell>
          <cell r="G42">
            <v>42.532352636534846</v>
          </cell>
          <cell r="H42">
            <v>58.483259887005644</v>
          </cell>
          <cell r="I42">
            <v>438.18788512241059</v>
          </cell>
        </row>
        <row r="43">
          <cell r="C43">
            <v>485.49439743589744</v>
          </cell>
          <cell r="D43">
            <v>587.35560897435903</v>
          </cell>
          <cell r="E43">
            <v>533.01455128205134</v>
          </cell>
          <cell r="F43">
            <v>12.20739423076923</v>
          </cell>
          <cell r="G43">
            <v>42.133663461538461</v>
          </cell>
          <cell r="H43">
            <v>54.3410576923077</v>
          </cell>
          <cell r="I43">
            <v>440.02964102564113</v>
          </cell>
        </row>
        <row r="44">
          <cell r="C44">
            <v>516.35502207207196</v>
          </cell>
          <cell r="D44">
            <v>602.08596441441432</v>
          </cell>
          <cell r="E44">
            <v>547.19934594594588</v>
          </cell>
          <cell r="F44">
            <v>13.116108108108108</v>
          </cell>
          <cell r="G44">
            <v>41.770510360360355</v>
          </cell>
          <cell r="H44">
            <v>54.886618468468463</v>
          </cell>
          <cell r="I44">
            <v>470.34519819819815</v>
          </cell>
        </row>
        <row r="45">
          <cell r="C45">
            <v>543.37446529899603</v>
          </cell>
          <cell r="D45">
            <v>610.58230248799646</v>
          </cell>
          <cell r="E45">
            <v>556.59285770405938</v>
          </cell>
          <cell r="F45">
            <v>12.50158446093409</v>
          </cell>
          <cell r="G45">
            <v>41.487860323003055</v>
          </cell>
          <cell r="H45">
            <v>53.989444783937145</v>
          </cell>
          <cell r="I45">
            <v>492.79695067656047</v>
          </cell>
        </row>
        <row r="46">
          <cell r="C46">
            <v>548.04947761824326</v>
          </cell>
          <cell r="D46">
            <v>600.97502322635125</v>
          </cell>
          <cell r="E46">
            <v>555.28822255067553</v>
          </cell>
          <cell r="F46">
            <v>6.0365570101351347</v>
          </cell>
          <cell r="G46">
            <v>39.650243665540543</v>
          </cell>
          <cell r="H46">
            <v>45.68680067567567</v>
          </cell>
          <cell r="I46">
            <v>501.17329771959447</v>
          </cell>
        </row>
        <row r="47">
          <cell r="C47">
            <v>611.02250358801177</v>
          </cell>
          <cell r="D47">
            <v>629.85980498100457</v>
          </cell>
          <cell r="E47">
            <v>580.19766230476989</v>
          </cell>
          <cell r="F47">
            <v>8.7885457999155765</v>
          </cell>
          <cell r="G47">
            <v>40.873596876319127</v>
          </cell>
          <cell r="H47">
            <v>49.662142676234701</v>
          </cell>
          <cell r="I47">
            <v>550.6129113550021</v>
          </cell>
        </row>
        <row r="48">
          <cell r="C48">
            <v>640.85268513119536</v>
          </cell>
          <cell r="D48">
            <v>640.776889212828</v>
          </cell>
          <cell r="E48">
            <v>589.9142186588922</v>
          </cell>
          <cell r="F48">
            <v>9.3355306122448987</v>
          </cell>
          <cell r="G48">
            <v>41.527139941690969</v>
          </cell>
          <cell r="H48">
            <v>50.862670553935871</v>
          </cell>
          <cell r="I48">
            <v>579.59695043731779</v>
          </cell>
        </row>
        <row r="49">
          <cell r="C49">
            <v>675.02547883271666</v>
          </cell>
          <cell r="D49">
            <v>654.84933538840937</v>
          </cell>
          <cell r="E49">
            <v>603.01896177558558</v>
          </cell>
          <cell r="F49">
            <v>8.747922729140976</v>
          </cell>
          <cell r="G49">
            <v>43.082450883682689</v>
          </cell>
          <cell r="H49">
            <v>51.830373612823664</v>
          </cell>
          <cell r="I49">
            <v>613.21477969584862</v>
          </cell>
        </row>
        <row r="50">
          <cell r="C50">
            <v>717.72256410256409</v>
          </cell>
          <cell r="D50">
            <v>689.12335327635321</v>
          </cell>
          <cell r="E50">
            <v>636.75172079772074</v>
          </cell>
          <cell r="F50">
            <v>7.9552962962962965</v>
          </cell>
          <cell r="G50">
            <v>44.416336182336181</v>
          </cell>
          <cell r="H50">
            <v>52.371632478632478</v>
          </cell>
          <cell r="I50">
            <v>649.83360683760679</v>
          </cell>
        </row>
        <row r="51">
          <cell r="C51">
            <v>715.91598039215683</v>
          </cell>
          <cell r="D51">
            <v>725.95695798319321</v>
          </cell>
          <cell r="E51">
            <v>658.38539215686274</v>
          </cell>
          <cell r="F51">
            <v>21.918148459383755</v>
          </cell>
          <cell r="G51">
            <v>45.653417366946776</v>
          </cell>
          <cell r="H51">
            <v>67.571565826330527</v>
          </cell>
          <cell r="I51">
            <v>649.38995238095231</v>
          </cell>
        </row>
        <row r="52">
          <cell r="C52">
            <v>710.11849589041083</v>
          </cell>
          <cell r="D52">
            <v>769.95290136986284</v>
          </cell>
          <cell r="E52">
            <v>692.52193698630128</v>
          </cell>
          <cell r="F52">
            <v>29.620421917808216</v>
          </cell>
          <cell r="G52">
            <v>47.810542465753421</v>
          </cell>
          <cell r="H52">
            <v>77.43096438356163</v>
          </cell>
          <cell r="I52">
            <v>644.71648219178064</v>
          </cell>
        </row>
        <row r="53">
          <cell r="C53">
            <v>748.43827745885949</v>
          </cell>
          <cell r="D53">
            <v>821.30663528511286</v>
          </cell>
          <cell r="E53">
            <v>738.54351626482958</v>
          </cell>
          <cell r="F53">
            <v>35.710353999234599</v>
          </cell>
          <cell r="G53">
            <v>47.0527650210486</v>
          </cell>
          <cell r="H53">
            <v>82.763119020283185</v>
          </cell>
          <cell r="I53">
            <v>682.70369919632606</v>
          </cell>
        </row>
        <row r="54">
          <cell r="C54">
            <v>778.95134819769601</v>
          </cell>
          <cell r="D54">
            <v>862.94649684132287</v>
          </cell>
          <cell r="E54">
            <v>770.6766224451876</v>
          </cell>
          <cell r="F54">
            <v>44.215600148643624</v>
          </cell>
          <cell r="G54">
            <v>48.054274247491634</v>
          </cell>
          <cell r="H54">
            <v>92.269874396135265</v>
          </cell>
          <cell r="I54">
            <v>711.96616313638049</v>
          </cell>
        </row>
        <row r="55">
          <cell r="C55">
            <v>815.72290126582277</v>
          </cell>
          <cell r="D55">
            <v>887.72748860759486</v>
          </cell>
          <cell r="E55">
            <v>796.0935493670886</v>
          </cell>
          <cell r="F55">
            <v>41.168984810126581</v>
          </cell>
          <cell r="G55">
            <v>50.464954430379748</v>
          </cell>
          <cell r="H55">
            <v>91.633939240506308</v>
          </cell>
          <cell r="I55">
            <v>741.4993164556962</v>
          </cell>
        </row>
        <row r="56">
          <cell r="C56">
            <v>843.13403487143364</v>
          </cell>
          <cell r="D56">
            <v>906.62873934484003</v>
          </cell>
          <cell r="E56">
            <v>813.21512011271579</v>
          </cell>
          <cell r="F56">
            <v>41.202419161676652</v>
          </cell>
          <cell r="G56">
            <v>52.211200070447347</v>
          </cell>
          <cell r="H56">
            <v>93.413619232124006</v>
          </cell>
          <cell r="I56">
            <v>766.66932898908078</v>
          </cell>
        </row>
        <row r="57">
          <cell r="C57">
            <v>872.54222971114143</v>
          </cell>
          <cell r="D57">
            <v>940.62307668500671</v>
          </cell>
          <cell r="E57">
            <v>844.40306017881687</v>
          </cell>
          <cell r="F57">
            <v>41.820602132049508</v>
          </cell>
          <cell r="G57">
            <v>54.399414374140299</v>
          </cell>
          <cell r="H57">
            <v>96.220016506189793</v>
          </cell>
          <cell r="I57">
            <v>787.99210866574958</v>
          </cell>
        </row>
        <row r="58">
          <cell r="C58">
            <v>821.7197265184202</v>
          </cell>
          <cell r="D58">
            <v>989.93734218386999</v>
          </cell>
          <cell r="E58">
            <v>864.09626518420191</v>
          </cell>
          <cell r="F58">
            <v>68.416243611018913</v>
          </cell>
          <cell r="G58">
            <v>57.424833388649191</v>
          </cell>
          <cell r="H58">
            <v>125.8410769996681</v>
          </cell>
          <cell r="I58">
            <v>733.71510155990711</v>
          </cell>
        </row>
        <row r="59">
          <cell r="C59">
            <v>798.3304210870989</v>
          </cell>
          <cell r="D59">
            <v>1025.9278434839555</v>
          </cell>
          <cell r="E59">
            <v>900.34745841519327</v>
          </cell>
          <cell r="F59">
            <v>66.337180091683038</v>
          </cell>
          <cell r="G59">
            <v>59.243204977079245</v>
          </cell>
          <cell r="H59">
            <v>125.58038506876228</v>
          </cell>
          <cell r="I59">
            <v>714.87122265880816</v>
          </cell>
        </row>
        <row r="60">
          <cell r="C60">
            <v>839.45572581163628</v>
          </cell>
          <cell r="D60">
            <v>1036.5215686274512</v>
          </cell>
          <cell r="E60">
            <v>922.36770170363252</v>
          </cell>
          <cell r="F60">
            <v>55.425072966891683</v>
          </cell>
          <cell r="G60">
            <v>58.728793956927042</v>
          </cell>
          <cell r="H60">
            <v>114.15386692381873</v>
          </cell>
          <cell r="I60">
            <v>753.18153134040517</v>
          </cell>
        </row>
        <row r="61">
          <cell r="C61">
            <v>854.59671464646453</v>
          </cell>
          <cell r="D61">
            <v>1019.6323140782829</v>
          </cell>
          <cell r="E61">
            <v>917.97367834595957</v>
          </cell>
          <cell r="F61">
            <v>42.157846906565659</v>
          </cell>
          <cell r="G61">
            <v>59.500788825757581</v>
          </cell>
          <cell r="H61">
            <v>101.65863573232323</v>
          </cell>
          <cell r="I61">
            <v>765.73738888888897</v>
          </cell>
        </row>
        <row r="62">
          <cell r="C62">
            <v>854.69734976744166</v>
          </cell>
          <cell r="D62">
            <v>1021.0428992248062</v>
          </cell>
          <cell r="E62">
            <v>917.40156992248046</v>
          </cell>
          <cell r="F62">
            <v>43.577216124030997</v>
          </cell>
          <cell r="G62">
            <v>60.064113178294562</v>
          </cell>
          <cell r="H62">
            <v>103.64132930232557</v>
          </cell>
          <cell r="I62">
            <v>760.52009860465114</v>
          </cell>
        </row>
        <row r="63">
          <cell r="C63">
            <v>874.0809172497718</v>
          </cell>
          <cell r="D63">
            <v>1010.4867100699727</v>
          </cell>
          <cell r="E63">
            <v>915.39667204137527</v>
          </cell>
          <cell r="F63">
            <v>34.542723456038942</v>
          </cell>
          <cell r="G63">
            <v>60.547314572558562</v>
          </cell>
          <cell r="H63">
            <v>95.090038028597519</v>
          </cell>
          <cell r="I63">
            <v>777.67661058716146</v>
          </cell>
        </row>
        <row r="64">
          <cell r="C64">
            <v>898.42612593928447</v>
          </cell>
          <cell r="D64">
            <v>1026.545916140667</v>
          </cell>
          <cell r="E64">
            <v>918.13105229936855</v>
          </cell>
          <cell r="F64">
            <v>47.118607454162905</v>
          </cell>
          <cell r="G64">
            <v>61.296256387135543</v>
          </cell>
          <cell r="H64">
            <v>108.41486384129846</v>
          </cell>
          <cell r="I64">
            <v>797.06622482717148</v>
          </cell>
        </row>
        <row r="65">
          <cell r="C65">
            <v>923.92235641791046</v>
          </cell>
          <cell r="D65">
            <v>1029.4923444776121</v>
          </cell>
          <cell r="E65">
            <v>925.59347164179121</v>
          </cell>
          <cell r="F65">
            <v>41.714502388059699</v>
          </cell>
          <cell r="G65">
            <v>62.184370447761196</v>
          </cell>
          <cell r="H65">
            <v>103.89887283582091</v>
          </cell>
          <cell r="I65">
            <v>820.12954507462689</v>
          </cell>
        </row>
        <row r="66">
          <cell r="C66">
            <v>955.59344570928192</v>
          </cell>
          <cell r="D66">
            <v>1028.5196316403969</v>
          </cell>
          <cell r="E66">
            <v>919.69000029188555</v>
          </cell>
          <cell r="F66">
            <v>46.098516345592522</v>
          </cell>
          <cell r="G66">
            <v>62.731115002918855</v>
          </cell>
          <cell r="H66">
            <v>108.82963134851138</v>
          </cell>
          <cell r="I66">
            <v>855.9799763572679</v>
          </cell>
        </row>
        <row r="67">
          <cell r="C67">
            <v>971.8308893678161</v>
          </cell>
          <cell r="D67">
            <v>1046.2327327586206</v>
          </cell>
          <cell r="E67">
            <v>925.78529367816088</v>
          </cell>
          <cell r="F67">
            <v>57.724773850574707</v>
          </cell>
          <cell r="G67">
            <v>62.722665229885052</v>
          </cell>
          <cell r="H67">
            <v>120.44743908045976</v>
          </cell>
          <cell r="I67">
            <v>872.57406149425287</v>
          </cell>
        </row>
        <row r="68">
          <cell r="C68">
            <v>991.15576189135948</v>
          </cell>
          <cell r="D68">
            <v>1045.8981497326204</v>
          </cell>
          <cell r="E68">
            <v>928.03030565719121</v>
          </cell>
          <cell r="F68">
            <v>55.671671826625392</v>
          </cell>
          <cell r="G68">
            <v>62.196172248803826</v>
          </cell>
          <cell r="H68">
            <v>117.86784407542923</v>
          </cell>
          <cell r="I68">
            <v>896.29196481846327</v>
          </cell>
        </row>
        <row r="69">
          <cell r="C69">
            <v>986.0778894997253</v>
          </cell>
          <cell r="D69">
            <v>1058.4644777350195</v>
          </cell>
          <cell r="E69">
            <v>945.22763276525575</v>
          </cell>
          <cell r="F69">
            <v>50.625114073666865</v>
          </cell>
          <cell r="G69">
            <v>62.611730896096773</v>
          </cell>
          <cell r="H69">
            <v>113.23684496976362</v>
          </cell>
          <cell r="I69">
            <v>885.88411297416178</v>
          </cell>
        </row>
        <row r="70">
          <cell r="C70">
            <v>895.98368614662149</v>
          </cell>
          <cell r="D70">
            <v>1251.3609042525438</v>
          </cell>
          <cell r="E70">
            <v>1109.6368734672581</v>
          </cell>
          <cell r="F70">
            <v>81.083509261674934</v>
          </cell>
          <cell r="G70">
            <v>60.640521523610744</v>
          </cell>
          <cell r="H70">
            <v>141.72403078528569</v>
          </cell>
          <cell r="I70">
            <v>803.69971667101493</v>
          </cell>
        </row>
        <row r="71">
          <cell r="C71">
            <v>1048.0435220472441</v>
          </cell>
          <cell r="D71">
            <v>1186.9406233595801</v>
          </cell>
          <cell r="E71">
            <v>1063.48765328084</v>
          </cell>
          <cell r="F71">
            <v>60.551684776902889</v>
          </cell>
          <cell r="G71">
            <v>62.901285301837262</v>
          </cell>
          <cell r="H71">
            <v>123.45297007874017</v>
          </cell>
          <cell r="I71">
            <v>946.53304593175847</v>
          </cell>
        </row>
        <row r="72">
          <cell r="C72">
            <v>1098.9020737203039</v>
          </cell>
          <cell r="D72">
            <v>1229.7612206710753</v>
          </cell>
          <cell r="E72">
            <v>1117.0437918197404</v>
          </cell>
          <cell r="F72">
            <v>48.721045799657112</v>
          </cell>
          <cell r="G72">
            <v>63.996383051677682</v>
          </cell>
          <cell r="H72">
            <v>112.7174288513348</v>
          </cell>
          <cell r="I72">
            <v>985.54896840558422</v>
          </cell>
        </row>
        <row r="73">
          <cell r="C73">
            <v>1098.2539999999999</v>
          </cell>
          <cell r="D73">
            <v>1229.5999999999999</v>
          </cell>
          <cell r="E73">
            <v>1094.0630000000001</v>
          </cell>
          <cell r="F73">
            <v>70.23</v>
          </cell>
          <cell r="G73">
            <v>65.307000000000002</v>
          </cell>
          <cell r="H73">
            <v>135.53700000000001</v>
          </cell>
          <cell r="I73">
            <v>975.90499999999997</v>
          </cell>
        </row>
        <row r="74">
          <cell r="C74">
            <v>1122.0424963440812</v>
          </cell>
          <cell r="D74">
            <v>1246.5770796757752</v>
          </cell>
          <cell r="E74">
            <v>1108.1235624082124</v>
          </cell>
          <cell r="F74">
            <v>70.343577830773015</v>
          </cell>
          <cell r="G74">
            <v>68.10993943678973</v>
          </cell>
          <cell r="H74">
            <v>138.45351726756275</v>
          </cell>
          <cell r="I74">
            <v>1001.0607667582245</v>
          </cell>
        </row>
        <row r="75">
          <cell r="C75">
            <v>1172.9740727107392</v>
          </cell>
          <cell r="D75">
            <v>1273.6984011878803</v>
          </cell>
          <cell r="E75">
            <v>1128.4834347524131</v>
          </cell>
          <cell r="F75">
            <v>75.764125665646944</v>
          </cell>
          <cell r="G75">
            <v>69.450840769820445</v>
          </cell>
          <cell r="H75">
            <v>145.21496643546737</v>
          </cell>
          <cell r="I75">
            <v>1053.8094816114221</v>
          </cell>
        </row>
        <row r="76">
          <cell r="C76">
            <v>1207.4255416682017</v>
          </cell>
          <cell r="D76">
            <v>1290.1885380937379</v>
          </cell>
          <cell r="E76">
            <v>1141.8825015184134</v>
          </cell>
          <cell r="F76">
            <v>77.87780189600609</v>
          </cell>
          <cell r="G76">
            <v>70.428234679318209</v>
          </cell>
          <cell r="H76">
            <v>148.3060365753243</v>
          </cell>
          <cell r="I76">
            <v>1087.5902447776043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167"/>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6"/>
      <c r="C1" s="157" t="s">
        <v>88</v>
      </c>
      <c r="D1" s="157"/>
      <c r="E1" s="157"/>
      <c r="F1" s="157"/>
      <c r="G1" s="157"/>
      <c r="H1" s="157"/>
      <c r="I1" s="157"/>
      <c r="J1" s="157"/>
      <c r="K1" s="157"/>
      <c r="L1" s="157"/>
      <c r="M1" s="157"/>
      <c r="N1" s="157"/>
      <c r="O1" s="157"/>
      <c r="P1" s="157"/>
      <c r="Q1" s="157"/>
      <c r="R1" s="157"/>
      <c r="S1" s="157"/>
      <c r="T1" s="157"/>
      <c r="U1" s="157"/>
      <c r="V1" s="157"/>
      <c r="W1" s="157"/>
      <c r="X1" s="157"/>
      <c r="Y1" s="157"/>
      <c r="Z1" s="158"/>
      <c r="AA1" s="3"/>
      <c r="AB1" s="106"/>
      <c r="AC1" s="106"/>
      <c r="AD1" s="106"/>
      <c r="AE1" s="57"/>
      <c r="AG1" s="108"/>
      <c r="AH1" s="108"/>
      <c r="AI1" s="108"/>
      <c r="AJ1" s="108"/>
      <c r="AK1" s="108"/>
      <c r="AL1" s="5"/>
      <c r="AM1" s="5"/>
      <c r="AN1" s="5"/>
      <c r="AO1" s="5"/>
      <c r="AP1" s="5"/>
      <c r="AQ1" s="5"/>
      <c r="AR1" s="5"/>
      <c r="AS1" s="5"/>
      <c r="AT1" s="5"/>
      <c r="AU1" s="5"/>
      <c r="AV1" s="5"/>
      <c r="AW1" s="5"/>
      <c r="AX1" s="5"/>
      <c r="AY1" s="5"/>
      <c r="AZ1" s="5"/>
    </row>
    <row r="2" spans="2:90" s="11" customFormat="1" ht="15.75" customHeight="1">
      <c r="B2" s="6"/>
      <c r="C2" s="9"/>
      <c r="D2" s="9"/>
      <c r="E2" s="9"/>
      <c r="F2" s="9"/>
      <c r="G2" s="9"/>
      <c r="H2" s="9"/>
      <c r="I2" s="9"/>
      <c r="J2" s="8"/>
      <c r="K2" s="7"/>
      <c r="L2" s="7"/>
      <c r="M2" s="58"/>
      <c r="N2" s="7"/>
      <c r="O2" s="7"/>
      <c r="P2" s="8"/>
      <c r="Q2" s="7"/>
      <c r="R2" s="7"/>
      <c r="S2" s="8"/>
      <c r="T2" s="7"/>
      <c r="U2" s="7"/>
      <c r="V2" s="78"/>
      <c r="W2" s="8"/>
      <c r="X2" s="7"/>
      <c r="Y2" s="7"/>
      <c r="Z2" s="7"/>
      <c r="AA2" s="7"/>
      <c r="AB2" s="8"/>
      <c r="AC2" s="8"/>
      <c r="AD2" s="9"/>
      <c r="AE2" s="10"/>
      <c r="AG2" s="12"/>
      <c r="AH2" s="109"/>
      <c r="AI2" s="109"/>
      <c r="AJ2" s="109"/>
      <c r="AK2" s="109"/>
      <c r="AL2" s="13"/>
      <c r="AM2" s="13"/>
      <c r="AN2" s="13"/>
      <c r="AO2" s="13"/>
      <c r="AP2" s="13"/>
      <c r="AQ2" s="174"/>
      <c r="AR2" s="174"/>
      <c r="AS2" s="174"/>
      <c r="AT2" s="174"/>
      <c r="AU2" s="13"/>
      <c r="AV2" s="13"/>
      <c r="AW2" s="13"/>
      <c r="AX2" s="13"/>
      <c r="AY2" s="13"/>
      <c r="AZ2" s="13"/>
    </row>
    <row r="3" spans="2:90" s="11" customFormat="1" ht="15.75" customHeight="1" thickBot="1">
      <c r="B3" s="6"/>
      <c r="C3" s="173" t="s">
        <v>71</v>
      </c>
      <c r="D3" s="173"/>
      <c r="E3" s="173"/>
      <c r="F3" s="173"/>
      <c r="G3" s="173"/>
      <c r="H3" s="173"/>
      <c r="I3" s="173"/>
      <c r="J3" s="8"/>
      <c r="K3" s="160" t="s">
        <v>68</v>
      </c>
      <c r="L3" s="160"/>
      <c r="M3" s="160"/>
      <c r="N3" s="160"/>
      <c r="O3" s="160"/>
      <c r="P3" s="8"/>
      <c r="Q3" s="160" t="s">
        <v>112</v>
      </c>
      <c r="R3" s="160"/>
      <c r="S3" s="8"/>
      <c r="T3" s="172" t="s">
        <v>74</v>
      </c>
      <c r="U3" s="172"/>
      <c r="V3" s="172"/>
      <c r="W3" s="8"/>
      <c r="X3" s="161" t="s">
        <v>313</v>
      </c>
      <c r="Y3" s="161"/>
      <c r="Z3" s="161"/>
      <c r="AA3" s="178"/>
      <c r="AB3" s="175" t="s">
        <v>85</v>
      </c>
      <c r="AC3" s="176"/>
      <c r="AD3" s="176"/>
      <c r="AE3" s="177"/>
      <c r="AG3" s="12"/>
      <c r="AH3" s="12"/>
      <c r="AI3" s="12"/>
      <c r="AJ3" s="12"/>
      <c r="AK3" s="12"/>
      <c r="AL3" s="13"/>
      <c r="AM3" s="13"/>
      <c r="AN3" s="13"/>
      <c r="AO3" s="13"/>
      <c r="AP3" s="13"/>
      <c r="AQ3" s="59"/>
      <c r="AR3" s="59"/>
      <c r="AS3" s="59"/>
      <c r="AT3" s="59"/>
      <c r="AU3" s="13"/>
      <c r="AV3" s="13"/>
      <c r="AW3" s="13"/>
      <c r="AX3" s="13"/>
      <c r="AY3" s="13"/>
      <c r="AZ3" s="13"/>
    </row>
    <row r="4" spans="2:90" s="2" customFormat="1" ht="55.5" customHeight="1" thickBot="1">
      <c r="B4" s="15"/>
      <c r="C4" s="1" t="s">
        <v>3</v>
      </c>
      <c r="D4" s="1" t="s">
        <v>8</v>
      </c>
      <c r="E4" s="1" t="s">
        <v>5</v>
      </c>
      <c r="F4" s="1" t="s">
        <v>6</v>
      </c>
      <c r="G4" s="1" t="s">
        <v>62</v>
      </c>
      <c r="H4" s="1" t="s">
        <v>7</v>
      </c>
      <c r="I4" s="66" t="s">
        <v>185</v>
      </c>
      <c r="J4" s="66"/>
      <c r="K4" s="66" t="s">
        <v>174</v>
      </c>
      <c r="L4" s="82" t="s">
        <v>0</v>
      </c>
      <c r="M4" s="66" t="s">
        <v>173</v>
      </c>
      <c r="N4" s="66" t="s">
        <v>70</v>
      </c>
      <c r="O4" s="66" t="s">
        <v>76</v>
      </c>
      <c r="P4" s="66"/>
      <c r="Q4" s="82" t="s">
        <v>1</v>
      </c>
      <c r="R4" s="66" t="s">
        <v>4</v>
      </c>
      <c r="S4" s="66"/>
      <c r="T4" s="79" t="s">
        <v>72</v>
      </c>
      <c r="U4" s="79" t="s">
        <v>2</v>
      </c>
      <c r="V4" s="79" t="s">
        <v>183</v>
      </c>
      <c r="W4" s="80"/>
      <c r="X4" s="79" t="s">
        <v>320</v>
      </c>
      <c r="Y4" s="60" t="s">
        <v>321</v>
      </c>
      <c r="Z4" s="60" t="s">
        <v>322</v>
      </c>
      <c r="AA4" s="60" t="s">
        <v>315</v>
      </c>
      <c r="AB4" s="60" t="s">
        <v>115</v>
      </c>
      <c r="AC4" s="60" t="s">
        <v>224</v>
      </c>
      <c r="AD4" s="60" t="s">
        <v>165</v>
      </c>
      <c r="AE4" s="61" t="s">
        <v>311</v>
      </c>
      <c r="AG4" s="56"/>
      <c r="AH4" s="150" t="s">
        <v>169</v>
      </c>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1"/>
      <c r="BG4" s="104"/>
      <c r="BH4" s="105"/>
      <c r="BI4" s="113"/>
      <c r="BK4" s="56"/>
      <c r="BL4" s="157" t="s">
        <v>325</v>
      </c>
      <c r="BM4" s="157"/>
      <c r="BN4" s="157"/>
      <c r="BO4" s="157"/>
      <c r="BP4" s="157"/>
      <c r="BQ4" s="157"/>
      <c r="BR4" s="157"/>
      <c r="BS4" s="157"/>
      <c r="BT4" s="157"/>
      <c r="BU4" s="157"/>
      <c r="BV4" s="157"/>
      <c r="BW4" s="157"/>
      <c r="BX4" s="157"/>
      <c r="BY4" s="157"/>
      <c r="BZ4" s="157"/>
      <c r="CA4" s="157"/>
      <c r="CB4" s="157"/>
      <c r="CC4" s="157"/>
      <c r="CD4" s="157"/>
      <c r="CE4" s="157"/>
      <c r="CF4" s="157"/>
      <c r="CG4" s="157"/>
      <c r="CH4" s="157"/>
      <c r="CI4" s="158"/>
      <c r="CJ4" s="67"/>
      <c r="CK4" s="57"/>
    </row>
    <row r="5" spans="2:90" s="2" customFormat="1" ht="40.5" customHeight="1">
      <c r="B5" s="62" t="s">
        <v>81</v>
      </c>
      <c r="C5" s="1" t="s">
        <v>78</v>
      </c>
      <c r="D5" s="1" t="s">
        <v>167</v>
      </c>
      <c r="E5" s="1" t="s">
        <v>79</v>
      </c>
      <c r="F5" s="63" t="s">
        <v>163</v>
      </c>
      <c r="G5" s="63" t="s">
        <v>164</v>
      </c>
      <c r="H5" s="1"/>
      <c r="I5" s="1"/>
      <c r="J5" s="1"/>
      <c r="K5" s="1"/>
      <c r="L5" s="1"/>
      <c r="M5" s="63" t="s">
        <v>179</v>
      </c>
      <c r="N5" s="1" t="s">
        <v>166</v>
      </c>
      <c r="O5" s="1"/>
      <c r="P5" s="1"/>
      <c r="Q5" s="63" t="s">
        <v>180</v>
      </c>
      <c r="R5" s="1" t="s">
        <v>90</v>
      </c>
      <c r="S5" s="1"/>
      <c r="T5" s="60" t="s">
        <v>154</v>
      </c>
      <c r="U5" s="60" t="s">
        <v>75</v>
      </c>
      <c r="V5" s="60" t="s">
        <v>184</v>
      </c>
      <c r="W5" s="16"/>
      <c r="X5" s="64" t="s">
        <v>181</v>
      </c>
      <c r="Y5" s="60"/>
      <c r="Z5" s="60" t="s">
        <v>187</v>
      </c>
      <c r="AA5" s="60" t="s">
        <v>283</v>
      </c>
      <c r="AB5" s="60" t="s">
        <v>111</v>
      </c>
      <c r="AC5" s="60" t="s">
        <v>111</v>
      </c>
      <c r="AD5" s="60"/>
      <c r="AE5" s="65" t="s">
        <v>147</v>
      </c>
      <c r="AG5" s="152"/>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4"/>
      <c r="BG5" s="103"/>
      <c r="BH5" s="8"/>
      <c r="BI5" s="114"/>
      <c r="BK5" s="6"/>
      <c r="BL5" s="9"/>
      <c r="BM5" s="9"/>
      <c r="BN5" s="9"/>
      <c r="BO5" s="9"/>
      <c r="BP5" s="9"/>
      <c r="BQ5" s="9"/>
      <c r="BR5" s="9"/>
      <c r="BS5" s="8"/>
      <c r="BT5" s="7"/>
      <c r="BU5" s="7"/>
      <c r="BV5" s="58"/>
      <c r="BW5" s="7"/>
      <c r="BX5" s="7"/>
      <c r="BY5" s="8"/>
      <c r="BZ5" s="7"/>
      <c r="CA5" s="7"/>
      <c r="CB5" s="8"/>
      <c r="CC5" s="7"/>
      <c r="CD5" s="7"/>
      <c r="CE5" s="78"/>
      <c r="CF5" s="8"/>
      <c r="CG5" s="7"/>
      <c r="CH5" s="7"/>
      <c r="CI5" s="7"/>
      <c r="CJ5" s="67"/>
      <c r="CK5" s="10"/>
    </row>
    <row r="6" spans="2:90" s="22" customFormat="1" ht="20.25" customHeight="1">
      <c r="B6" s="166" t="s">
        <v>82</v>
      </c>
      <c r="C6" s="17" t="s">
        <v>63</v>
      </c>
      <c r="D6" s="17" t="s">
        <v>64</v>
      </c>
      <c r="E6" s="17" t="s">
        <v>65</v>
      </c>
      <c r="F6" s="17" t="s">
        <v>66</v>
      </c>
      <c r="G6" s="17" t="s">
        <v>67</v>
      </c>
      <c r="H6" s="17"/>
      <c r="I6" s="17"/>
      <c r="J6" s="18"/>
      <c r="K6" s="19"/>
      <c r="L6" s="19"/>
      <c r="M6" s="17"/>
      <c r="N6" s="19"/>
      <c r="O6" s="19"/>
      <c r="P6" s="19"/>
      <c r="Q6" s="17"/>
      <c r="R6" s="19"/>
      <c r="S6" s="19"/>
      <c r="T6" s="19"/>
      <c r="U6" s="19"/>
      <c r="V6" s="19"/>
      <c r="W6" s="20"/>
      <c r="X6" s="19"/>
      <c r="Y6" s="19"/>
      <c r="Z6" s="21"/>
      <c r="AA6" s="21"/>
      <c r="AB6" s="19"/>
      <c r="AC6" s="19"/>
      <c r="AD6" s="19"/>
      <c r="AE6" s="21"/>
      <c r="AG6" s="6"/>
      <c r="AH6" s="172" t="s">
        <v>71</v>
      </c>
      <c r="AI6" s="172"/>
      <c r="AJ6" s="172"/>
      <c r="AK6" s="172"/>
      <c r="AL6" s="172"/>
      <c r="AM6" s="172"/>
      <c r="AN6" s="172"/>
      <c r="AO6" s="8"/>
      <c r="AP6" s="160" t="s">
        <v>68</v>
      </c>
      <c r="AQ6" s="160"/>
      <c r="AR6" s="160"/>
      <c r="AS6" s="160"/>
      <c r="AT6" s="160"/>
      <c r="AU6" s="8"/>
      <c r="AV6" s="160" t="s">
        <v>112</v>
      </c>
      <c r="AW6" s="160"/>
      <c r="AX6" s="8"/>
      <c r="AY6" s="173" t="s">
        <v>74</v>
      </c>
      <c r="AZ6" s="173"/>
      <c r="BA6" s="173"/>
      <c r="BB6" s="8"/>
      <c r="BC6" s="160" t="s">
        <v>313</v>
      </c>
      <c r="BD6" s="160"/>
      <c r="BE6" s="160"/>
      <c r="BF6" s="162"/>
      <c r="BG6" s="163"/>
      <c r="BH6" s="164"/>
      <c r="BI6" s="165"/>
      <c r="BK6" s="6"/>
      <c r="BL6" s="159" t="s">
        <v>71</v>
      </c>
      <c r="BM6" s="159"/>
      <c r="BN6" s="159"/>
      <c r="BO6" s="159"/>
      <c r="BP6" s="159"/>
      <c r="BQ6" s="159"/>
      <c r="BR6" s="159"/>
      <c r="BS6" s="8"/>
      <c r="BT6" s="160" t="s">
        <v>68</v>
      </c>
      <c r="BU6" s="160"/>
      <c r="BV6" s="160"/>
      <c r="BW6" s="160"/>
      <c r="BX6" s="160"/>
      <c r="BY6" s="8"/>
      <c r="BZ6" s="160" t="s">
        <v>112</v>
      </c>
      <c r="CA6" s="160"/>
      <c r="CB6" s="8"/>
      <c r="CC6" s="161" t="s">
        <v>74</v>
      </c>
      <c r="CD6" s="161"/>
      <c r="CE6" s="161"/>
      <c r="CF6" s="8"/>
      <c r="CG6" s="160" t="s">
        <v>313</v>
      </c>
      <c r="CH6" s="160"/>
      <c r="CI6" s="160"/>
      <c r="CJ6" s="162"/>
      <c r="CK6" s="14"/>
      <c r="CL6" s="14" t="s">
        <v>85</v>
      </c>
    </row>
    <row r="7" spans="2:90" s="22" customFormat="1" ht="29.25" customHeight="1">
      <c r="B7" s="167"/>
      <c r="C7" s="23"/>
      <c r="D7" s="23" t="s">
        <v>80</v>
      </c>
      <c r="E7" s="23"/>
      <c r="F7" s="23"/>
      <c r="G7" s="23"/>
      <c r="H7" s="23" t="s">
        <v>73</v>
      </c>
      <c r="I7" s="23"/>
      <c r="J7" s="24"/>
      <c r="K7" s="25"/>
      <c r="L7" s="25"/>
      <c r="M7" s="23" t="s">
        <v>175</v>
      </c>
      <c r="N7" s="25"/>
      <c r="O7" s="25"/>
      <c r="P7" s="25"/>
      <c r="Q7" s="23" t="s">
        <v>69</v>
      </c>
      <c r="R7" s="25"/>
      <c r="S7" s="25"/>
      <c r="T7" s="25"/>
      <c r="U7" s="25"/>
      <c r="V7" s="25"/>
      <c r="W7" s="26"/>
      <c r="X7" s="25"/>
      <c r="Y7" s="25"/>
      <c r="Z7" s="27"/>
      <c r="AA7" s="27"/>
      <c r="AB7" s="28"/>
      <c r="AC7" s="25"/>
      <c r="AD7" s="25"/>
      <c r="AE7" s="116"/>
      <c r="AG7" s="81"/>
      <c r="AH7" s="82" t="s">
        <v>3</v>
      </c>
      <c r="AI7" s="82" t="s">
        <v>8</v>
      </c>
      <c r="AJ7" s="82" t="s">
        <v>5</v>
      </c>
      <c r="AK7" s="82" t="s">
        <v>6</v>
      </c>
      <c r="AL7" s="82" t="s">
        <v>62</v>
      </c>
      <c r="AM7" s="82" t="s">
        <v>7</v>
      </c>
      <c r="AN7" s="66" t="s">
        <v>185</v>
      </c>
      <c r="AO7" s="82"/>
      <c r="AP7" s="82" t="s">
        <v>174</v>
      </c>
      <c r="AQ7" s="82" t="s">
        <v>0</v>
      </c>
      <c r="AR7" s="82" t="s">
        <v>173</v>
      </c>
      <c r="AS7" s="82" t="s">
        <v>70</v>
      </c>
      <c r="AT7" s="82" t="s">
        <v>76</v>
      </c>
      <c r="AU7" s="82"/>
      <c r="AV7" s="82" t="s">
        <v>1</v>
      </c>
      <c r="AW7" s="82" t="s">
        <v>170</v>
      </c>
      <c r="AX7" s="82"/>
      <c r="AY7" s="83" t="s">
        <v>72</v>
      </c>
      <c r="AZ7" s="83" t="s">
        <v>2</v>
      </c>
      <c r="BA7" s="83" t="s">
        <v>183</v>
      </c>
      <c r="BB7" s="84"/>
      <c r="BC7" s="85" t="s">
        <v>320</v>
      </c>
      <c r="BD7" s="85" t="s">
        <v>321</v>
      </c>
      <c r="BE7" s="85" t="s">
        <v>322</v>
      </c>
      <c r="BF7" s="136" t="s">
        <v>314</v>
      </c>
      <c r="BG7" s="86"/>
      <c r="BH7" s="60"/>
      <c r="BI7" s="112"/>
      <c r="BK7" s="81"/>
      <c r="BL7" s="82" t="s">
        <v>3</v>
      </c>
      <c r="BM7" s="82" t="s">
        <v>8</v>
      </c>
      <c r="BN7" s="82" t="s">
        <v>5</v>
      </c>
      <c r="BO7" s="82" t="s">
        <v>6</v>
      </c>
      <c r="BP7" s="82" t="s">
        <v>62</v>
      </c>
      <c r="BQ7" s="82" t="s">
        <v>7</v>
      </c>
      <c r="BR7" s="82" t="s">
        <v>185</v>
      </c>
      <c r="BS7" s="82"/>
      <c r="BT7" s="82" t="s">
        <v>174</v>
      </c>
      <c r="BU7" s="82" t="s">
        <v>0</v>
      </c>
      <c r="BV7" s="82" t="s">
        <v>173</v>
      </c>
      <c r="BW7" s="82" t="s">
        <v>70</v>
      </c>
      <c r="BX7" s="82" t="s">
        <v>76</v>
      </c>
      <c r="BY7" s="82"/>
      <c r="BZ7" s="82" t="s">
        <v>1</v>
      </c>
      <c r="CA7" s="82" t="s">
        <v>4</v>
      </c>
      <c r="CB7" s="82"/>
      <c r="CC7" s="83" t="s">
        <v>72</v>
      </c>
      <c r="CD7" s="83" t="s">
        <v>2</v>
      </c>
      <c r="CE7" s="83" t="s">
        <v>183</v>
      </c>
      <c r="CF7" s="84"/>
      <c r="CG7" s="85" t="s">
        <v>320</v>
      </c>
      <c r="CH7" s="85" t="s">
        <v>321</v>
      </c>
      <c r="CI7" s="85" t="s">
        <v>322</v>
      </c>
      <c r="CJ7" s="137" t="s">
        <v>314</v>
      </c>
      <c r="CK7" s="87"/>
      <c r="CL7" s="87" t="s">
        <v>311</v>
      </c>
    </row>
    <row r="8" spans="2:90" s="22" customFormat="1">
      <c r="B8" s="29" t="s">
        <v>92</v>
      </c>
      <c r="C8" s="30">
        <f>'Aggregates (£bn)'!C8-'[9]Aggregates (£bn)'!C8</f>
        <v>0</v>
      </c>
      <c r="D8" s="30">
        <f>'Aggregates (£bn)'!D8-'[9]Aggregates (£bn)'!D8</f>
        <v>0</v>
      </c>
      <c r="E8" s="30">
        <f>'Aggregates (£bn)'!E8-'[9]Aggregates (£bn)'!E8</f>
        <v>0</v>
      </c>
      <c r="F8" s="30">
        <f>'Aggregates (£bn)'!F8-'[9]Aggregates (£bn)'!F8</f>
        <v>0</v>
      </c>
      <c r="G8" s="30">
        <f>'Aggregates (£bn)'!G8-'[9]Aggregates (£bn)'!G8</f>
        <v>0</v>
      </c>
      <c r="H8" s="30">
        <f>'Aggregates (£bn)'!H8-'[9]Aggregates (£bn)'!H8</f>
        <v>0</v>
      </c>
      <c r="I8" s="30">
        <f>'Aggregates (£bn)'!I8-'[9]Aggregates (£bn)'!I8</f>
        <v>0</v>
      </c>
      <c r="J8" s="30">
        <f>IFERROR('Aggregates (£bn)'!J8 - '[9]Aggregates (£bn)'!J8, "-")</f>
        <v>0</v>
      </c>
      <c r="K8" s="149" t="str">
        <f>IFERROR('Aggregates (£bn)'!K8 - '[9]Aggregates (£bn)'!K8, "-")</f>
        <v>-</v>
      </c>
      <c r="L8" s="30">
        <f>'Aggregates (£bn)'!L8-'[9]Aggregates (£bn)'!L8</f>
        <v>0</v>
      </c>
      <c r="M8" s="30" t="str">
        <f>IFERROR('Aggregates (£bn)'!L8 - '[9]Aggregates (£bn)'!M8, "-")</f>
        <v>-</v>
      </c>
      <c r="N8" s="30" t="str">
        <f>IFERROR('Aggregates (£bn)'!M8 - '[9]Aggregates (£bn)'!N8, "-")</f>
        <v>-</v>
      </c>
      <c r="O8" s="30" t="str">
        <f>IFERROR('Aggregates (£bn)'!N8 - '[9]Aggregates (£bn)'!O8, "-")</f>
        <v>-</v>
      </c>
      <c r="P8" s="30">
        <f>'Aggregates (£bn)'!P8-'[9]Aggregates (£bn)'!P8</f>
        <v>0</v>
      </c>
      <c r="Q8" s="30">
        <f>'Aggregates (£bn)'!Q8-'[9]Aggregates (£bn)'!Q8</f>
        <v>0</v>
      </c>
      <c r="R8" s="30">
        <f>'Aggregates (£bn)'!R8-'[9]Aggregates (£bn)'!R8</f>
        <v>0</v>
      </c>
      <c r="S8" s="30">
        <f>'Aggregates (£bn)'!S8-'[9]Aggregates (£bn)'!S8</f>
        <v>0</v>
      </c>
      <c r="T8" s="30">
        <f>'Aggregates (£bn)'!T8-'[9]Aggregates (£bn)'!T8</f>
        <v>0</v>
      </c>
      <c r="U8" s="30">
        <f>'Aggregates (£bn)'!U8-'[9]Aggregates (£bn)'!U8</f>
        <v>0</v>
      </c>
      <c r="V8" s="30">
        <f>'Aggregates (£bn)'!V8-'[9]Aggregates (£bn)'!V8</f>
        <v>0</v>
      </c>
      <c r="W8" s="30">
        <f>'Aggregates (£bn)'!W8-'[9]Aggregates (£bn)'!W8</f>
        <v>0</v>
      </c>
      <c r="X8" s="30">
        <f>'Aggregates (£bn)'!X8-'[9]Aggregates (£bn)'!X8</f>
        <v>0</v>
      </c>
      <c r="Y8" s="30">
        <f>'Aggregates (£bn)'!AA8-'[9]Aggregates (£bn)'!Y8</f>
        <v>0.63200000000000001</v>
      </c>
      <c r="Z8" s="30" t="str">
        <f>IFERROR('Aggregates (£bn)'!AB8 - '[9]Aggregates (£bn)'!Z8, "-")</f>
        <v>-</v>
      </c>
      <c r="AA8" s="30" t="str">
        <f>IFERROR('Aggregates (£bn)'!AC8 - '[9]Aggregates (£bn)'!AA8, "-")</f>
        <v>-</v>
      </c>
      <c r="AB8" s="30" t="str">
        <f>IFERROR('Aggregates (£bn)'!AD8 - '[9]Aggregates (£bn)'!AB8, "-")</f>
        <v>-</v>
      </c>
      <c r="AC8" s="30" t="str">
        <f>IFERROR('Aggregates (£bn)'!AE8 - '[9]Aggregates (£bn)'!AC8, "-")</f>
        <v>-</v>
      </c>
      <c r="AD8" s="30" t="str">
        <f>IFERROR('Aggregates (£bn)'!AF8 - '[9]Aggregates (£bn)'!AD8, "-")</f>
        <v>-</v>
      </c>
      <c r="AE8" s="30" t="str">
        <f>IFERROR('Aggregates (£bn)'!AG8 - '[9]Aggregates (£bn)'!AE8, "-")</f>
        <v>-</v>
      </c>
      <c r="AF8" s="30"/>
      <c r="AG8" s="47" t="s">
        <v>120</v>
      </c>
      <c r="AH8" s="30">
        <f>'Aggregates (per cent of GDP)'!C5-'[9]Aggregates (per cent of GDP)'!C5</f>
        <v>0</v>
      </c>
      <c r="AI8" s="30">
        <f>'Aggregates (per cent of GDP)'!D5-'[9]Aggregates (per cent of GDP)'!D5</f>
        <v>0</v>
      </c>
      <c r="AJ8" s="30">
        <f>'Aggregates (per cent of GDP)'!E5-'[9]Aggregates (per cent of GDP)'!E5</f>
        <v>0</v>
      </c>
      <c r="AK8" s="30">
        <f>'Aggregates (per cent of GDP)'!F5-'[9]Aggregates (per cent of GDP)'!F5</f>
        <v>0</v>
      </c>
      <c r="AL8" s="30">
        <f>'Aggregates (per cent of GDP)'!G5-'[9]Aggregates (per cent of GDP)'!G5</f>
        <v>0</v>
      </c>
      <c r="AM8" s="30">
        <f>'Aggregates (per cent of GDP)'!H5-'[9]Aggregates (per cent of GDP)'!H5</f>
        <v>0</v>
      </c>
      <c r="AN8" s="30">
        <f>'Aggregates (per cent of GDP)'!I5-'[9]Aggregates (per cent of GDP)'!I5</f>
        <v>0</v>
      </c>
      <c r="AO8" s="30">
        <f>'Aggregates (per cent of GDP)'!J5-'[9]Aggregates (per cent of GDP)'!J5</f>
        <v>0</v>
      </c>
      <c r="AP8" s="30" t="str">
        <f>IFERROR('Aggregates (per cent of GDP)'!K5 - '[9]Aggregates (per cent of GDP)'!K5, "-")</f>
        <v>-</v>
      </c>
      <c r="AQ8" s="30">
        <f>'Aggregates (per cent of GDP)'!L5-'[9]Aggregates (per cent of GDP)'!L5</f>
        <v>0</v>
      </c>
      <c r="AR8" s="30" t="str">
        <f>IFERROR('Aggregates (per cent of GDP)'!M5 - '[9]Aggregates (per cent of GDP)'!M5, "-")</f>
        <v>-</v>
      </c>
      <c r="AS8" s="30" t="str">
        <f>IFERROR('Aggregates (per cent of GDP)'!L5 - '[9]Aggregates (per cent of GDP)'!N5, "-")</f>
        <v>-</v>
      </c>
      <c r="AT8" s="30" t="str">
        <f>IFERROR('Aggregates (per cent of GDP)'!N5 - '[9]Aggregates (per cent of GDP)'!O5, "-")</f>
        <v>-</v>
      </c>
      <c r="AU8" s="30">
        <f>'Aggregates (per cent of GDP)'!P5-'[9]Aggregates (per cent of GDP)'!P5</f>
        <v>0</v>
      </c>
      <c r="AV8" s="30">
        <f>'Aggregates (per cent of GDP)'!R5-'[9]Aggregates (per cent of GDP)'!Q5</f>
        <v>6.9759299781181614</v>
      </c>
      <c r="AW8" s="30">
        <f>'Aggregates (per cent of GDP)'!R5-'[9]Aggregates (per cent of GDP)'!R5</f>
        <v>0</v>
      </c>
      <c r="AX8" s="30">
        <f>'Aggregates (per cent of GDP)'!S5-'[9]Aggregates (per cent of GDP)'!S5</f>
        <v>0</v>
      </c>
      <c r="AY8" s="30">
        <f>'Aggregates (per cent of GDP)'!T5-'[9]Aggregates (per cent of GDP)'!T5</f>
        <v>0</v>
      </c>
      <c r="AZ8" s="30">
        <f>'Aggregates (per cent of GDP)'!U5-'[9]Aggregates (per cent of GDP)'!U5</f>
        <v>0</v>
      </c>
      <c r="BA8" s="30">
        <f>'Aggregates (per cent of GDP)'!V5-'[9]Aggregates (per cent of GDP)'!V5</f>
        <v>0</v>
      </c>
      <c r="BB8" s="30">
        <f>'Aggregates (per cent of GDP)'!W5-'[9]Aggregates (per cent of GDP)'!W5</f>
        <v>0</v>
      </c>
      <c r="BC8" s="30" t="str">
        <f>IFERROR('Aggregates (per cent of GDP)'!N5 - '[9]Aggregates (per cent of GDP)'!O5, "-")</f>
        <v>-</v>
      </c>
      <c r="BD8" s="30">
        <f>'Aggregates (per cent of GDP)'!AA5-'[9]Aggregates (per cent of GDP)'!Y5</f>
        <v>-3.7986870897155356</v>
      </c>
      <c r="BE8" s="30" t="str">
        <f>IFERROR('Aggregates (per cent of GDP)'!AB5 - '[9]Aggregates (per cent of GDP)'!Z5, "-")</f>
        <v>-</v>
      </c>
      <c r="BF8" s="30" t="str">
        <f>IFERROR('Aggregates (per cent of GDP)'!AC5 - '[9]Aggregates (per cent of GDP)'!AA5, "-")</f>
        <v>-</v>
      </c>
      <c r="BG8" s="30"/>
      <c r="BH8" s="30"/>
      <c r="BI8" s="30"/>
      <c r="BK8" s="29" t="s">
        <v>101</v>
      </c>
      <c r="BL8" s="30">
        <f>'Aggregates (2023-24 prices)'!C5-'[9]Aggregates (2023-24 prices)'!$C$5</f>
        <v>-0.19692307692312738</v>
      </c>
      <c r="BM8" s="30">
        <f>'Aggregates (2023-24 prices)'!D5-'[9]Aggregates (2023-24 prices)'!D5</f>
        <v>-0.19586013986017292</v>
      </c>
      <c r="BN8" s="30">
        <f>'Aggregates (2023-24 prices)'!E5-'[9]Aggregates (2023-24 prices)'!E5</f>
        <v>-0.15695104895107193</v>
      </c>
      <c r="BO8" s="30">
        <f>'Aggregates (2023-24 prices)'!F5-'[9]Aggregates (2023-24 prices)'!F5</f>
        <v>-2.3608391608398449E-2</v>
      </c>
      <c r="BP8" s="30">
        <f>'Aggregates (2023-24 prices)'!G5-'[9]Aggregates (2023-24 prices)'!G5</f>
        <v>-1.5300699300702547E-2</v>
      </c>
      <c r="BQ8" s="30">
        <f>'Aggregates (2023-24 prices)'!H5-'[9]Aggregates (2023-24 prices)'!H5</f>
        <v>-3.8909090909100996E-2</v>
      </c>
      <c r="BR8" s="30">
        <f>'Aggregates (2023-24 prices)'!I5-'[9]Aggregates (2023-24 prices)'!I5</f>
        <v>-0.1623216783217174</v>
      </c>
      <c r="BS8" s="30"/>
      <c r="BT8" s="30" t="e">
        <f>'Aggregates (2023-24 prices)'!K5-#REF!</f>
        <v>#VALUE!</v>
      </c>
      <c r="BU8" s="30" t="e">
        <f>'Aggregates (2023-24 prices)'!#REF!-#REF!</f>
        <v>#REF!</v>
      </c>
      <c r="BV8" s="30" t="e">
        <f>'Aggregates (2023-24 prices)'!L5-#REF!</f>
        <v>#REF!</v>
      </c>
      <c r="BW8" s="30" t="e">
        <f>'Aggregates (2023-24 prices)'!M5-#REF!</f>
        <v>#VALUE!</v>
      </c>
      <c r="BX8" s="30" t="e">
        <f>'Aggregates (2023-24 prices)'!N5-#REF!</f>
        <v>#VALUE!</v>
      </c>
      <c r="BY8" s="30"/>
      <c r="BZ8" s="30" t="e">
        <f>'Aggregates (2023-24 prices)'!Q5-#REF!</f>
        <v>#REF!</v>
      </c>
      <c r="CA8" s="30" t="e">
        <f>'Aggregates (2023-24 prices)'!R5-#REF!</f>
        <v>#REF!</v>
      </c>
      <c r="CB8" s="30"/>
      <c r="CC8" s="30" t="e">
        <f>'Aggregates (2023-24 prices)'!T5-#REF!</f>
        <v>#REF!</v>
      </c>
      <c r="CD8" s="30" t="e">
        <f>'Aggregates (2023-24 prices)'!U5-#REF!</f>
        <v>#REF!</v>
      </c>
      <c r="CE8" s="30" t="e">
        <f>'Aggregates (2023-24 prices)'!V5-#REF!</f>
        <v>#REF!</v>
      </c>
      <c r="CF8" s="30"/>
      <c r="CG8" s="30" t="e">
        <f>'Aggregates (2023-24 prices)'!X5-#REF!</f>
        <v>#REF!</v>
      </c>
      <c r="CH8" s="30" t="e">
        <f>'Aggregates (2023-24 prices)'!AA5-#REF!</f>
        <v>#REF!</v>
      </c>
      <c r="CI8" s="30" t="e">
        <f>'Aggregates (2023-24 prices)'!AB5-#REF!</f>
        <v>#VALUE!</v>
      </c>
      <c r="CJ8" s="30" t="e">
        <f>'Aggregates (2023-24 prices)'!AC5-#REF!</f>
        <v>#VALUE!</v>
      </c>
      <c r="CK8" s="30"/>
      <c r="CL8" s="30" t="e">
        <f>'Aggregates (2023-24 prices)'!AE5-#REF!</f>
        <v>#REF!</v>
      </c>
    </row>
    <row r="9" spans="2:90" s="22" customFormat="1">
      <c r="B9" s="31" t="s">
        <v>93</v>
      </c>
      <c r="C9" s="30">
        <f>'Aggregates (£bn)'!C9-'[9]Aggregates (£bn)'!C9</f>
        <v>0</v>
      </c>
      <c r="D9" s="30">
        <f>'Aggregates (£bn)'!D9-'[9]Aggregates (£bn)'!D9</f>
        <v>0</v>
      </c>
      <c r="E9" s="30">
        <f>'Aggregates (£bn)'!E9-'[9]Aggregates (£bn)'!E9</f>
        <v>0</v>
      </c>
      <c r="F9" s="30">
        <f>'Aggregates (£bn)'!F9-'[9]Aggregates (£bn)'!F9</f>
        <v>0</v>
      </c>
      <c r="G9" s="30">
        <f>'Aggregates (£bn)'!G9-'[9]Aggregates (£bn)'!G9</f>
        <v>0</v>
      </c>
      <c r="H9" s="30">
        <f>'Aggregates (£bn)'!H9-'[9]Aggregates (£bn)'!H9</f>
        <v>0</v>
      </c>
      <c r="I9" s="30">
        <f>'Aggregates (£bn)'!I9-'[9]Aggregates (£bn)'!I9</f>
        <v>0</v>
      </c>
      <c r="J9" s="30">
        <f>'Aggregates (£bn)'!J9-'[9]Aggregates (£bn)'!J9</f>
        <v>0</v>
      </c>
      <c r="K9" s="149" t="str">
        <f>IFERROR('Aggregates (£bn)'!K9 - '[9]Aggregates (£bn)'!K9, "-")</f>
        <v>-</v>
      </c>
      <c r="L9" s="30">
        <f>'Aggregates (£bn)'!L9-'[9]Aggregates (£bn)'!L9</f>
        <v>0</v>
      </c>
      <c r="M9" s="30" t="str">
        <f>IFERROR('Aggregates (£bn)'!L9 - '[9]Aggregates (£bn)'!M9, "-")</f>
        <v>-</v>
      </c>
      <c r="N9" s="30" t="str">
        <f>IFERROR('Aggregates (£bn)'!M9 - '[9]Aggregates (£bn)'!N9, "-")</f>
        <v>-</v>
      </c>
      <c r="O9" s="30" t="str">
        <f>IFERROR('Aggregates (£bn)'!N9 - '[9]Aggregates (£bn)'!O9, "-")</f>
        <v>-</v>
      </c>
      <c r="P9" s="30">
        <f>'Aggregates (£bn)'!P9-'[9]Aggregates (£bn)'!P9</f>
        <v>0</v>
      </c>
      <c r="Q9" s="30">
        <f>'Aggregates (£bn)'!Q9-'[9]Aggregates (£bn)'!Q9</f>
        <v>0</v>
      </c>
      <c r="R9" s="30">
        <f>'Aggregates (£bn)'!R9-'[9]Aggregates (£bn)'!R9</f>
        <v>0</v>
      </c>
      <c r="S9" s="30">
        <f>'Aggregates (£bn)'!S9-'[9]Aggregates (£bn)'!S9</f>
        <v>0</v>
      </c>
      <c r="T9" s="30">
        <f>'Aggregates (£bn)'!T9-'[9]Aggregates (£bn)'!T9</f>
        <v>0</v>
      </c>
      <c r="U9" s="30">
        <f>'Aggregates (£bn)'!U9-'[9]Aggregates (£bn)'!U9</f>
        <v>0</v>
      </c>
      <c r="V9" s="30">
        <f>'Aggregates (£bn)'!V9-'[9]Aggregates (£bn)'!V9</f>
        <v>0</v>
      </c>
      <c r="W9" s="30">
        <f>'Aggregates (£bn)'!W9-'[9]Aggregates (£bn)'!W9</f>
        <v>0</v>
      </c>
      <c r="X9" s="30">
        <f>'Aggregates (£bn)'!X9-'[9]Aggregates (£bn)'!X9</f>
        <v>0</v>
      </c>
      <c r="Y9" s="30">
        <f>'Aggregates (£bn)'!AA9-'[9]Aggregates (£bn)'!Y9</f>
        <v>0.11899999999999999</v>
      </c>
      <c r="Z9" s="30" t="str">
        <f>IFERROR('Aggregates (£bn)'!AB9 - '[9]Aggregates (£bn)'!Z9, "-")</f>
        <v>-</v>
      </c>
      <c r="AA9" s="30" t="str">
        <f>IFERROR('Aggregates (£bn)'!AC9 - '[9]Aggregates (£bn)'!AA9, "-")</f>
        <v>-</v>
      </c>
      <c r="AB9" s="30" t="str">
        <f>IFERROR('Aggregates (£bn)'!AD9 - '[9]Aggregates (£bn)'!AB9, "-")</f>
        <v>-</v>
      </c>
      <c r="AC9" s="30" t="str">
        <f>IFERROR('Aggregates (£bn)'!AE9 - '[9]Aggregates (£bn)'!AC9, "-")</f>
        <v>-</v>
      </c>
      <c r="AD9" s="30" t="str">
        <f>IFERROR('Aggregates (£bn)'!AF9 - '[9]Aggregates (£bn)'!AD9, "-")</f>
        <v>-</v>
      </c>
      <c r="AE9" s="30" t="str">
        <f>IFERROR('Aggregates (£bn)'!AG9 - '[9]Aggregates (£bn)'!AE9, "-")</f>
        <v>-</v>
      </c>
      <c r="AF9" s="30"/>
      <c r="AG9" s="47" t="s">
        <v>121</v>
      </c>
      <c r="AH9" s="30">
        <f>'Aggregates (per cent of GDP)'!C6-'[9]Aggregates (per cent of GDP)'!C6</f>
        <v>0</v>
      </c>
      <c r="AI9" s="30">
        <f>'Aggregates (per cent of GDP)'!D6-'[9]Aggregates (per cent of GDP)'!D6</f>
        <v>0</v>
      </c>
      <c r="AJ9" s="30">
        <f>'Aggregates (per cent of GDP)'!E6-'[9]Aggregates (per cent of GDP)'!E6</f>
        <v>0</v>
      </c>
      <c r="AK9" s="30">
        <f>'Aggregates (per cent of GDP)'!F6-'[9]Aggregates (per cent of GDP)'!F6</f>
        <v>0</v>
      </c>
      <c r="AL9" s="30">
        <f>'Aggregates (per cent of GDP)'!G6-'[9]Aggregates (per cent of GDP)'!G6</f>
        <v>0</v>
      </c>
      <c r="AM9" s="30">
        <f>'Aggregates (per cent of GDP)'!H6-'[9]Aggregates (per cent of GDP)'!H6</f>
        <v>0</v>
      </c>
      <c r="AN9" s="30">
        <f>'Aggregates (per cent of GDP)'!I6-'[9]Aggregates (per cent of GDP)'!I6</f>
        <v>0</v>
      </c>
      <c r="AO9" s="30">
        <f>'Aggregates (per cent of GDP)'!J6-'[9]Aggregates (per cent of GDP)'!J6</f>
        <v>0</v>
      </c>
      <c r="AP9" s="30" t="str">
        <f>IFERROR('Aggregates (per cent of GDP)'!K6 - '[9]Aggregates (per cent of GDP)'!K6, "-")</f>
        <v>-</v>
      </c>
      <c r="AQ9" s="30">
        <f>'Aggregates (per cent of GDP)'!L6-'[9]Aggregates (per cent of GDP)'!L6</f>
        <v>0</v>
      </c>
      <c r="AR9" s="30" t="str">
        <f>IFERROR('Aggregates (per cent of GDP)'!M6 - '[9]Aggregates (per cent of GDP)'!M6, "-")</f>
        <v>-</v>
      </c>
      <c r="AS9" s="30" t="str">
        <f>IFERROR('Aggregates (per cent of GDP)'!L6 - '[9]Aggregates (per cent of GDP)'!N6, "-")</f>
        <v>-</v>
      </c>
      <c r="AT9" s="30" t="str">
        <f>IFERROR('Aggregates (per cent of GDP)'!N6 - '[9]Aggregates (per cent of GDP)'!O6, "-")</f>
        <v>-</v>
      </c>
      <c r="AU9" s="30">
        <f>'Aggregates (per cent of GDP)'!P6-'[9]Aggregates (per cent of GDP)'!P6</f>
        <v>0</v>
      </c>
      <c r="AV9" s="30">
        <f>'Aggregates (per cent of GDP)'!R6-'[9]Aggregates (per cent of GDP)'!Q6</f>
        <v>7.8149396006245375</v>
      </c>
      <c r="AW9" s="30">
        <f>'Aggregates (per cent of GDP)'!R6-'[9]Aggregates (per cent of GDP)'!R6</f>
        <v>0</v>
      </c>
      <c r="AX9" s="30">
        <f>'Aggregates (per cent of GDP)'!S6-'[9]Aggregates (per cent of GDP)'!S6</f>
        <v>0</v>
      </c>
      <c r="AY9" s="30">
        <f>'Aggregates (per cent of GDP)'!T6-'[9]Aggregates (per cent of GDP)'!T6</f>
        <v>0</v>
      </c>
      <c r="AZ9" s="30">
        <f>'Aggregates (per cent of GDP)'!U6-'[9]Aggregates (per cent of GDP)'!U6</f>
        <v>0</v>
      </c>
      <c r="BA9" s="30">
        <f>'Aggregates (per cent of GDP)'!V6-'[9]Aggregates (per cent of GDP)'!V6</f>
        <v>0</v>
      </c>
      <c r="BB9" s="30">
        <f>'Aggregates (per cent of GDP)'!W6-'[9]Aggregates (per cent of GDP)'!W6</f>
        <v>0</v>
      </c>
      <c r="BC9" s="30" t="str">
        <f>IFERROR('Aggregates (per cent of GDP)'!N6 - '[9]Aggregates (per cent of GDP)'!O6, "-")</f>
        <v>-</v>
      </c>
      <c r="BD9" s="30">
        <f>'Aggregates (per cent of GDP)'!AA6-'[9]Aggregates (per cent of GDP)'!Y6</f>
        <v>-4.2320650834086617</v>
      </c>
      <c r="BE9" s="30" t="str">
        <f>IFERROR('Aggregates (per cent of GDP)'!AB6 - '[9]Aggregates (per cent of GDP)'!Z6, "-")</f>
        <v>-</v>
      </c>
      <c r="BF9" s="30" t="str">
        <f>IFERROR('Aggregates (per cent of GDP)'!AC6 - '[9]Aggregates (per cent of GDP)'!AA6, "-")</f>
        <v>-</v>
      </c>
      <c r="BG9" s="30"/>
      <c r="BH9" s="30"/>
      <c r="BI9" s="30"/>
      <c r="BK9" s="31" t="s">
        <v>102</v>
      </c>
      <c r="BL9" s="30">
        <f>'Aggregates (2023-24 prices)'!C6-'[9]Aggregates (2023-24 prices)'!$C$6</f>
        <v>-0.19810526315794164</v>
      </c>
      <c r="BM9" s="30">
        <f>'Aggregates (2023-24 prices)'!D6-'[9]Aggregates (2023-24 prices)'!D6</f>
        <v>-0.2002631578947387</v>
      </c>
      <c r="BN9" s="30">
        <f>'Aggregates (2023-24 prices)'!E6-'[9]Aggregates (2023-24 prices)'!E6</f>
        <v>-0.16086842105264054</v>
      </c>
      <c r="BO9" s="30">
        <f>'Aggregates (2023-24 prices)'!F6-'[9]Aggregates (2023-24 prices)'!F6</f>
        <v>-2.3657894736842877E-2</v>
      </c>
      <c r="BP9" s="30">
        <f>'Aggregates (2023-24 prices)'!G6-'[9]Aggregates (2023-24 prices)'!G6</f>
        <v>-1.5736842105262383E-2</v>
      </c>
      <c r="BQ9" s="30">
        <f>'Aggregates (2023-24 prices)'!H6-'[9]Aggregates (2023-24 prices)'!H6</f>
        <v>-3.9394736842112366E-2</v>
      </c>
      <c r="BR9" s="30">
        <f>'Aggregates (2023-24 prices)'!I6-'[9]Aggregates (2023-24 prices)'!I6</f>
        <v>-0.1628947368421052</v>
      </c>
      <c r="BS9" s="30"/>
      <c r="BT9" s="30" t="e">
        <f>'Aggregates (2023-24 prices)'!K6-#REF!</f>
        <v>#VALUE!</v>
      </c>
      <c r="BU9" s="30" t="e">
        <f>'Aggregates (2023-24 prices)'!#REF!-#REF!</f>
        <v>#REF!</v>
      </c>
      <c r="BV9" s="30" t="e">
        <f>'Aggregates (2023-24 prices)'!L6-#REF!</f>
        <v>#REF!</v>
      </c>
      <c r="BW9" s="30" t="e">
        <f>'Aggregates (2023-24 prices)'!M6-#REF!</f>
        <v>#VALUE!</v>
      </c>
      <c r="BX9" s="30" t="e">
        <f>'Aggregates (2023-24 prices)'!N6-#REF!</f>
        <v>#VALUE!</v>
      </c>
      <c r="BY9" s="30"/>
      <c r="BZ9" s="30" t="e">
        <f>'Aggregates (2023-24 prices)'!Q6-#REF!</f>
        <v>#REF!</v>
      </c>
      <c r="CA9" s="30" t="e">
        <f>'Aggregates (2023-24 prices)'!R6-#REF!</f>
        <v>#REF!</v>
      </c>
      <c r="CB9" s="30"/>
      <c r="CC9" s="30" t="e">
        <f>'Aggregates (2023-24 prices)'!T6-#REF!</f>
        <v>#REF!</v>
      </c>
      <c r="CD9" s="30" t="e">
        <f>'Aggregates (2023-24 prices)'!U6-#REF!</f>
        <v>#REF!</v>
      </c>
      <c r="CE9" s="30" t="e">
        <f>'Aggregates (2023-24 prices)'!V6-#REF!</f>
        <v>#REF!</v>
      </c>
      <c r="CF9" s="30"/>
      <c r="CG9" s="30" t="e">
        <f>'Aggregates (2023-24 prices)'!X6-#REF!</f>
        <v>#REF!</v>
      </c>
      <c r="CH9" s="30" t="e">
        <f>'Aggregates (2023-24 prices)'!AA6-#REF!</f>
        <v>#REF!</v>
      </c>
      <c r="CI9" s="30" t="e">
        <f>'Aggregates (2023-24 prices)'!AB6-#REF!</f>
        <v>#VALUE!</v>
      </c>
      <c r="CJ9" s="30" t="e">
        <f>'Aggregates (2023-24 prices)'!AC6-#REF!</f>
        <v>#VALUE!</v>
      </c>
      <c r="CK9" s="30"/>
      <c r="CL9" s="30" t="e">
        <f>'Aggregates (2023-24 prices)'!AE6-#REF!</f>
        <v>#REF!</v>
      </c>
    </row>
    <row r="10" spans="2:90" s="22" customFormat="1">
      <c r="B10" s="31" t="s">
        <v>94</v>
      </c>
      <c r="C10" s="30">
        <f>'Aggregates (£bn)'!C10-'[9]Aggregates (£bn)'!C10</f>
        <v>0</v>
      </c>
      <c r="D10" s="30">
        <f>'Aggregates (£bn)'!D10-'[9]Aggregates (£bn)'!D10</f>
        <v>0</v>
      </c>
      <c r="E10" s="30">
        <f>'Aggregates (£bn)'!E10-'[9]Aggregates (£bn)'!E10</f>
        <v>0</v>
      </c>
      <c r="F10" s="30">
        <f>'Aggregates (£bn)'!F10-'[9]Aggregates (£bn)'!F10</f>
        <v>0</v>
      </c>
      <c r="G10" s="30">
        <f>'Aggregates (£bn)'!G10-'[9]Aggregates (£bn)'!G10</f>
        <v>0</v>
      </c>
      <c r="H10" s="30">
        <f>'Aggregates (£bn)'!H10-'[9]Aggregates (£bn)'!H10</f>
        <v>0</v>
      </c>
      <c r="I10" s="30">
        <f>'Aggregates (£bn)'!I10-'[9]Aggregates (£bn)'!I10</f>
        <v>0</v>
      </c>
      <c r="J10" s="30">
        <f>'Aggregates (£bn)'!J10-'[9]Aggregates (£bn)'!J10</f>
        <v>0</v>
      </c>
      <c r="K10" s="149" t="str">
        <f>IFERROR('Aggregates (£bn)'!K10 - '[9]Aggregates (£bn)'!K10, "-")</f>
        <v>-</v>
      </c>
      <c r="L10" s="30">
        <f>'Aggregates (£bn)'!L10-'[9]Aggregates (£bn)'!L10</f>
        <v>0</v>
      </c>
      <c r="M10" s="30" t="str">
        <f>IFERROR('Aggregates (£bn)'!L10 - '[9]Aggregates (£bn)'!M10, "-")</f>
        <v>-</v>
      </c>
      <c r="N10" s="30" t="str">
        <f>IFERROR('Aggregates (£bn)'!M10 - '[9]Aggregates (£bn)'!N10, "-")</f>
        <v>-</v>
      </c>
      <c r="O10" s="30" t="str">
        <f>IFERROR('Aggregates (£bn)'!N10 - '[9]Aggregates (£bn)'!O10, "-")</f>
        <v>-</v>
      </c>
      <c r="P10" s="30">
        <f>'Aggregates (£bn)'!P10-'[9]Aggregates (£bn)'!P10</f>
        <v>0</v>
      </c>
      <c r="Q10" s="30">
        <f>'Aggregates (£bn)'!Q10-'[9]Aggregates (£bn)'!Q10</f>
        <v>0</v>
      </c>
      <c r="R10" s="30">
        <f>'Aggregates (£bn)'!R10-'[9]Aggregates (£bn)'!R10</f>
        <v>0</v>
      </c>
      <c r="S10" s="30">
        <f>'Aggregates (£bn)'!S10-'[9]Aggregates (£bn)'!S10</f>
        <v>0</v>
      </c>
      <c r="T10" s="30">
        <f>'Aggregates (£bn)'!T10-'[9]Aggregates (£bn)'!T10</f>
        <v>0</v>
      </c>
      <c r="U10" s="30">
        <f>'Aggregates (£bn)'!U10-'[9]Aggregates (£bn)'!U10</f>
        <v>0</v>
      </c>
      <c r="V10" s="30">
        <f>'Aggregates (£bn)'!V10-'[9]Aggregates (£bn)'!V10</f>
        <v>0</v>
      </c>
      <c r="W10" s="30">
        <f>'Aggregates (£bn)'!W10-'[9]Aggregates (£bn)'!W10</f>
        <v>0</v>
      </c>
      <c r="X10" s="30">
        <f>'Aggregates (£bn)'!X10-'[9]Aggregates (£bn)'!X10</f>
        <v>0</v>
      </c>
      <c r="Y10" s="30">
        <f>'Aggregates (£bn)'!AA10-'[9]Aggregates (£bn)'!Y10</f>
        <v>-0.434</v>
      </c>
      <c r="Z10" s="30" t="str">
        <f>IFERROR('Aggregates (£bn)'!AB10 - '[9]Aggregates (£bn)'!Z10, "-")</f>
        <v>-</v>
      </c>
      <c r="AA10" s="30" t="str">
        <f>IFERROR('Aggregates (£bn)'!AC10 - '[9]Aggregates (£bn)'!AA10, "-")</f>
        <v>-</v>
      </c>
      <c r="AB10" s="30" t="str">
        <f>IFERROR('Aggregates (£bn)'!AD10 - '[9]Aggregates (£bn)'!AB10, "-")</f>
        <v>-</v>
      </c>
      <c r="AC10" s="30" t="str">
        <f>IFERROR('Aggregates (£bn)'!AE10 - '[9]Aggregates (£bn)'!AC10, "-")</f>
        <v>-</v>
      </c>
      <c r="AD10" s="30" t="str">
        <f>IFERROR('Aggregates (£bn)'!AF10 - '[9]Aggregates (£bn)'!AD10, "-")</f>
        <v>-</v>
      </c>
      <c r="AE10" s="30" t="str">
        <f>IFERROR('Aggregates (£bn)'!AG10 - '[9]Aggregates (£bn)'!AE10, "-")</f>
        <v>-</v>
      </c>
      <c r="AF10" s="30"/>
      <c r="AG10" s="47" t="s">
        <v>122</v>
      </c>
      <c r="AH10" s="30">
        <f>'Aggregates (per cent of GDP)'!C7-'[9]Aggregates (per cent of GDP)'!C7</f>
        <v>0</v>
      </c>
      <c r="AI10" s="30">
        <f>'Aggregates (per cent of GDP)'!D7-'[9]Aggregates (per cent of GDP)'!D7</f>
        <v>0</v>
      </c>
      <c r="AJ10" s="30">
        <f>'Aggregates (per cent of GDP)'!E7-'[9]Aggregates (per cent of GDP)'!E7</f>
        <v>0</v>
      </c>
      <c r="AK10" s="30">
        <f>'Aggregates (per cent of GDP)'!F7-'[9]Aggregates (per cent of GDP)'!F7</f>
        <v>0</v>
      </c>
      <c r="AL10" s="30">
        <f>'Aggregates (per cent of GDP)'!G7-'[9]Aggregates (per cent of GDP)'!G7</f>
        <v>0</v>
      </c>
      <c r="AM10" s="30">
        <f>'Aggregates (per cent of GDP)'!H7-'[9]Aggregates (per cent of GDP)'!H7</f>
        <v>0</v>
      </c>
      <c r="AN10" s="30">
        <f>'Aggregates (per cent of GDP)'!I7-'[9]Aggregates (per cent of GDP)'!I7</f>
        <v>0</v>
      </c>
      <c r="AO10" s="30">
        <f>'Aggregates (per cent of GDP)'!J7-'[9]Aggregates (per cent of GDP)'!J7</f>
        <v>0</v>
      </c>
      <c r="AP10" s="30" t="str">
        <f>IFERROR('Aggregates (per cent of GDP)'!K7 - '[9]Aggregates (per cent of GDP)'!K7, "-")</f>
        <v>-</v>
      </c>
      <c r="AQ10" s="30">
        <f>'Aggregates (per cent of GDP)'!L7-'[9]Aggregates (per cent of GDP)'!L7</f>
        <v>0</v>
      </c>
      <c r="AR10" s="30" t="str">
        <f>IFERROR('Aggregates (per cent of GDP)'!M7 - '[9]Aggregates (per cent of GDP)'!M7, "-")</f>
        <v>-</v>
      </c>
      <c r="AS10" s="30" t="str">
        <f>IFERROR('Aggregates (per cent of GDP)'!L7 - '[9]Aggregates (per cent of GDP)'!N7, "-")</f>
        <v>-</v>
      </c>
      <c r="AT10" s="30" t="str">
        <f>IFERROR('Aggregates (per cent of GDP)'!N7 - '[9]Aggregates (per cent of GDP)'!O7, "-")</f>
        <v>-</v>
      </c>
      <c r="AU10" s="30">
        <f>'Aggregates (per cent of GDP)'!P7-'[9]Aggregates (per cent of GDP)'!P7</f>
        <v>0</v>
      </c>
      <c r="AV10" s="30">
        <f>'Aggregates (per cent of GDP)'!R7-'[9]Aggregates (per cent of GDP)'!Q7</f>
        <v>7.4175824175824179</v>
      </c>
      <c r="AW10" s="30">
        <f>'Aggregates (per cent of GDP)'!R7-'[9]Aggregates (per cent of GDP)'!R7</f>
        <v>0</v>
      </c>
      <c r="AX10" s="30">
        <f>'Aggregates (per cent of GDP)'!S7-'[9]Aggregates (per cent of GDP)'!S7</f>
        <v>0</v>
      </c>
      <c r="AY10" s="30">
        <f>'Aggregates (per cent of GDP)'!T7-'[9]Aggregates (per cent of GDP)'!T7</f>
        <v>0</v>
      </c>
      <c r="AZ10" s="30">
        <f>'Aggregates (per cent of GDP)'!U7-'[9]Aggregates (per cent of GDP)'!U7</f>
        <v>0</v>
      </c>
      <c r="BA10" s="30">
        <f>'Aggregates (per cent of GDP)'!V7-'[9]Aggregates (per cent of GDP)'!V7</f>
        <v>0</v>
      </c>
      <c r="BB10" s="30">
        <f>'Aggregates (per cent of GDP)'!W7-'[9]Aggregates (per cent of GDP)'!W7</f>
        <v>0</v>
      </c>
      <c r="BC10" s="30" t="str">
        <f>IFERROR('Aggregates (per cent of GDP)'!N7 - '[9]Aggregates (per cent of GDP)'!O7, "-")</f>
        <v>-</v>
      </c>
      <c r="BD10" s="30">
        <f>'Aggregates (per cent of GDP)'!AA7-'[9]Aggregates (per cent of GDP)'!Y7</f>
        <v>-3.2731554160125591</v>
      </c>
      <c r="BE10" s="30" t="str">
        <f>IFERROR('Aggregates (per cent of GDP)'!AB7 - '[9]Aggregates (per cent of GDP)'!Z7, "-")</f>
        <v>-</v>
      </c>
      <c r="BF10" s="30" t="str">
        <f>IFERROR('Aggregates (per cent of GDP)'!AC7 - '[9]Aggregates (per cent of GDP)'!AA7, "-")</f>
        <v>-</v>
      </c>
      <c r="BG10" s="30"/>
      <c r="BH10" s="30"/>
      <c r="BI10" s="30"/>
      <c r="BK10" s="31" t="s">
        <v>103</v>
      </c>
      <c r="BL10" s="30">
        <f>'Aggregates (2023-24 prices)'!C7-'[9]Aggregates (2023-24 prices)'!$C$7</f>
        <v>-0.19914465408808724</v>
      </c>
      <c r="BM10" s="30">
        <f>'Aggregates (2023-24 prices)'!D7-'[9]Aggregates (2023-24 prices)'!D7</f>
        <v>-0.19929559748433689</v>
      </c>
      <c r="BN10" s="30">
        <f>'Aggregates (2023-24 prices)'!E7-'[9]Aggregates (2023-24 prices)'!E7</f>
        <v>-0.16070440251576201</v>
      </c>
      <c r="BO10" s="30">
        <f>'Aggregates (2023-24 prices)'!F7-'[9]Aggregates (2023-24 prices)'!F7</f>
        <v>-2.2440251572330538E-2</v>
      </c>
      <c r="BP10" s="30">
        <f>'Aggregates (2023-24 prices)'!G7-'[9]Aggregates (2023-24 prices)'!G7</f>
        <v>-1.6150943396230133E-2</v>
      </c>
      <c r="BQ10" s="30">
        <f>'Aggregates (2023-24 prices)'!H7-'[9]Aggregates (2023-24 prices)'!H7</f>
        <v>-3.8591194968553566E-2</v>
      </c>
      <c r="BR10" s="30">
        <f>'Aggregates (2023-24 prices)'!I7-'[9]Aggregates (2023-24 prices)'!I7</f>
        <v>-0.16374842767297082</v>
      </c>
      <c r="BS10" s="30"/>
      <c r="BT10" s="30" t="e">
        <f>'Aggregates (2023-24 prices)'!K7-#REF!</f>
        <v>#VALUE!</v>
      </c>
      <c r="BU10" s="30" t="e">
        <f>'Aggregates (2023-24 prices)'!#REF!-#REF!</f>
        <v>#REF!</v>
      </c>
      <c r="BV10" s="30" t="e">
        <f>'Aggregates (2023-24 prices)'!L7-#REF!</f>
        <v>#REF!</v>
      </c>
      <c r="BW10" s="30" t="e">
        <f>'Aggregates (2023-24 prices)'!M7-#REF!</f>
        <v>#VALUE!</v>
      </c>
      <c r="BX10" s="30" t="e">
        <f>'Aggregates (2023-24 prices)'!N7-#REF!</f>
        <v>#VALUE!</v>
      </c>
      <c r="BY10" s="30"/>
      <c r="BZ10" s="30" t="e">
        <f>'Aggregates (2023-24 prices)'!Q7-#REF!</f>
        <v>#REF!</v>
      </c>
      <c r="CA10" s="30" t="e">
        <f>'Aggregates (2023-24 prices)'!R7-#REF!</f>
        <v>#REF!</v>
      </c>
      <c r="CB10" s="30"/>
      <c r="CC10" s="30" t="e">
        <f>'Aggregates (2023-24 prices)'!T7-#REF!</f>
        <v>#REF!</v>
      </c>
      <c r="CD10" s="30" t="e">
        <f>'Aggregates (2023-24 prices)'!U7-#REF!</f>
        <v>#REF!</v>
      </c>
      <c r="CE10" s="30" t="e">
        <f>'Aggregates (2023-24 prices)'!V7-#REF!</f>
        <v>#REF!</v>
      </c>
      <c r="CF10" s="30"/>
      <c r="CG10" s="30" t="e">
        <f>'Aggregates (2023-24 prices)'!X7-#REF!</f>
        <v>#REF!</v>
      </c>
      <c r="CH10" s="30" t="e">
        <f>'Aggregates (2023-24 prices)'!AA7-#REF!</f>
        <v>#REF!</v>
      </c>
      <c r="CI10" s="30" t="e">
        <f>'Aggregates (2023-24 prices)'!AB7-#REF!</f>
        <v>#VALUE!</v>
      </c>
      <c r="CJ10" s="30" t="e">
        <f>'Aggregates (2023-24 prices)'!AC7-#REF!</f>
        <v>#VALUE!</v>
      </c>
      <c r="CK10" s="30"/>
      <c r="CL10" s="30" t="e">
        <f>'Aggregates (2023-24 prices)'!AE7-#REF!</f>
        <v>#REF!</v>
      </c>
    </row>
    <row r="11" spans="2:90" s="22" customFormat="1">
      <c r="B11" s="31" t="s">
        <v>95</v>
      </c>
      <c r="C11" s="30">
        <f>'Aggregates (£bn)'!C11-'[9]Aggregates (£bn)'!C11</f>
        <v>0</v>
      </c>
      <c r="D11" s="30">
        <f>'Aggregates (£bn)'!D11-'[9]Aggregates (£bn)'!D11</f>
        <v>0</v>
      </c>
      <c r="E11" s="30">
        <f>'Aggregates (£bn)'!E11-'[9]Aggregates (£bn)'!E11</f>
        <v>0</v>
      </c>
      <c r="F11" s="30">
        <f>'Aggregates (£bn)'!F11-'[9]Aggregates (£bn)'!F11</f>
        <v>0</v>
      </c>
      <c r="G11" s="30">
        <f>'Aggregates (£bn)'!G11-'[9]Aggregates (£bn)'!G11</f>
        <v>0</v>
      </c>
      <c r="H11" s="30">
        <f>'Aggregates (£bn)'!H11-'[9]Aggregates (£bn)'!H11</f>
        <v>0</v>
      </c>
      <c r="I11" s="30">
        <f>'Aggregates (£bn)'!I11-'[9]Aggregates (£bn)'!I11</f>
        <v>0</v>
      </c>
      <c r="J11" s="30">
        <f>'Aggregates (£bn)'!J11-'[9]Aggregates (£bn)'!J11</f>
        <v>0</v>
      </c>
      <c r="K11" s="149" t="str">
        <f>IFERROR('Aggregates (£bn)'!K11 - '[9]Aggregates (£bn)'!K11, "-")</f>
        <v>-</v>
      </c>
      <c r="L11" s="30">
        <f>'Aggregates (£bn)'!L11-'[9]Aggregates (£bn)'!L11</f>
        <v>0</v>
      </c>
      <c r="M11" s="30" t="str">
        <f>IFERROR('Aggregates (£bn)'!L11 - '[9]Aggregates (£bn)'!M11, "-")</f>
        <v>-</v>
      </c>
      <c r="N11" s="30" t="str">
        <f>IFERROR('Aggregates (£bn)'!M11 - '[9]Aggregates (£bn)'!N11, "-")</f>
        <v>-</v>
      </c>
      <c r="O11" s="30" t="str">
        <f>IFERROR('Aggregates (£bn)'!N11 - '[9]Aggregates (£bn)'!O11, "-")</f>
        <v>-</v>
      </c>
      <c r="P11" s="30">
        <f>'Aggregates (£bn)'!P11-'[9]Aggregates (£bn)'!P11</f>
        <v>0</v>
      </c>
      <c r="Q11" s="30">
        <f>'Aggregates (£bn)'!Q11-'[9]Aggregates (£bn)'!Q11</f>
        <v>0</v>
      </c>
      <c r="R11" s="30">
        <f>'Aggregates (£bn)'!R11-'[9]Aggregates (£bn)'!R11</f>
        <v>0</v>
      </c>
      <c r="S11" s="30">
        <f>'Aggregates (£bn)'!S11-'[9]Aggregates (£bn)'!S11</f>
        <v>0</v>
      </c>
      <c r="T11" s="30">
        <f>'Aggregates (£bn)'!T11-'[9]Aggregates (£bn)'!T11</f>
        <v>0</v>
      </c>
      <c r="U11" s="30">
        <f>'Aggregates (£bn)'!U11-'[9]Aggregates (£bn)'!U11</f>
        <v>0</v>
      </c>
      <c r="V11" s="30">
        <f>'Aggregates (£bn)'!V11-'[9]Aggregates (£bn)'!V11</f>
        <v>0</v>
      </c>
      <c r="W11" s="30">
        <f>'Aggregates (£bn)'!W11-'[9]Aggregates (£bn)'!W11</f>
        <v>0</v>
      </c>
      <c r="X11" s="30">
        <f>'Aggregates (£bn)'!X11-'[9]Aggregates (£bn)'!X11</f>
        <v>0</v>
      </c>
      <c r="Y11" s="30">
        <f>'Aggregates (£bn)'!AA11-'[9]Aggregates (£bn)'!Y11</f>
        <v>-0.51500000000000001</v>
      </c>
      <c r="Z11" s="30" t="str">
        <f>IFERROR('Aggregates (£bn)'!AB11 - '[9]Aggregates (£bn)'!Z11, "-")</f>
        <v>-</v>
      </c>
      <c r="AA11" s="30" t="str">
        <f>IFERROR('Aggregates (£bn)'!AC11 - '[9]Aggregates (£bn)'!AA11, "-")</f>
        <v>-</v>
      </c>
      <c r="AB11" s="30" t="str">
        <f>IFERROR('Aggregates (£bn)'!AD11 - '[9]Aggregates (£bn)'!AB11, "-")</f>
        <v>-</v>
      </c>
      <c r="AC11" s="30" t="str">
        <f>IFERROR('Aggregates (£bn)'!AE11 - '[9]Aggregates (£bn)'!AC11, "-")</f>
        <v>-</v>
      </c>
      <c r="AD11" s="30" t="str">
        <f>IFERROR('Aggregates (£bn)'!AF11 - '[9]Aggregates (£bn)'!AD11, "-")</f>
        <v>-</v>
      </c>
      <c r="AE11" s="30" t="str">
        <f>IFERROR('Aggregates (£bn)'!AG11 - '[9]Aggregates (£bn)'!AE11, "-")</f>
        <v>-</v>
      </c>
      <c r="AF11" s="30"/>
      <c r="AG11" s="47" t="s">
        <v>123</v>
      </c>
      <c r="AH11" s="30">
        <f>'Aggregates (per cent of GDP)'!C8-'[9]Aggregates (per cent of GDP)'!C8</f>
        <v>0</v>
      </c>
      <c r="AI11" s="30">
        <f>'Aggregates (per cent of GDP)'!D8-'[9]Aggregates (per cent of GDP)'!D8</f>
        <v>0</v>
      </c>
      <c r="AJ11" s="30">
        <f>'Aggregates (per cent of GDP)'!E8-'[9]Aggregates (per cent of GDP)'!E8</f>
        <v>0</v>
      </c>
      <c r="AK11" s="30">
        <f>'Aggregates (per cent of GDP)'!F8-'[9]Aggregates (per cent of GDP)'!F8</f>
        <v>0</v>
      </c>
      <c r="AL11" s="30">
        <f>'Aggregates (per cent of GDP)'!G8-'[9]Aggregates (per cent of GDP)'!G8</f>
        <v>0</v>
      </c>
      <c r="AM11" s="30">
        <f>'Aggregates (per cent of GDP)'!H8-'[9]Aggregates (per cent of GDP)'!H8</f>
        <v>0</v>
      </c>
      <c r="AN11" s="30">
        <f>'Aggregates (per cent of GDP)'!I8-'[9]Aggregates (per cent of GDP)'!I8</f>
        <v>0</v>
      </c>
      <c r="AO11" s="30">
        <f>'Aggregates (per cent of GDP)'!J8-'[9]Aggregates (per cent of GDP)'!J8</f>
        <v>0</v>
      </c>
      <c r="AP11" s="30" t="str">
        <f>IFERROR('Aggregates (per cent of GDP)'!K8 - '[9]Aggregates (per cent of GDP)'!K8, "-")</f>
        <v>-</v>
      </c>
      <c r="AQ11" s="30">
        <f>'Aggregates (per cent of GDP)'!L8-'[9]Aggregates (per cent of GDP)'!L8</f>
        <v>0</v>
      </c>
      <c r="AR11" s="30" t="str">
        <f>IFERROR('Aggregates (per cent of GDP)'!M8 - '[9]Aggregates (per cent of GDP)'!M8, "-")</f>
        <v>-</v>
      </c>
      <c r="AS11" s="30" t="str">
        <f>IFERROR('Aggregates (per cent of GDP)'!L8 - '[9]Aggregates (per cent of GDP)'!N8, "-")</f>
        <v>-</v>
      </c>
      <c r="AT11" s="30" t="str">
        <f>IFERROR('Aggregates (per cent of GDP)'!N8 - '[9]Aggregates (per cent of GDP)'!O8, "-")</f>
        <v>-</v>
      </c>
      <c r="AU11" s="30">
        <f>'Aggregates (per cent of GDP)'!P8-'[9]Aggregates (per cent of GDP)'!P8</f>
        <v>0</v>
      </c>
      <c r="AV11" s="30">
        <f>'Aggregates (per cent of GDP)'!R8-'[9]Aggregates (per cent of GDP)'!Q8</f>
        <v>5.9218345801580083</v>
      </c>
      <c r="AW11" s="30">
        <f>'Aggregates (per cent of GDP)'!R8-'[9]Aggregates (per cent of GDP)'!R8</f>
        <v>0</v>
      </c>
      <c r="AX11" s="30">
        <f>'Aggregates (per cent of GDP)'!S8-'[9]Aggregates (per cent of GDP)'!S8</f>
        <v>0</v>
      </c>
      <c r="AY11" s="30">
        <f>'Aggregates (per cent of GDP)'!T8-'[9]Aggregates (per cent of GDP)'!T8</f>
        <v>0</v>
      </c>
      <c r="AZ11" s="30">
        <f>'Aggregates (per cent of GDP)'!U8-'[9]Aggregates (per cent of GDP)'!U8</f>
        <v>0</v>
      </c>
      <c r="BA11" s="30">
        <f>'Aggregates (per cent of GDP)'!V8-'[9]Aggregates (per cent of GDP)'!V8</f>
        <v>0</v>
      </c>
      <c r="BB11" s="30">
        <f>'Aggregates (per cent of GDP)'!W8-'[9]Aggregates (per cent of GDP)'!W8</f>
        <v>0</v>
      </c>
      <c r="BC11" s="30" t="str">
        <f>IFERROR('Aggregates (per cent of GDP)'!N8 - '[9]Aggregates (per cent of GDP)'!O8, "-")</f>
        <v>-</v>
      </c>
      <c r="BD11" s="30">
        <f>'Aggregates (per cent of GDP)'!AA8-'[9]Aggregates (per cent of GDP)'!Y8</f>
        <v>-6.9915402363140595E-3</v>
      </c>
      <c r="BE11" s="30" t="str">
        <f>IFERROR('Aggregates (per cent of GDP)'!AB8 - '[9]Aggregates (per cent of GDP)'!Z8, "-")</f>
        <v>-</v>
      </c>
      <c r="BF11" s="30" t="str">
        <f>IFERROR('Aggregates (per cent of GDP)'!AC8 - '[9]Aggregates (per cent of GDP)'!AA8, "-")</f>
        <v>-</v>
      </c>
      <c r="BG11" s="30"/>
      <c r="BH11" s="30"/>
      <c r="BI11" s="30"/>
      <c r="BK11" s="31" t="s">
        <v>104</v>
      </c>
      <c r="BL11" s="30">
        <f>'Aggregates (2023-24 prices)'!C8-'[9]Aggregates (2023-24 prices)'!$C$8</f>
        <v>-0.20290243902442739</v>
      </c>
      <c r="BM11" s="30">
        <f>'Aggregates (2023-24 prices)'!D8-'[9]Aggregates (2023-24 prices)'!D8</f>
        <v>-0.20463414634147625</v>
      </c>
      <c r="BN11" s="30">
        <f>'Aggregates (2023-24 prices)'!E8-'[9]Aggregates (2023-24 prices)'!E8</f>
        <v>-0.16502439024390014</v>
      </c>
      <c r="BO11" s="30">
        <f>'Aggregates (2023-24 prices)'!F8-'[9]Aggregates (2023-24 prices)'!F8</f>
        <v>-2.3195121951218312E-2</v>
      </c>
      <c r="BP11" s="30">
        <f>'Aggregates (2023-24 prices)'!G8-'[9]Aggregates (2023-24 prices)'!G8</f>
        <v>-1.6414634146343587E-2</v>
      </c>
      <c r="BQ11" s="30">
        <f>'Aggregates (2023-24 prices)'!H8-'[9]Aggregates (2023-24 prices)'!H8</f>
        <v>-3.9609756097554794E-2</v>
      </c>
      <c r="BR11" s="30">
        <f>'Aggregates (2023-24 prices)'!I8-'[9]Aggregates (2023-24 prices)'!I8</f>
        <v>-0.16809756097561035</v>
      </c>
      <c r="BS11" s="30"/>
      <c r="BT11" s="30" t="e">
        <f>'Aggregates (2023-24 prices)'!K8-#REF!</f>
        <v>#VALUE!</v>
      </c>
      <c r="BU11" s="30" t="e">
        <f>'Aggregates (2023-24 prices)'!#REF!-#REF!</f>
        <v>#REF!</v>
      </c>
      <c r="BV11" s="30" t="e">
        <f>'Aggregates (2023-24 prices)'!L8-#REF!</f>
        <v>#REF!</v>
      </c>
      <c r="BW11" s="30" t="e">
        <f>'Aggregates (2023-24 prices)'!M8-#REF!</f>
        <v>#VALUE!</v>
      </c>
      <c r="BX11" s="30" t="e">
        <f>'Aggregates (2023-24 prices)'!N8-#REF!</f>
        <v>#VALUE!</v>
      </c>
      <c r="BY11" s="30"/>
      <c r="BZ11" s="30" t="e">
        <f>'Aggregates (2023-24 prices)'!Q8-#REF!</f>
        <v>#REF!</v>
      </c>
      <c r="CA11" s="30" t="e">
        <f>'Aggregates (2023-24 prices)'!R8-#REF!</f>
        <v>#REF!</v>
      </c>
      <c r="CB11" s="30"/>
      <c r="CC11" s="30" t="e">
        <f>'Aggregates (2023-24 prices)'!T8-#REF!</f>
        <v>#REF!</v>
      </c>
      <c r="CD11" s="30" t="e">
        <f>'Aggregates (2023-24 prices)'!U8-#REF!</f>
        <v>#REF!</v>
      </c>
      <c r="CE11" s="30" t="e">
        <f>'Aggregates (2023-24 prices)'!V8-#REF!</f>
        <v>#REF!</v>
      </c>
      <c r="CF11" s="30"/>
      <c r="CG11" s="30" t="e">
        <f>'Aggregates (2023-24 prices)'!X8-#REF!</f>
        <v>#REF!</v>
      </c>
      <c r="CH11" s="30" t="e">
        <f>'Aggregates (2023-24 prices)'!AA8-#REF!</f>
        <v>#REF!</v>
      </c>
      <c r="CI11" s="30" t="e">
        <f>'Aggregates (2023-24 prices)'!AB8-#REF!</f>
        <v>#VALUE!</v>
      </c>
      <c r="CJ11" s="30" t="e">
        <f>'Aggregates (2023-24 prices)'!AC8-#REF!</f>
        <v>#VALUE!</v>
      </c>
      <c r="CK11" s="30"/>
      <c r="CL11" s="30" t="e">
        <f>'Aggregates (2023-24 prices)'!AE8-#REF!</f>
        <v>#REF!</v>
      </c>
    </row>
    <row r="12" spans="2:90" s="22" customFormat="1">
      <c r="B12" s="31" t="s">
        <v>96</v>
      </c>
      <c r="C12" s="30">
        <f>'Aggregates (£bn)'!C12-'[9]Aggregates (£bn)'!C12</f>
        <v>0</v>
      </c>
      <c r="D12" s="30">
        <f>'Aggregates (£bn)'!D12-'[9]Aggregates (£bn)'!D12</f>
        <v>0</v>
      </c>
      <c r="E12" s="30">
        <f>'Aggregates (£bn)'!E12-'[9]Aggregates (£bn)'!E12</f>
        <v>0</v>
      </c>
      <c r="F12" s="30">
        <f>'Aggregates (£bn)'!F12-'[9]Aggregates (£bn)'!F12</f>
        <v>0</v>
      </c>
      <c r="G12" s="30">
        <f>'Aggregates (£bn)'!G12-'[9]Aggregates (£bn)'!G12</f>
        <v>0</v>
      </c>
      <c r="H12" s="30">
        <f>'Aggregates (£bn)'!H12-'[9]Aggregates (£bn)'!H12</f>
        <v>0</v>
      </c>
      <c r="I12" s="30">
        <f>'Aggregates (£bn)'!I12-'[9]Aggregates (£bn)'!I12</f>
        <v>0</v>
      </c>
      <c r="J12" s="30">
        <f>'Aggregates (£bn)'!J12-'[9]Aggregates (£bn)'!J12</f>
        <v>0</v>
      </c>
      <c r="K12" s="149" t="str">
        <f>IFERROR('Aggregates (£bn)'!K12 - '[9]Aggregates (£bn)'!K12, "-")</f>
        <v>-</v>
      </c>
      <c r="L12" s="30">
        <f>'Aggregates (£bn)'!L12-'[9]Aggregates (£bn)'!L12</f>
        <v>0</v>
      </c>
      <c r="M12" s="30" t="str">
        <f>IFERROR('Aggregates (£bn)'!L12 - '[9]Aggregates (£bn)'!M12, "-")</f>
        <v>-</v>
      </c>
      <c r="N12" s="30" t="str">
        <f>IFERROR('Aggregates (£bn)'!M12 - '[9]Aggregates (£bn)'!N12, "-")</f>
        <v>-</v>
      </c>
      <c r="O12" s="30" t="str">
        <f>IFERROR('Aggregates (£bn)'!N12 - '[9]Aggregates (£bn)'!O12, "-")</f>
        <v>-</v>
      </c>
      <c r="P12" s="30">
        <f>'Aggregates (£bn)'!P12-'[9]Aggregates (£bn)'!P12</f>
        <v>0</v>
      </c>
      <c r="Q12" s="30">
        <f>'Aggregates (£bn)'!Q12-'[9]Aggregates (£bn)'!Q12</f>
        <v>0</v>
      </c>
      <c r="R12" s="30">
        <f>'Aggregates (£bn)'!R12-'[9]Aggregates (£bn)'!R12</f>
        <v>0</v>
      </c>
      <c r="S12" s="30">
        <f>'Aggregates (£bn)'!S12-'[9]Aggregates (£bn)'!S12</f>
        <v>0</v>
      </c>
      <c r="T12" s="30">
        <f>'Aggregates (£bn)'!T12-'[9]Aggregates (£bn)'!T12</f>
        <v>0</v>
      </c>
      <c r="U12" s="30">
        <f>'Aggregates (£bn)'!U12-'[9]Aggregates (£bn)'!U12</f>
        <v>0</v>
      </c>
      <c r="V12" s="30">
        <f>'Aggregates (£bn)'!V12-'[9]Aggregates (£bn)'!V12</f>
        <v>0</v>
      </c>
      <c r="W12" s="30">
        <f>'Aggregates (£bn)'!W12-'[9]Aggregates (£bn)'!W12</f>
        <v>0</v>
      </c>
      <c r="X12" s="30">
        <f>'Aggregates (£bn)'!X12-'[9]Aggregates (£bn)'!X12</f>
        <v>0</v>
      </c>
      <c r="Y12" s="30">
        <f>'Aggregates (£bn)'!AA12-'[9]Aggregates (£bn)'!Y12</f>
        <v>-0.41699999999999998</v>
      </c>
      <c r="Z12" s="30" t="str">
        <f>IFERROR('Aggregates (£bn)'!AB12 - '[9]Aggregates (£bn)'!Z12, "-")</f>
        <v>-</v>
      </c>
      <c r="AA12" s="30" t="str">
        <f>IFERROR('Aggregates (£bn)'!AC12 - '[9]Aggregates (£bn)'!AA12, "-")</f>
        <v>-</v>
      </c>
      <c r="AB12" s="30" t="str">
        <f>IFERROR('Aggregates (£bn)'!AD12 - '[9]Aggregates (£bn)'!AB12, "-")</f>
        <v>-</v>
      </c>
      <c r="AC12" s="30" t="str">
        <f>IFERROR('Aggregates (£bn)'!AE12 - '[9]Aggregates (£bn)'!AC12, "-")</f>
        <v>-</v>
      </c>
      <c r="AD12" s="30" t="str">
        <f>IFERROR('Aggregates (£bn)'!AF12 - '[9]Aggregates (£bn)'!AD12, "-")</f>
        <v>-</v>
      </c>
      <c r="AE12" s="30" t="str">
        <f>IFERROR('Aggregates (£bn)'!AG12 - '[9]Aggregates (£bn)'!AE12, "-")</f>
        <v>-</v>
      </c>
      <c r="AF12" s="30"/>
      <c r="AG12" s="47" t="s">
        <v>124</v>
      </c>
      <c r="AH12" s="30">
        <f>'Aggregates (per cent of GDP)'!C9-'[9]Aggregates (per cent of GDP)'!C9</f>
        <v>0</v>
      </c>
      <c r="AI12" s="30">
        <f>'Aggregates (per cent of GDP)'!D9-'[9]Aggregates (per cent of GDP)'!D9</f>
        <v>0</v>
      </c>
      <c r="AJ12" s="30">
        <f>'Aggregates (per cent of GDP)'!E9-'[9]Aggregates (per cent of GDP)'!E9</f>
        <v>0</v>
      </c>
      <c r="AK12" s="30">
        <f>'Aggregates (per cent of GDP)'!F9-'[9]Aggregates (per cent of GDP)'!F9</f>
        <v>0</v>
      </c>
      <c r="AL12" s="30">
        <f>'Aggregates (per cent of GDP)'!G9-'[9]Aggregates (per cent of GDP)'!G9</f>
        <v>0</v>
      </c>
      <c r="AM12" s="30">
        <f>'Aggregates (per cent of GDP)'!H9-'[9]Aggregates (per cent of GDP)'!H9</f>
        <v>0</v>
      </c>
      <c r="AN12" s="30">
        <f>'Aggregates (per cent of GDP)'!I9-'[9]Aggregates (per cent of GDP)'!I9</f>
        <v>0</v>
      </c>
      <c r="AO12" s="30">
        <f>'Aggregates (per cent of GDP)'!J9-'[9]Aggregates (per cent of GDP)'!J9</f>
        <v>0</v>
      </c>
      <c r="AP12" s="30" t="str">
        <f>IFERROR('Aggregates (per cent of GDP)'!K9 - '[9]Aggregates (per cent of GDP)'!K9, "-")</f>
        <v>-</v>
      </c>
      <c r="AQ12" s="30">
        <f>'Aggregates (per cent of GDP)'!L9-'[9]Aggregates (per cent of GDP)'!L9</f>
        <v>0</v>
      </c>
      <c r="AR12" s="30" t="str">
        <f>IFERROR('Aggregates (per cent of GDP)'!M9 - '[9]Aggregates (per cent of GDP)'!M9, "-")</f>
        <v>-</v>
      </c>
      <c r="AS12" s="30" t="str">
        <f>IFERROR('Aggregates (per cent of GDP)'!L9 - '[9]Aggregates (per cent of GDP)'!N9, "-")</f>
        <v>-</v>
      </c>
      <c r="AT12" s="30" t="str">
        <f>IFERROR('Aggregates (per cent of GDP)'!N9 - '[9]Aggregates (per cent of GDP)'!O9, "-")</f>
        <v>-</v>
      </c>
      <c r="AU12" s="30">
        <f>'Aggregates (per cent of GDP)'!P9-'[9]Aggregates (per cent of GDP)'!P9</f>
        <v>0</v>
      </c>
      <c r="AV12" s="30">
        <f>'Aggregates (per cent of GDP)'!R9-'[9]Aggregates (per cent of GDP)'!Q9</f>
        <v>4.4284243048403704</v>
      </c>
      <c r="AW12" s="30">
        <f>'Aggregates (per cent of GDP)'!R9-'[9]Aggregates (per cent of GDP)'!R9</f>
        <v>0</v>
      </c>
      <c r="AX12" s="30">
        <f>'Aggregates (per cent of GDP)'!S9-'[9]Aggregates (per cent of GDP)'!S9</f>
        <v>0</v>
      </c>
      <c r="AY12" s="30">
        <f>'Aggregates (per cent of GDP)'!T9-'[9]Aggregates (per cent of GDP)'!T9</f>
        <v>0</v>
      </c>
      <c r="AZ12" s="30">
        <f>'Aggregates (per cent of GDP)'!U9-'[9]Aggregates (per cent of GDP)'!U9</f>
        <v>0</v>
      </c>
      <c r="BA12" s="30">
        <f>'Aggregates (per cent of GDP)'!V9-'[9]Aggregates (per cent of GDP)'!V9</f>
        <v>0</v>
      </c>
      <c r="BB12" s="30">
        <f>'Aggregates (per cent of GDP)'!W9-'[9]Aggregates (per cent of GDP)'!W9</f>
        <v>0</v>
      </c>
      <c r="BC12" s="30" t="str">
        <f>IFERROR('Aggregates (per cent of GDP)'!N9 - '[9]Aggregates (per cent of GDP)'!O9, "-")</f>
        <v>-</v>
      </c>
      <c r="BD12" s="30">
        <f>'Aggregates (per cent of GDP)'!AA9-'[9]Aggregates (per cent of GDP)'!Y9</f>
        <v>0.99124613800205974</v>
      </c>
      <c r="BE12" s="30" t="str">
        <f>IFERROR('Aggregates (per cent of GDP)'!AB9 - '[9]Aggregates (per cent of GDP)'!Z9, "-")</f>
        <v>-</v>
      </c>
      <c r="BF12" s="30" t="str">
        <f>IFERROR('Aggregates (per cent of GDP)'!AC9 - '[9]Aggregates (per cent of GDP)'!AA9, "-")</f>
        <v>-</v>
      </c>
      <c r="BG12" s="30"/>
      <c r="BH12" s="30"/>
      <c r="BI12" s="30"/>
      <c r="BK12" s="31" t="s">
        <v>105</v>
      </c>
      <c r="BL12" s="30">
        <f>'Aggregates (2023-24 prices)'!C9-'[9]Aggregates (2023-24 prices)'!$C$9</f>
        <v>-0.2041951219512157</v>
      </c>
      <c r="BM12" s="30">
        <f>'Aggregates (2023-24 prices)'!D9-'[9]Aggregates (2023-24 prices)'!D9</f>
        <v>-0.21807317073174204</v>
      </c>
      <c r="BN12" s="30">
        <f>'Aggregates (2023-24 prices)'!E9-'[9]Aggregates (2023-24 prices)'!E9</f>
        <v>-0.1763902439024605</v>
      </c>
      <c r="BO12" s="30">
        <f>'Aggregates (2023-24 prices)'!F9-'[9]Aggregates (2023-24 prices)'!F9</f>
        <v>-2.4975609756101136E-2</v>
      </c>
      <c r="BP12" s="30">
        <f>'Aggregates (2023-24 prices)'!G9-'[9]Aggregates (2023-24 prices)'!G9</f>
        <v>-1.6707317073169747E-2</v>
      </c>
      <c r="BQ12" s="30">
        <f>'Aggregates (2023-24 prices)'!H9-'[9]Aggregates (2023-24 prices)'!H9</f>
        <v>-4.1682926829274436E-2</v>
      </c>
      <c r="BR12" s="30">
        <f>'Aggregates (2023-24 prices)'!I9-'[9]Aggregates (2023-24 prices)'!I9</f>
        <v>-0.1724878048780738</v>
      </c>
      <c r="BS12" s="30"/>
      <c r="BT12" s="30" t="e">
        <f>'Aggregates (2023-24 prices)'!K9-#REF!</f>
        <v>#VALUE!</v>
      </c>
      <c r="BU12" s="30" t="e">
        <f>'Aggregates (2023-24 prices)'!#REF!-#REF!</f>
        <v>#REF!</v>
      </c>
      <c r="BV12" s="30" t="e">
        <f>'Aggregates (2023-24 prices)'!L9-#REF!</f>
        <v>#REF!</v>
      </c>
      <c r="BW12" s="30" t="e">
        <f>'Aggregates (2023-24 prices)'!M9-#REF!</f>
        <v>#VALUE!</v>
      </c>
      <c r="BX12" s="30" t="e">
        <f>'Aggregates (2023-24 prices)'!N9-#REF!</f>
        <v>#VALUE!</v>
      </c>
      <c r="BY12" s="30"/>
      <c r="BZ12" s="30" t="e">
        <f>'Aggregates (2023-24 prices)'!Q9-#REF!</f>
        <v>#REF!</v>
      </c>
      <c r="CA12" s="30" t="e">
        <f>'Aggregates (2023-24 prices)'!R9-#REF!</f>
        <v>#REF!</v>
      </c>
      <c r="CB12" s="30"/>
      <c r="CC12" s="30" t="e">
        <f>'Aggregates (2023-24 prices)'!T9-#REF!</f>
        <v>#REF!</v>
      </c>
      <c r="CD12" s="30" t="e">
        <f>'Aggregates (2023-24 prices)'!U9-#REF!</f>
        <v>#REF!</v>
      </c>
      <c r="CE12" s="30" t="e">
        <f>'Aggregates (2023-24 prices)'!V9-#REF!</f>
        <v>#REF!</v>
      </c>
      <c r="CF12" s="30"/>
      <c r="CG12" s="30" t="e">
        <f>'Aggregates (2023-24 prices)'!X9-#REF!</f>
        <v>#REF!</v>
      </c>
      <c r="CH12" s="30" t="e">
        <f>'Aggregates (2023-24 prices)'!AA9-#REF!</f>
        <v>#REF!</v>
      </c>
      <c r="CI12" s="30" t="e">
        <f>'Aggregates (2023-24 prices)'!AB9-#REF!</f>
        <v>#VALUE!</v>
      </c>
      <c r="CJ12" s="30" t="e">
        <f>'Aggregates (2023-24 prices)'!AC9-#REF!</f>
        <v>#VALUE!</v>
      </c>
      <c r="CK12" s="30"/>
      <c r="CL12" s="30" t="e">
        <f>'Aggregates (2023-24 prices)'!AE9-#REF!</f>
        <v>#REF!</v>
      </c>
    </row>
    <row r="13" spans="2:90" s="22" customFormat="1">
      <c r="B13" s="31" t="s">
        <v>97</v>
      </c>
      <c r="C13" s="30">
        <f>'Aggregates (£bn)'!C13-'[9]Aggregates (£bn)'!C13</f>
        <v>0</v>
      </c>
      <c r="D13" s="30">
        <f>'Aggregates (£bn)'!D13-'[9]Aggregates (£bn)'!D13</f>
        <v>0</v>
      </c>
      <c r="E13" s="30">
        <f>'Aggregates (£bn)'!E13-'[9]Aggregates (£bn)'!E13</f>
        <v>0</v>
      </c>
      <c r="F13" s="30">
        <f>'Aggregates (£bn)'!F13-'[9]Aggregates (£bn)'!F13</f>
        <v>0</v>
      </c>
      <c r="G13" s="30">
        <f>'Aggregates (£bn)'!G13-'[9]Aggregates (£bn)'!G13</f>
        <v>0</v>
      </c>
      <c r="H13" s="30">
        <f>'Aggregates (£bn)'!H13-'[9]Aggregates (£bn)'!H13</f>
        <v>0</v>
      </c>
      <c r="I13" s="30">
        <f>'Aggregates (£bn)'!I13-'[9]Aggregates (£bn)'!I13</f>
        <v>0</v>
      </c>
      <c r="J13" s="30">
        <f>'Aggregates (£bn)'!J13-'[9]Aggregates (£bn)'!J13</f>
        <v>0</v>
      </c>
      <c r="K13" s="149" t="str">
        <f>IFERROR('Aggregates (£bn)'!K13 - '[9]Aggregates (£bn)'!K13, "-")</f>
        <v>-</v>
      </c>
      <c r="L13" s="30">
        <f>'Aggregates (£bn)'!L13-'[9]Aggregates (£bn)'!L13</f>
        <v>0</v>
      </c>
      <c r="M13" s="30" t="str">
        <f>IFERROR('Aggregates (£bn)'!L13 - '[9]Aggregates (£bn)'!M13, "-")</f>
        <v>-</v>
      </c>
      <c r="N13" s="30" t="str">
        <f>IFERROR('Aggregates (£bn)'!M13 - '[9]Aggregates (£bn)'!N13, "-")</f>
        <v>-</v>
      </c>
      <c r="O13" s="30" t="str">
        <f>IFERROR('Aggregates (£bn)'!N13 - '[9]Aggregates (£bn)'!O13, "-")</f>
        <v>-</v>
      </c>
      <c r="P13" s="30">
        <f>'Aggregates (£bn)'!P13-'[9]Aggregates (£bn)'!P13</f>
        <v>0</v>
      </c>
      <c r="Q13" s="30">
        <f>'Aggregates (£bn)'!Q13-'[9]Aggregates (£bn)'!Q13</f>
        <v>0</v>
      </c>
      <c r="R13" s="30">
        <f>'Aggregates (£bn)'!R13-'[9]Aggregates (£bn)'!R13</f>
        <v>0</v>
      </c>
      <c r="S13" s="30">
        <f>'Aggregates (£bn)'!S13-'[9]Aggregates (£bn)'!S13</f>
        <v>0</v>
      </c>
      <c r="T13" s="30">
        <f>'Aggregates (£bn)'!T13-'[9]Aggregates (£bn)'!T13</f>
        <v>0</v>
      </c>
      <c r="U13" s="30">
        <f>'Aggregates (£bn)'!U13-'[9]Aggregates (£bn)'!U13</f>
        <v>0</v>
      </c>
      <c r="V13" s="30">
        <f>'Aggregates (£bn)'!V13-'[9]Aggregates (£bn)'!V13</f>
        <v>0</v>
      </c>
      <c r="W13" s="30">
        <f>'Aggregates (£bn)'!W13-'[9]Aggregates (£bn)'!W13</f>
        <v>0</v>
      </c>
      <c r="X13" s="30">
        <f>'Aggregates (£bn)'!X13-'[9]Aggregates (£bn)'!X13</f>
        <v>0</v>
      </c>
      <c r="Y13" s="30">
        <f>'Aggregates (£bn)'!AA13-'[9]Aggregates (£bn)'!Y13</f>
        <v>-1E-3</v>
      </c>
      <c r="Z13" s="30" t="str">
        <f>IFERROR('Aggregates (£bn)'!AB13 - '[9]Aggregates (£bn)'!Z13, "-")</f>
        <v>-</v>
      </c>
      <c r="AA13" s="30" t="str">
        <f>IFERROR('Aggregates (£bn)'!AC13 - '[9]Aggregates (£bn)'!AA13, "-")</f>
        <v>-</v>
      </c>
      <c r="AB13" s="30" t="str">
        <f>IFERROR('Aggregates (£bn)'!AD13 - '[9]Aggregates (£bn)'!AB13, "-")</f>
        <v>-</v>
      </c>
      <c r="AC13" s="30" t="str">
        <f>IFERROR('Aggregates (£bn)'!AE13 - '[9]Aggregates (£bn)'!AC13, "-")</f>
        <v>-</v>
      </c>
      <c r="AD13" s="30" t="str">
        <f>IFERROR('Aggregates (£bn)'!AF13 - '[9]Aggregates (£bn)'!AD13, "-")</f>
        <v>-</v>
      </c>
      <c r="AE13" s="30" t="str">
        <f>IFERROR('Aggregates (£bn)'!AG13 - '[9]Aggregates (£bn)'!AE13, "-")</f>
        <v>-</v>
      </c>
      <c r="AF13" s="30"/>
      <c r="AG13" s="47" t="s">
        <v>125</v>
      </c>
      <c r="AH13" s="30">
        <f>'Aggregates (per cent of GDP)'!C10-'[9]Aggregates (per cent of GDP)'!C10</f>
        <v>0</v>
      </c>
      <c r="AI13" s="30">
        <f>'Aggregates (per cent of GDP)'!D10-'[9]Aggregates (per cent of GDP)'!D10</f>
        <v>0</v>
      </c>
      <c r="AJ13" s="30">
        <f>'Aggregates (per cent of GDP)'!E10-'[9]Aggregates (per cent of GDP)'!E10</f>
        <v>0</v>
      </c>
      <c r="AK13" s="30">
        <f>'Aggregates (per cent of GDP)'!F10-'[9]Aggregates (per cent of GDP)'!F10</f>
        <v>0</v>
      </c>
      <c r="AL13" s="30">
        <f>'Aggregates (per cent of GDP)'!G10-'[9]Aggregates (per cent of GDP)'!G10</f>
        <v>0</v>
      </c>
      <c r="AM13" s="30">
        <f>'Aggregates (per cent of GDP)'!H10-'[9]Aggregates (per cent of GDP)'!H10</f>
        <v>0</v>
      </c>
      <c r="AN13" s="30">
        <f>'Aggregates (per cent of GDP)'!I10-'[9]Aggregates (per cent of GDP)'!I10</f>
        <v>0</v>
      </c>
      <c r="AO13" s="30">
        <f>'Aggregates (per cent of GDP)'!J10-'[9]Aggregates (per cent of GDP)'!J10</f>
        <v>0</v>
      </c>
      <c r="AP13" s="30" t="str">
        <f>IFERROR('Aggregates (per cent of GDP)'!K10 - '[9]Aggregates (per cent of GDP)'!K10, "-")</f>
        <v>-</v>
      </c>
      <c r="AQ13" s="30">
        <f>'Aggregates (per cent of GDP)'!L10-'[9]Aggregates (per cent of GDP)'!L10</f>
        <v>0</v>
      </c>
      <c r="AR13" s="30" t="str">
        <f>IFERROR('Aggregates (per cent of GDP)'!M10 - '[9]Aggregates (per cent of GDP)'!M10, "-")</f>
        <v>-</v>
      </c>
      <c r="AS13" s="30" t="str">
        <f>IFERROR('Aggregates (per cent of GDP)'!L10 - '[9]Aggregates (per cent of GDP)'!N10, "-")</f>
        <v>-</v>
      </c>
      <c r="AT13" s="30" t="str">
        <f>IFERROR('Aggregates (per cent of GDP)'!N10 - '[9]Aggregates (per cent of GDP)'!O10, "-")</f>
        <v>-</v>
      </c>
      <c r="AU13" s="30">
        <f>'Aggregates (per cent of GDP)'!P10-'[9]Aggregates (per cent of GDP)'!P10</f>
        <v>0</v>
      </c>
      <c r="AV13" s="30">
        <f>'Aggregates (per cent of GDP)'!R10-'[9]Aggregates (per cent of GDP)'!Q10</f>
        <v>3.5540905004495054</v>
      </c>
      <c r="AW13" s="30">
        <f>'Aggregates (per cent of GDP)'!R10-'[9]Aggregates (per cent of GDP)'!R10</f>
        <v>0</v>
      </c>
      <c r="AX13" s="30">
        <f>'Aggregates (per cent of GDP)'!S10-'[9]Aggregates (per cent of GDP)'!S10</f>
        <v>0</v>
      </c>
      <c r="AY13" s="30">
        <f>'Aggregates (per cent of GDP)'!T10-'[9]Aggregates (per cent of GDP)'!T10</f>
        <v>0</v>
      </c>
      <c r="AZ13" s="30">
        <f>'Aggregates (per cent of GDP)'!U10-'[9]Aggregates (per cent of GDP)'!U10</f>
        <v>0</v>
      </c>
      <c r="BA13" s="30">
        <f>'Aggregates (per cent of GDP)'!V10-'[9]Aggregates (per cent of GDP)'!V10</f>
        <v>0</v>
      </c>
      <c r="BB13" s="30">
        <f>'Aggregates (per cent of GDP)'!W10-'[9]Aggregates (per cent of GDP)'!W10</f>
        <v>0</v>
      </c>
      <c r="BC13" s="30" t="str">
        <f>IFERROR('Aggregates (per cent of GDP)'!N10 - '[9]Aggregates (per cent of GDP)'!O10, "-")</f>
        <v>-</v>
      </c>
      <c r="BD13" s="30">
        <f>'Aggregates (per cent of GDP)'!AA10-'[9]Aggregates (per cent of GDP)'!Y10</f>
        <v>1.7620617320946959</v>
      </c>
      <c r="BE13" s="30" t="str">
        <f>IFERROR('Aggregates (per cent of GDP)'!AB10 - '[9]Aggregates (per cent of GDP)'!Z10, "-")</f>
        <v>-</v>
      </c>
      <c r="BF13" s="30" t="str">
        <f>IFERROR('Aggregates (per cent of GDP)'!AC10 - '[9]Aggregates (per cent of GDP)'!AA10, "-")</f>
        <v>-</v>
      </c>
      <c r="BG13" s="30"/>
      <c r="BH13" s="30"/>
      <c r="BI13" s="30"/>
      <c r="BK13" s="31" t="s">
        <v>106</v>
      </c>
      <c r="BL13" s="30">
        <f>'Aggregates (2023-24 prices)'!C10-'[9]Aggregates (2023-24 prices)'!$C$10</f>
        <v>-0.21477108433737158</v>
      </c>
      <c r="BM13" s="30">
        <f>'Aggregates (2023-24 prices)'!D10-'[9]Aggregates (2023-24 prices)'!D10</f>
        <v>-0.23072289156633019</v>
      </c>
      <c r="BN13" s="30">
        <f>'Aggregates (2023-24 prices)'!E10-'[9]Aggregates (2023-24 prices)'!E10</f>
        <v>-0.18715662650606646</v>
      </c>
      <c r="BO13" s="30">
        <f>'Aggregates (2023-24 prices)'!F10-'[9]Aggregates (2023-24 prices)'!F10</f>
        <v>-2.5686746987958031E-2</v>
      </c>
      <c r="BP13" s="30">
        <f>'Aggregates (2023-24 prices)'!G10-'[9]Aggregates (2023-24 prices)'!G10</f>
        <v>-1.7879518072291489E-2</v>
      </c>
      <c r="BQ13" s="30">
        <f>'Aggregates (2023-24 prices)'!H10-'[9]Aggregates (2023-24 prices)'!H10</f>
        <v>-4.3566265060242415E-2</v>
      </c>
      <c r="BR13" s="30">
        <f>'Aggregates (2023-24 prices)'!I10-'[9]Aggregates (2023-24 prices)'!I10</f>
        <v>-0.1790120481927886</v>
      </c>
      <c r="BS13" s="30"/>
      <c r="BT13" s="30" t="e">
        <f>'Aggregates (2023-24 prices)'!K10-#REF!</f>
        <v>#VALUE!</v>
      </c>
      <c r="BU13" s="30" t="e">
        <f>'Aggregates (2023-24 prices)'!#REF!-#REF!</f>
        <v>#REF!</v>
      </c>
      <c r="BV13" s="30" t="e">
        <f>'Aggregates (2023-24 prices)'!L10-#REF!</f>
        <v>#REF!</v>
      </c>
      <c r="BW13" s="30" t="e">
        <f>'Aggregates (2023-24 prices)'!M10-#REF!</f>
        <v>#VALUE!</v>
      </c>
      <c r="BX13" s="30" t="e">
        <f>'Aggregates (2023-24 prices)'!N10-#REF!</f>
        <v>#VALUE!</v>
      </c>
      <c r="BY13" s="30"/>
      <c r="BZ13" s="30" t="e">
        <f>'Aggregates (2023-24 prices)'!Q10-#REF!</f>
        <v>#REF!</v>
      </c>
      <c r="CA13" s="30" t="e">
        <f>'Aggregates (2023-24 prices)'!R10-#REF!</f>
        <v>#REF!</v>
      </c>
      <c r="CB13" s="30"/>
      <c r="CC13" s="30" t="e">
        <f>'Aggregates (2023-24 prices)'!T10-#REF!</f>
        <v>#REF!</v>
      </c>
      <c r="CD13" s="30" t="e">
        <f>'Aggregates (2023-24 prices)'!U10-#REF!</f>
        <v>#REF!</v>
      </c>
      <c r="CE13" s="30" t="e">
        <f>'Aggregates (2023-24 prices)'!V10-#REF!</f>
        <v>#REF!</v>
      </c>
      <c r="CF13" s="30"/>
      <c r="CG13" s="30" t="e">
        <f>'Aggregates (2023-24 prices)'!X10-#REF!</f>
        <v>#REF!</v>
      </c>
      <c r="CH13" s="30" t="e">
        <f>'Aggregates (2023-24 prices)'!AA10-#REF!</f>
        <v>#REF!</v>
      </c>
      <c r="CI13" s="30" t="e">
        <f>'Aggregates (2023-24 prices)'!AB10-#REF!</f>
        <v>#VALUE!</v>
      </c>
      <c r="CJ13" s="30" t="e">
        <f>'Aggregates (2023-24 prices)'!AC10-#REF!</f>
        <v>#VALUE!</v>
      </c>
      <c r="CK13" s="30"/>
      <c r="CL13" s="30" t="e">
        <f>'Aggregates (2023-24 prices)'!AE10-#REF!</f>
        <v>#REF!</v>
      </c>
    </row>
    <row r="14" spans="2:90" s="22" customFormat="1">
      <c r="B14" s="31" t="s">
        <v>98</v>
      </c>
      <c r="C14" s="30">
        <f>'Aggregates (£bn)'!C14-'[9]Aggregates (£bn)'!C14</f>
        <v>0</v>
      </c>
      <c r="D14" s="30">
        <f>'Aggregates (£bn)'!D14-'[9]Aggregates (£bn)'!D14</f>
        <v>0</v>
      </c>
      <c r="E14" s="30">
        <f>'Aggregates (£bn)'!E14-'[9]Aggregates (£bn)'!E14</f>
        <v>0</v>
      </c>
      <c r="F14" s="30">
        <f>'Aggregates (£bn)'!F14-'[9]Aggregates (£bn)'!F14</f>
        <v>0</v>
      </c>
      <c r="G14" s="30">
        <f>'Aggregates (£bn)'!G14-'[9]Aggregates (£bn)'!G14</f>
        <v>0</v>
      </c>
      <c r="H14" s="30">
        <f>'Aggregates (£bn)'!H14-'[9]Aggregates (£bn)'!H14</f>
        <v>0</v>
      </c>
      <c r="I14" s="30">
        <f>'Aggregates (£bn)'!I14-'[9]Aggregates (£bn)'!I14</f>
        <v>0</v>
      </c>
      <c r="J14" s="30">
        <f>'Aggregates (£bn)'!J14-'[9]Aggregates (£bn)'!J14</f>
        <v>0</v>
      </c>
      <c r="K14" s="149" t="str">
        <f>IFERROR('Aggregates (£bn)'!K14 - '[9]Aggregates (£bn)'!K14, "-")</f>
        <v>-</v>
      </c>
      <c r="L14" s="30">
        <f>'Aggregates (£bn)'!L14-'[9]Aggregates (£bn)'!L14</f>
        <v>0</v>
      </c>
      <c r="M14" s="30" t="str">
        <f>IFERROR('Aggregates (£bn)'!L14 - '[9]Aggregates (£bn)'!M14, "-")</f>
        <v>-</v>
      </c>
      <c r="N14" s="30" t="str">
        <f>IFERROR('Aggregates (£bn)'!M14 - '[9]Aggregates (£bn)'!N14, "-")</f>
        <v>-</v>
      </c>
      <c r="O14" s="30" t="str">
        <f>IFERROR('Aggregates (£bn)'!N14 - '[9]Aggregates (£bn)'!O14, "-")</f>
        <v>-</v>
      </c>
      <c r="P14" s="30">
        <f>'Aggregates (£bn)'!P14-'[9]Aggregates (£bn)'!P14</f>
        <v>0</v>
      </c>
      <c r="Q14" s="30">
        <f>'Aggregates (£bn)'!Q14-'[9]Aggregates (£bn)'!Q14</f>
        <v>0</v>
      </c>
      <c r="R14" s="30">
        <f>'Aggregates (£bn)'!R14-'[9]Aggregates (£bn)'!R14</f>
        <v>0</v>
      </c>
      <c r="S14" s="30">
        <f>'Aggregates (£bn)'!S14-'[9]Aggregates (£bn)'!S14</f>
        <v>0</v>
      </c>
      <c r="T14" s="30">
        <f>'Aggregates (£bn)'!T14-'[9]Aggregates (£bn)'!T14</f>
        <v>0</v>
      </c>
      <c r="U14" s="30">
        <f>'Aggregates (£bn)'!U14-'[9]Aggregates (£bn)'!U14</f>
        <v>0</v>
      </c>
      <c r="V14" s="30">
        <f>'Aggregates (£bn)'!V14-'[9]Aggregates (£bn)'!V14</f>
        <v>0</v>
      </c>
      <c r="W14" s="30">
        <f>'Aggregates (£bn)'!W14-'[9]Aggregates (£bn)'!W14</f>
        <v>0</v>
      </c>
      <c r="X14" s="30">
        <f>'Aggregates (£bn)'!X14-'[9]Aggregates (£bn)'!X14</f>
        <v>0</v>
      </c>
      <c r="Y14" s="30">
        <f>'Aggregates (£bn)'!AA14-'[9]Aggregates (£bn)'!Y14</f>
        <v>0.154</v>
      </c>
      <c r="Z14" s="30" t="str">
        <f>IFERROR('Aggregates (£bn)'!AB14 - '[9]Aggregates (£bn)'!Z14, "-")</f>
        <v>-</v>
      </c>
      <c r="AA14" s="30" t="str">
        <f>IFERROR('Aggregates (£bn)'!AC14 - '[9]Aggregates (£bn)'!AA14, "-")</f>
        <v>-</v>
      </c>
      <c r="AB14" s="30" t="str">
        <f>IFERROR('Aggregates (£bn)'!AD14 - '[9]Aggregates (£bn)'!AB14, "-")</f>
        <v>-</v>
      </c>
      <c r="AC14" s="30" t="str">
        <f>IFERROR('Aggregates (£bn)'!AE14 - '[9]Aggregates (£bn)'!AC14, "-")</f>
        <v>-</v>
      </c>
      <c r="AD14" s="30" t="str">
        <f>IFERROR('Aggregates (£bn)'!AF14 - '[9]Aggregates (£bn)'!AD14, "-")</f>
        <v>-</v>
      </c>
      <c r="AE14" s="30" t="str">
        <f>IFERROR('Aggregates (£bn)'!AG14 - '[9]Aggregates (£bn)'!AE14, "-")</f>
        <v>-</v>
      </c>
      <c r="AF14" s="30"/>
      <c r="AG14" s="47" t="s">
        <v>126</v>
      </c>
      <c r="AH14" s="30">
        <f>'Aggregates (per cent of GDP)'!C11-'[9]Aggregates (per cent of GDP)'!C11</f>
        <v>0</v>
      </c>
      <c r="AI14" s="30">
        <f>'Aggregates (per cent of GDP)'!D11-'[9]Aggregates (per cent of GDP)'!D11</f>
        <v>0</v>
      </c>
      <c r="AJ14" s="30">
        <f>'Aggregates (per cent of GDP)'!E11-'[9]Aggregates (per cent of GDP)'!E11</f>
        <v>0</v>
      </c>
      <c r="AK14" s="30">
        <f>'Aggregates (per cent of GDP)'!F11-'[9]Aggregates (per cent of GDP)'!F11</f>
        <v>0</v>
      </c>
      <c r="AL14" s="30">
        <f>'Aggregates (per cent of GDP)'!G11-'[9]Aggregates (per cent of GDP)'!G11</f>
        <v>0</v>
      </c>
      <c r="AM14" s="30">
        <f>'Aggregates (per cent of GDP)'!H11-'[9]Aggregates (per cent of GDP)'!H11</f>
        <v>0</v>
      </c>
      <c r="AN14" s="30">
        <f>'Aggregates (per cent of GDP)'!I11-'[9]Aggregates (per cent of GDP)'!I11</f>
        <v>0</v>
      </c>
      <c r="AO14" s="30">
        <f>'Aggregates (per cent of GDP)'!J11-'[9]Aggregates (per cent of GDP)'!J11</f>
        <v>0</v>
      </c>
      <c r="AP14" s="30" t="str">
        <f>IFERROR('Aggregates (per cent of GDP)'!K11 - '[9]Aggregates (per cent of GDP)'!K11, "-")</f>
        <v>-</v>
      </c>
      <c r="AQ14" s="30">
        <f>'Aggregates (per cent of GDP)'!L11-'[9]Aggregates (per cent of GDP)'!L11</f>
        <v>0</v>
      </c>
      <c r="AR14" s="30" t="str">
        <f>IFERROR('Aggregates (per cent of GDP)'!M11 - '[9]Aggregates (per cent of GDP)'!M11, "-")</f>
        <v>-</v>
      </c>
      <c r="AS14" s="30" t="str">
        <f>IFERROR('Aggregates (per cent of GDP)'!L11 - '[9]Aggregates (per cent of GDP)'!N11, "-")</f>
        <v>-</v>
      </c>
      <c r="AT14" s="30" t="str">
        <f>IFERROR('Aggregates (per cent of GDP)'!N11 - '[9]Aggregates (per cent of GDP)'!O11, "-")</f>
        <v>-</v>
      </c>
      <c r="AU14" s="30">
        <f>'Aggregates (per cent of GDP)'!P11-'[9]Aggregates (per cent of GDP)'!P11</f>
        <v>0</v>
      </c>
      <c r="AV14" s="30">
        <f>'Aggregates (per cent of GDP)'!R11-'[9]Aggregates (per cent of GDP)'!Q11</f>
        <v>3.5054826430316459</v>
      </c>
      <c r="AW14" s="30">
        <f>'Aggregates (per cent of GDP)'!R11-'[9]Aggregates (per cent of GDP)'!R11</f>
        <v>0</v>
      </c>
      <c r="AX14" s="30">
        <f>'Aggregates (per cent of GDP)'!S11-'[9]Aggregates (per cent of GDP)'!S11</f>
        <v>0</v>
      </c>
      <c r="AY14" s="30">
        <f>'Aggregates (per cent of GDP)'!T11-'[9]Aggregates (per cent of GDP)'!T11</f>
        <v>0</v>
      </c>
      <c r="AZ14" s="30">
        <f>'Aggregates (per cent of GDP)'!U11-'[9]Aggregates (per cent of GDP)'!U11</f>
        <v>0</v>
      </c>
      <c r="BA14" s="30">
        <f>'Aggregates (per cent of GDP)'!V11-'[9]Aggregates (per cent of GDP)'!V11</f>
        <v>0</v>
      </c>
      <c r="BB14" s="30">
        <f>'Aggregates (per cent of GDP)'!W11-'[9]Aggregates (per cent of GDP)'!W11</f>
        <v>0</v>
      </c>
      <c r="BC14" s="30" t="str">
        <f>IFERROR('Aggregates (per cent of GDP)'!N11 - '[9]Aggregates (per cent of GDP)'!O11, "-")</f>
        <v>-</v>
      </c>
      <c r="BD14" s="30">
        <f>'Aggregates (per cent of GDP)'!AA11-'[9]Aggregates (per cent of GDP)'!Y11</f>
        <v>0.64200897676268398</v>
      </c>
      <c r="BE14" s="30" t="str">
        <f>IFERROR('Aggregates (per cent of GDP)'!AB11 - '[9]Aggregates (per cent of GDP)'!Z11, "-")</f>
        <v>-</v>
      </c>
      <c r="BF14" s="30" t="str">
        <f>IFERROR('Aggregates (per cent of GDP)'!AC11 - '[9]Aggregates (per cent of GDP)'!AA11, "-")</f>
        <v>-</v>
      </c>
      <c r="BG14" s="30"/>
      <c r="BH14" s="30"/>
      <c r="BI14" s="30"/>
      <c r="BK14" s="31" t="s">
        <v>107</v>
      </c>
      <c r="BL14" s="30">
        <f>'Aggregates (2023-24 prices)'!C11-'[9]Aggregates (2023-24 prices)'!$C$11</f>
        <v>-0.23075144508675294</v>
      </c>
      <c r="BM14" s="30">
        <f>'Aggregates (2023-24 prices)'!D11-'[9]Aggregates (2023-24 prices)'!D11</f>
        <v>-0.24485549132953111</v>
      </c>
      <c r="BN14" s="30">
        <f>'Aggregates (2023-24 prices)'!E11-'[9]Aggregates (2023-24 prices)'!E11</f>
        <v>-0.1962080924855627</v>
      </c>
      <c r="BO14" s="30">
        <f>'Aggregates (2023-24 prices)'!F11-'[9]Aggregates (2023-24 prices)'!F11</f>
        <v>-2.8647398843936855E-2</v>
      </c>
      <c r="BP14" s="30">
        <f>'Aggregates (2023-24 prices)'!G11-'[9]Aggregates (2023-24 prices)'!G11</f>
        <v>-1.9999999999999574E-2</v>
      </c>
      <c r="BQ14" s="30">
        <f>'Aggregates (2023-24 prices)'!H11-'[9]Aggregates (2023-24 prices)'!H11</f>
        <v>-4.8647398843932876E-2</v>
      </c>
      <c r="BR14" s="30">
        <f>'Aggregates (2023-24 prices)'!I11-'[9]Aggregates (2023-24 prices)'!I11</f>
        <v>-0.19421965317923195</v>
      </c>
      <c r="BS14" s="30"/>
      <c r="BT14" s="30" t="e">
        <f>'Aggregates (2023-24 prices)'!K11-#REF!</f>
        <v>#VALUE!</v>
      </c>
      <c r="BU14" s="30" t="e">
        <f>'Aggregates (2023-24 prices)'!#REF!-#REF!</f>
        <v>#REF!</v>
      </c>
      <c r="BV14" s="30" t="e">
        <f>'Aggregates (2023-24 prices)'!L11-#REF!</f>
        <v>#REF!</v>
      </c>
      <c r="BW14" s="30" t="e">
        <f>'Aggregates (2023-24 prices)'!M11-#REF!</f>
        <v>#VALUE!</v>
      </c>
      <c r="BX14" s="30" t="e">
        <f>'Aggregates (2023-24 prices)'!N11-#REF!</f>
        <v>#VALUE!</v>
      </c>
      <c r="BY14" s="30"/>
      <c r="BZ14" s="30" t="e">
        <f>'Aggregates (2023-24 prices)'!Q11-#REF!</f>
        <v>#REF!</v>
      </c>
      <c r="CA14" s="30" t="e">
        <f>'Aggregates (2023-24 prices)'!R11-#REF!</f>
        <v>#REF!</v>
      </c>
      <c r="CB14" s="30"/>
      <c r="CC14" s="30" t="e">
        <f>'Aggregates (2023-24 prices)'!T11-#REF!</f>
        <v>#REF!</v>
      </c>
      <c r="CD14" s="30" t="e">
        <f>'Aggregates (2023-24 prices)'!U11-#REF!</f>
        <v>#REF!</v>
      </c>
      <c r="CE14" s="30" t="e">
        <f>'Aggregates (2023-24 prices)'!V11-#REF!</f>
        <v>#REF!</v>
      </c>
      <c r="CF14" s="30"/>
      <c r="CG14" s="30" t="e">
        <f>'Aggregates (2023-24 prices)'!X11-#REF!</f>
        <v>#REF!</v>
      </c>
      <c r="CH14" s="30" t="e">
        <f>'Aggregates (2023-24 prices)'!AA11-#REF!</f>
        <v>#REF!</v>
      </c>
      <c r="CI14" s="30" t="e">
        <f>'Aggregates (2023-24 prices)'!AB11-#REF!</f>
        <v>#VALUE!</v>
      </c>
      <c r="CJ14" s="30" t="e">
        <f>'Aggregates (2023-24 prices)'!AC11-#REF!</f>
        <v>#VALUE!</v>
      </c>
      <c r="CK14" s="30"/>
      <c r="CL14" s="30" t="e">
        <f>'Aggregates (2023-24 prices)'!AE11-#REF!</f>
        <v>#REF!</v>
      </c>
    </row>
    <row r="15" spans="2:90" s="22" customFormat="1">
      <c r="B15" s="31" t="s">
        <v>99</v>
      </c>
      <c r="C15" s="30">
        <f>'Aggregates (£bn)'!C15-'[9]Aggregates (£bn)'!C15</f>
        <v>0</v>
      </c>
      <c r="D15" s="30">
        <f>'Aggregates (£bn)'!D15-'[9]Aggregates (£bn)'!D15</f>
        <v>0</v>
      </c>
      <c r="E15" s="30">
        <f>'Aggregates (£bn)'!E15-'[9]Aggregates (£bn)'!E15</f>
        <v>0</v>
      </c>
      <c r="F15" s="30">
        <f>'Aggregates (£bn)'!F15-'[9]Aggregates (£bn)'!F15</f>
        <v>0</v>
      </c>
      <c r="G15" s="30">
        <f>'Aggregates (£bn)'!G15-'[9]Aggregates (£bn)'!G15</f>
        <v>0</v>
      </c>
      <c r="H15" s="30">
        <f>'Aggregates (£bn)'!H15-'[9]Aggregates (£bn)'!H15</f>
        <v>0</v>
      </c>
      <c r="I15" s="30">
        <f>'Aggregates (£bn)'!I15-'[9]Aggregates (£bn)'!I15</f>
        <v>0</v>
      </c>
      <c r="J15" s="30">
        <f>'Aggregates (£bn)'!J15-'[9]Aggregates (£bn)'!J15</f>
        <v>0</v>
      </c>
      <c r="K15" s="149" t="str">
        <f>IFERROR('Aggregates (£bn)'!K15 - '[9]Aggregates (£bn)'!K15, "-")</f>
        <v>-</v>
      </c>
      <c r="L15" s="30">
        <f>'Aggregates (£bn)'!L15-'[9]Aggregates (£bn)'!L15</f>
        <v>0</v>
      </c>
      <c r="M15" s="30" t="str">
        <f>IFERROR('Aggregates (£bn)'!L15 - '[9]Aggregates (£bn)'!M15, "-")</f>
        <v>-</v>
      </c>
      <c r="N15" s="30" t="str">
        <f>IFERROR('Aggregates (£bn)'!M15 - '[9]Aggregates (£bn)'!N15, "-")</f>
        <v>-</v>
      </c>
      <c r="O15" s="30" t="str">
        <f>IFERROR('Aggregates (£bn)'!N15 - '[9]Aggregates (£bn)'!O15, "-")</f>
        <v>-</v>
      </c>
      <c r="P15" s="30">
        <f>'Aggregates (£bn)'!P15-'[9]Aggregates (£bn)'!P15</f>
        <v>0</v>
      </c>
      <c r="Q15" s="30">
        <f>'Aggregates (£bn)'!Q15-'[9]Aggregates (£bn)'!Q15</f>
        <v>0</v>
      </c>
      <c r="R15" s="30">
        <f>'Aggregates (£bn)'!R15-'[9]Aggregates (£bn)'!R15</f>
        <v>0</v>
      </c>
      <c r="S15" s="30">
        <f>'Aggregates (£bn)'!S15-'[9]Aggregates (£bn)'!S15</f>
        <v>0</v>
      </c>
      <c r="T15" s="30">
        <f>'Aggregates (£bn)'!T15-'[9]Aggregates (£bn)'!T15</f>
        <v>0</v>
      </c>
      <c r="U15" s="30">
        <f>'Aggregates (£bn)'!U15-'[9]Aggregates (£bn)'!U15</f>
        <v>0</v>
      </c>
      <c r="V15" s="30">
        <f>'Aggregates (£bn)'!V15-'[9]Aggregates (£bn)'!V15</f>
        <v>0</v>
      </c>
      <c r="W15" s="30">
        <f>'Aggregates (£bn)'!W15-'[9]Aggregates (£bn)'!W15</f>
        <v>0</v>
      </c>
      <c r="X15" s="30">
        <f>'Aggregates (£bn)'!X15-'[9]Aggregates (£bn)'!X15</f>
        <v>0</v>
      </c>
      <c r="Y15" s="30">
        <f>'Aggregates (£bn)'!AA15-'[9]Aggregates (£bn)'!Y15</f>
        <v>0.29399999999999998</v>
      </c>
      <c r="Z15" s="30" t="str">
        <f>IFERROR('Aggregates (£bn)'!AB15 - '[9]Aggregates (£bn)'!Z15, "-")</f>
        <v>-</v>
      </c>
      <c r="AA15" s="30" t="str">
        <f>IFERROR('Aggregates (£bn)'!AC15 - '[9]Aggregates (£bn)'!AA15, "-")</f>
        <v>-</v>
      </c>
      <c r="AB15" s="30" t="str">
        <f>IFERROR('Aggregates (£bn)'!AD15 - '[9]Aggregates (£bn)'!AB15, "-")</f>
        <v>-</v>
      </c>
      <c r="AC15" s="30" t="str">
        <f>IFERROR('Aggregates (£bn)'!AE15 - '[9]Aggregates (£bn)'!AC15, "-")</f>
        <v>-</v>
      </c>
      <c r="AD15" s="30" t="str">
        <f>IFERROR('Aggregates (£bn)'!AF15 - '[9]Aggregates (£bn)'!AD15, "-")</f>
        <v>-</v>
      </c>
      <c r="AE15" s="30" t="str">
        <f>IFERROR('Aggregates (£bn)'!AG15 - '[9]Aggregates (£bn)'!AE15, "-")</f>
        <v>-</v>
      </c>
      <c r="AF15" s="30"/>
      <c r="AG15" s="31" t="s">
        <v>101</v>
      </c>
      <c r="AH15" s="30">
        <f>'Aggregates (per cent of GDP)'!C12-'[9]Aggregates (per cent of GDP)'!C12</f>
        <v>-1.6544579455512576E-2</v>
      </c>
      <c r="AI15" s="30">
        <f>'Aggregates (per cent of GDP)'!D12-'[9]Aggregates (per cent of GDP)'!D12</f>
        <v>-1.6455276327768331E-2</v>
      </c>
      <c r="AJ15" s="30">
        <f>'Aggregates (per cent of GDP)'!E12-'[9]Aggregates (per cent of GDP)'!E12</f>
        <v>-1.3186311835916342E-2</v>
      </c>
      <c r="AK15" s="30">
        <f>'Aggregates (per cent of GDP)'!F12-'[9]Aggregates (per cent of GDP)'!F12</f>
        <v>-1.9834694688150023E-3</v>
      </c>
      <c r="AL15" s="30">
        <f>'Aggregates (per cent of GDP)'!G12-'[9]Aggregates (per cent of GDP)'!G12</f>
        <v>-1.2854950230347661E-3</v>
      </c>
      <c r="AM15" s="30">
        <f>'Aggregates (per cent of GDP)'!H12-'[9]Aggregates (per cent of GDP)'!H12</f>
        <v>-3.2689644918484362E-3</v>
      </c>
      <c r="AN15" s="30">
        <f>'Aggregates (per cent of GDP)'!I12-'[9]Aggregates (per cent of GDP)'!I12</f>
        <v>-1.3637527639254188E-2</v>
      </c>
      <c r="AO15" s="30">
        <f>'Aggregates (per cent of GDP)'!J12-'[9]Aggregates (per cent of GDP)'!J12</f>
        <v>0</v>
      </c>
      <c r="AP15" s="30" t="str">
        <f>IFERROR('Aggregates (per cent of GDP)'!K12 - '[9]Aggregates (per cent of GDP)'!K12, "-")</f>
        <v>-</v>
      </c>
      <c r="AQ15" s="30">
        <f>'Aggregates (per cent of GDP)'!L12-'[9]Aggregates (per cent of GDP)'!L12</f>
        <v>-1.266694364562948E-3</v>
      </c>
      <c r="AR15" s="30" t="str">
        <f>IFERROR('Aggregates (per cent of GDP)'!M12 - '[9]Aggregates (per cent of GDP)'!M12, "-")</f>
        <v>-</v>
      </c>
      <c r="AS15" s="30" t="str">
        <f>IFERROR('Aggregates (per cent of GDP)'!L12 - '[9]Aggregates (per cent of GDP)'!N12, "-")</f>
        <v>-</v>
      </c>
      <c r="AT15" s="30" t="str">
        <f>IFERROR('Aggregates (per cent of GDP)'!N12 - '[9]Aggregates (per cent of GDP)'!O12, "-")</f>
        <v>-</v>
      </c>
      <c r="AU15" s="30">
        <f>'Aggregates (per cent of GDP)'!P12-'[9]Aggregates (per cent of GDP)'!P12</f>
        <v>0</v>
      </c>
      <c r="AV15" s="30">
        <f>'Aggregates (per cent of GDP)'!R12-'[9]Aggregates (per cent of GDP)'!Q12</f>
        <v>4.5080500894454385</v>
      </c>
      <c r="AW15" s="30">
        <f>'Aggregates (per cent of GDP)'!R12-'[9]Aggregates (per cent of GDP)'!R12</f>
        <v>0</v>
      </c>
      <c r="AX15" s="30">
        <f>'Aggregates (per cent of GDP)'!S12-'[9]Aggregates (per cent of GDP)'!S12</f>
        <v>0</v>
      </c>
      <c r="AY15" s="30">
        <f>'Aggregates (per cent of GDP)'!T12-'[9]Aggregates (per cent of GDP)'!T12</f>
        <v>1.3066457638157836E-3</v>
      </c>
      <c r="AZ15" s="30">
        <f>'Aggregates (per cent of GDP)'!U12-'[9]Aggregates (per cent of GDP)'!U12</f>
        <v>8.9303127742829114E-5</v>
      </c>
      <c r="BA15" s="30">
        <f>'Aggregates (per cent of GDP)'!V12-'[9]Aggregates (per cent of GDP)'!V12</f>
        <v>-1.7437610732944364E-3</v>
      </c>
      <c r="BB15" s="30">
        <f>'Aggregates (per cent of GDP)'!W12-'[9]Aggregates (per cent of GDP)'!W12</f>
        <v>0</v>
      </c>
      <c r="BC15" s="30" t="str">
        <f>IFERROR('Aggregates (per cent of GDP)'!N12 - '[9]Aggregates (per cent of GDP)'!O12, "-")</f>
        <v>-</v>
      </c>
      <c r="BD15" s="30">
        <f>'Aggregates (per cent of GDP)'!AA12-'[9]Aggregates (per cent of GDP)'!Y12</f>
        <v>-0.55175232451210787</v>
      </c>
      <c r="BE15" s="30" t="str">
        <f>IFERROR('Aggregates (per cent of GDP)'!AB12 - '[9]Aggregates (per cent of GDP)'!Z12, "-")</f>
        <v>-</v>
      </c>
      <c r="BF15" s="30" t="str">
        <f>IFERROR('Aggregates (per cent of GDP)'!AC12 - '[9]Aggregates (per cent of GDP)'!AA12, "-")</f>
        <v>-</v>
      </c>
      <c r="BG15" s="30"/>
      <c r="BH15" s="30"/>
      <c r="BI15" s="30"/>
      <c r="BK15" s="31" t="s">
        <v>108</v>
      </c>
      <c r="BL15" s="30">
        <f>'Aggregates (2023-24 prices)'!C12-'[9]Aggregates (2023-24 prices)'!$C$12</f>
        <v>-0.23480898876405831</v>
      </c>
      <c r="BM15" s="30">
        <f>'Aggregates (2023-24 prices)'!D12-'[9]Aggregates (2023-24 prices)'!D12</f>
        <v>-0.24689887640442976</v>
      </c>
      <c r="BN15" s="30">
        <f>'Aggregates (2023-24 prices)'!E12-'[9]Aggregates (2023-24 prices)'!E12</f>
        <v>-0.19793258426969373</v>
      </c>
      <c r="BO15" s="30">
        <f>'Aggregates (2023-24 prices)'!F12-'[9]Aggregates (2023-24 prices)'!F12</f>
        <v>-2.8269662921353245E-2</v>
      </c>
      <c r="BP15" s="30">
        <f>'Aggregates (2023-24 prices)'!G12-'[9]Aggregates (2023-24 prices)'!G12</f>
        <v>-2.0696629213485807E-2</v>
      </c>
      <c r="BQ15" s="30">
        <f>'Aggregates (2023-24 prices)'!H12-'[9]Aggregates (2023-24 prices)'!H12</f>
        <v>-4.8966292134828393E-2</v>
      </c>
      <c r="BR15" s="30">
        <f>'Aggregates (2023-24 prices)'!I12-'[9]Aggregates (2023-24 prices)'!I12</f>
        <v>-0.19620224719096768</v>
      </c>
      <c r="BS15" s="30"/>
      <c r="BT15" s="30" t="e">
        <f>'Aggregates (2023-24 prices)'!K12-#REF!</f>
        <v>#VALUE!</v>
      </c>
      <c r="BU15" s="30" t="e">
        <f>'Aggregates (2023-24 prices)'!#REF!-#REF!</f>
        <v>#REF!</v>
      </c>
      <c r="BV15" s="30" t="e">
        <f>'Aggregates (2023-24 prices)'!L12-#REF!</f>
        <v>#REF!</v>
      </c>
      <c r="BW15" s="30" t="e">
        <f>'Aggregates (2023-24 prices)'!M12-#REF!</f>
        <v>#VALUE!</v>
      </c>
      <c r="BX15" s="30" t="e">
        <f>'Aggregates (2023-24 prices)'!N12-#REF!</f>
        <v>#VALUE!</v>
      </c>
      <c r="BY15" s="30"/>
      <c r="BZ15" s="30" t="e">
        <f>'Aggregates (2023-24 prices)'!Q12-#REF!</f>
        <v>#REF!</v>
      </c>
      <c r="CA15" s="30" t="e">
        <f>'Aggregates (2023-24 prices)'!R12-#REF!</f>
        <v>#REF!</v>
      </c>
      <c r="CB15" s="30"/>
      <c r="CC15" s="30" t="e">
        <f>'Aggregates (2023-24 prices)'!T12-#REF!</f>
        <v>#REF!</v>
      </c>
      <c r="CD15" s="30" t="e">
        <f>'Aggregates (2023-24 prices)'!U12-#REF!</f>
        <v>#REF!</v>
      </c>
      <c r="CE15" s="30" t="e">
        <f>'Aggregates (2023-24 prices)'!V12-#REF!</f>
        <v>#REF!</v>
      </c>
      <c r="CF15" s="30"/>
      <c r="CG15" s="30" t="e">
        <f>'Aggregates (2023-24 prices)'!X12-#REF!</f>
        <v>#REF!</v>
      </c>
      <c r="CH15" s="30" t="e">
        <f>'Aggregates (2023-24 prices)'!AA12-#REF!</f>
        <v>#REF!</v>
      </c>
      <c r="CI15" s="30" t="e">
        <f>'Aggregates (2023-24 prices)'!AB12-#REF!</f>
        <v>#VALUE!</v>
      </c>
      <c r="CJ15" s="30" t="e">
        <f>'Aggregates (2023-24 prices)'!AC12-#REF!</f>
        <v>#VALUE!</v>
      </c>
      <c r="CK15" s="30"/>
      <c r="CL15" s="30" t="e">
        <f>'Aggregates (2023-24 prices)'!AE12-#REF!</f>
        <v>#REF!</v>
      </c>
    </row>
    <row r="16" spans="2:90" s="22" customFormat="1">
      <c r="B16" s="31" t="s">
        <v>100</v>
      </c>
      <c r="C16" s="30">
        <f>'Aggregates (£bn)'!C16-'[9]Aggregates (£bn)'!C16</f>
        <v>0</v>
      </c>
      <c r="D16" s="30">
        <f>'Aggregates (£bn)'!D16-'[9]Aggregates (£bn)'!D16</f>
        <v>0</v>
      </c>
      <c r="E16" s="30">
        <f>'Aggregates (£bn)'!E16-'[9]Aggregates (£bn)'!E16</f>
        <v>0</v>
      </c>
      <c r="F16" s="30">
        <f>'Aggregates (£bn)'!F16-'[9]Aggregates (£bn)'!F16</f>
        <v>0</v>
      </c>
      <c r="G16" s="30">
        <f>'Aggregates (£bn)'!G16-'[9]Aggregates (£bn)'!G16</f>
        <v>0</v>
      </c>
      <c r="H16" s="30">
        <f>'Aggregates (£bn)'!H16-'[9]Aggregates (£bn)'!H16</f>
        <v>0</v>
      </c>
      <c r="I16" s="30">
        <f>'Aggregates (£bn)'!I16-'[9]Aggregates (£bn)'!I16</f>
        <v>0</v>
      </c>
      <c r="J16" s="30">
        <f>'Aggregates (£bn)'!J16-'[9]Aggregates (£bn)'!J16</f>
        <v>0</v>
      </c>
      <c r="K16" s="149" t="str">
        <f>IFERROR('Aggregates (£bn)'!K16 - '[9]Aggregates (£bn)'!K16, "-")</f>
        <v>-</v>
      </c>
      <c r="L16" s="30">
        <f>'Aggregates (£bn)'!L16-'[9]Aggregates (£bn)'!L16</f>
        <v>0</v>
      </c>
      <c r="M16" s="30" t="str">
        <f>IFERROR('Aggregates (£bn)'!L16 - '[9]Aggregates (£bn)'!M16, "-")</f>
        <v>-</v>
      </c>
      <c r="N16" s="30" t="str">
        <f>IFERROR('Aggregates (£bn)'!M16 - '[9]Aggregates (£bn)'!N16, "-")</f>
        <v>-</v>
      </c>
      <c r="O16" s="30" t="str">
        <f>IFERROR('Aggregates (£bn)'!N16 - '[9]Aggregates (£bn)'!O16, "-")</f>
        <v>-</v>
      </c>
      <c r="P16" s="30">
        <f>'Aggregates (£bn)'!P16-'[9]Aggregates (£bn)'!P16</f>
        <v>0</v>
      </c>
      <c r="Q16" s="30">
        <f>'Aggregates (£bn)'!Q16-'[9]Aggregates (£bn)'!Q16</f>
        <v>0</v>
      </c>
      <c r="R16" s="30">
        <f>'Aggregates (£bn)'!R16-'[9]Aggregates (£bn)'!R16</f>
        <v>0</v>
      </c>
      <c r="S16" s="30">
        <f>'Aggregates (£bn)'!S16-'[9]Aggregates (£bn)'!S16</f>
        <v>0</v>
      </c>
      <c r="T16" s="30">
        <f>'Aggregates (£bn)'!T16-'[9]Aggregates (£bn)'!T16</f>
        <v>0</v>
      </c>
      <c r="U16" s="30">
        <f>'Aggregates (£bn)'!U16-'[9]Aggregates (£bn)'!U16</f>
        <v>0</v>
      </c>
      <c r="V16" s="30">
        <f>'Aggregates (£bn)'!V16-'[9]Aggregates (£bn)'!V16</f>
        <v>0</v>
      </c>
      <c r="W16" s="30">
        <f>'Aggregates (£bn)'!W16-'[9]Aggregates (£bn)'!W16</f>
        <v>0</v>
      </c>
      <c r="X16" s="30">
        <f>'Aggregates (£bn)'!X16-'[9]Aggregates (£bn)'!X16</f>
        <v>0</v>
      </c>
      <c r="Y16" s="30">
        <f>'Aggregates (£bn)'!AA16-'[9]Aggregates (£bn)'!Y16</f>
        <v>0.113</v>
      </c>
      <c r="Z16" s="30" t="str">
        <f>IFERROR('Aggregates (£bn)'!AB16 - '[9]Aggregates (£bn)'!Z16, "-")</f>
        <v>-</v>
      </c>
      <c r="AA16" s="30" t="str">
        <f>IFERROR('Aggregates (£bn)'!AC16 - '[9]Aggregates (£bn)'!AA16, "-")</f>
        <v>-</v>
      </c>
      <c r="AB16" s="30" t="str">
        <f>IFERROR('Aggregates (£bn)'!AD16 - '[9]Aggregates (£bn)'!AB16, "-")</f>
        <v>-</v>
      </c>
      <c r="AC16" s="30" t="str">
        <f>IFERROR('Aggregates (£bn)'!AE16 - '[9]Aggregates (£bn)'!AC16, "-")</f>
        <v>-</v>
      </c>
      <c r="AD16" s="30" t="str">
        <f>IFERROR('Aggregates (£bn)'!AF16 - '[9]Aggregates (£bn)'!AD16, "-")</f>
        <v>-</v>
      </c>
      <c r="AE16" s="30" t="str">
        <f>IFERROR('Aggregates (£bn)'!AG16 - '[9]Aggregates (£bn)'!AE16, "-")</f>
        <v>-</v>
      </c>
      <c r="AF16" s="30"/>
      <c r="AG16" s="31" t="s">
        <v>102</v>
      </c>
      <c r="AH16" s="30">
        <f>'Aggregates (per cent of GDP)'!C13-'[9]Aggregates (per cent of GDP)'!C13</f>
        <v>-2.1866356051077673E-2</v>
      </c>
      <c r="AI16" s="30">
        <f>'Aggregates (per cent of GDP)'!D13-'[9]Aggregates (per cent of GDP)'!D13</f>
        <v>-2.2104538994256018E-2</v>
      </c>
      <c r="AJ16" s="30">
        <f>'Aggregates (per cent of GDP)'!E13-'[9]Aggregates (per cent of GDP)'!E13</f>
        <v>-1.7756247946365988E-2</v>
      </c>
      <c r="AK16" s="30">
        <f>'Aggregates (per cent of GDP)'!F13-'[9]Aggregates (per cent of GDP)'!F13</f>
        <v>-2.6112983647612609E-3</v>
      </c>
      <c r="AL16" s="30">
        <f>'Aggregates (per cent of GDP)'!G13-'[9]Aggregates (per cent of GDP)'!G13</f>
        <v>-1.7369926831225513E-3</v>
      </c>
      <c r="AM16" s="30">
        <f>'Aggregates (per cent of GDP)'!H13-'[9]Aggregates (per cent of GDP)'!H13</f>
        <v>-4.348291047882924E-3</v>
      </c>
      <c r="AN16" s="30">
        <f>'Aggregates (per cent of GDP)'!I13-'[9]Aggregates (per cent of GDP)'!I13</f>
        <v>-1.7979907539345419E-2</v>
      </c>
      <c r="AO16" s="30">
        <f>'Aggregates (per cent of GDP)'!J13-'[9]Aggregates (per cent of GDP)'!J13</f>
        <v>0</v>
      </c>
      <c r="AP16" s="30" t="str">
        <f>IFERROR('Aggregates (per cent of GDP)'!K13 - '[9]Aggregates (per cent of GDP)'!K13, "-")</f>
        <v>-</v>
      </c>
      <c r="AQ16" s="30">
        <f>'Aggregates (per cent of GDP)'!L13-'[9]Aggregates (per cent of GDP)'!L13</f>
        <v>-1.1357259851185741E-3</v>
      </c>
      <c r="AR16" s="30" t="str">
        <f>IFERROR('Aggregates (per cent of GDP)'!M13 - '[9]Aggregates (per cent of GDP)'!M13, "-")</f>
        <v>-</v>
      </c>
      <c r="AS16" s="30" t="str">
        <f>IFERROR('Aggregates (per cent of GDP)'!L13 - '[9]Aggregates (per cent of GDP)'!N13, "-")</f>
        <v>-</v>
      </c>
      <c r="AT16" s="30" t="str">
        <f>IFERROR('Aggregates (per cent of GDP)'!N13 - '[9]Aggregates (per cent of GDP)'!O13, "-")</f>
        <v>-</v>
      </c>
      <c r="AU16" s="30">
        <f>'Aggregates (per cent of GDP)'!P13-'[9]Aggregates (per cent of GDP)'!P13</f>
        <v>0</v>
      </c>
      <c r="AV16" s="30">
        <f>'Aggregates (per cent of GDP)'!R13-'[9]Aggregates (per cent of GDP)'!Q13</f>
        <v>3.8630668116695821</v>
      </c>
      <c r="AW16" s="30">
        <f>'Aggregates (per cent of GDP)'!R13-'[9]Aggregates (per cent of GDP)'!R13</f>
        <v>0</v>
      </c>
      <c r="AX16" s="30">
        <f>'Aggregates (per cent of GDP)'!S13-'[9]Aggregates (per cent of GDP)'!S13</f>
        <v>0</v>
      </c>
      <c r="AY16" s="30">
        <f>'Aggregates (per cent of GDP)'!T13-'[9]Aggregates (per cent of GDP)'!T13</f>
        <v>1.1037746146935756E-3</v>
      </c>
      <c r="AZ16" s="30">
        <f>'Aggregates (per cent of GDP)'!U13-'[9]Aggregates (per cent of GDP)'!U13</f>
        <v>-2.3818294317068389E-4</v>
      </c>
      <c r="BA16" s="30">
        <f>'Aggregates (per cent of GDP)'!V13-'[9]Aggregates (per cent of GDP)'!V13</f>
        <v>-2.1233137982648032E-3</v>
      </c>
      <c r="BB16" s="30">
        <f>'Aggregates (per cent of GDP)'!W13-'[9]Aggregates (per cent of GDP)'!W13</f>
        <v>0</v>
      </c>
      <c r="BC16" s="30" t="str">
        <f>IFERROR('Aggregates (per cent of GDP)'!N13 - '[9]Aggregates (per cent of GDP)'!O13, "-")</f>
        <v>-</v>
      </c>
      <c r="BD16" s="30">
        <f>'Aggregates (per cent of GDP)'!AA13-'[9]Aggregates (per cent of GDP)'!Y13</f>
        <v>0.15121444097911352</v>
      </c>
      <c r="BE16" s="30" t="str">
        <f>IFERROR('Aggregates (per cent of GDP)'!AB13 - '[9]Aggregates (per cent of GDP)'!Z13, "-")</f>
        <v>-</v>
      </c>
      <c r="BF16" s="30" t="str">
        <f>IFERROR('Aggregates (per cent of GDP)'!AC13 - '[9]Aggregates (per cent of GDP)'!AA13, "-")</f>
        <v>-</v>
      </c>
      <c r="BG16" s="30"/>
      <c r="BH16" s="30"/>
      <c r="BI16" s="30"/>
      <c r="BK16" s="31" t="s">
        <v>109</v>
      </c>
      <c r="BL16" s="30">
        <f>'Aggregates (2023-24 prices)'!C13-'[9]Aggregates (2023-24 prices)'!$C$13</f>
        <v>-0.24298901098904935</v>
      </c>
      <c r="BM16" s="30">
        <f>'Aggregates (2023-24 prices)'!D13-'[9]Aggregates (2023-24 prices)'!D13</f>
        <v>-0.26195604395616101</v>
      </c>
      <c r="BN16" s="30">
        <f>'Aggregates (2023-24 prices)'!E13-'[9]Aggregates (2023-24 prices)'!E13</f>
        <v>-0.20109890109898743</v>
      </c>
      <c r="BO16" s="30">
        <f>'Aggregates (2023-24 prices)'!F13-'[9]Aggregates (2023-24 prices)'!F13</f>
        <v>-3.8835164835177238E-2</v>
      </c>
      <c r="BP16" s="30">
        <f>'Aggregates (2023-24 prices)'!G13-'[9]Aggregates (2023-24 prices)'!G13</f>
        <v>-2.2021978021985689E-2</v>
      </c>
      <c r="BQ16" s="30">
        <f>'Aggregates (2023-24 prices)'!H13-'[9]Aggregates (2023-24 prices)'!H13</f>
        <v>-6.0857142857159374E-2</v>
      </c>
      <c r="BR16" s="30">
        <f>'Aggregates (2023-24 prices)'!I13-'[9]Aggregates (2023-24 prices)'!I13</f>
        <v>-0.20131868131872466</v>
      </c>
      <c r="BS16" s="30"/>
      <c r="BT16" s="30" t="e">
        <f>'Aggregates (2023-24 prices)'!K13-#REF!</f>
        <v>#VALUE!</v>
      </c>
      <c r="BU16" s="30" t="e">
        <f>'Aggregates (2023-24 prices)'!#REF!-#REF!</f>
        <v>#REF!</v>
      </c>
      <c r="BV16" s="30" t="e">
        <f>'Aggregates (2023-24 prices)'!L13-#REF!</f>
        <v>#REF!</v>
      </c>
      <c r="BW16" s="30" t="e">
        <f>'Aggregates (2023-24 prices)'!M13-#REF!</f>
        <v>#VALUE!</v>
      </c>
      <c r="BX16" s="30" t="e">
        <f>'Aggregates (2023-24 prices)'!N13-#REF!</f>
        <v>#VALUE!</v>
      </c>
      <c r="BY16" s="30"/>
      <c r="BZ16" s="30" t="e">
        <f>'Aggregates (2023-24 prices)'!Q13-#REF!</f>
        <v>#REF!</v>
      </c>
      <c r="CA16" s="30" t="e">
        <f>'Aggregates (2023-24 prices)'!R13-#REF!</f>
        <v>#REF!</v>
      </c>
      <c r="CB16" s="30"/>
      <c r="CC16" s="30" t="e">
        <f>'Aggregates (2023-24 prices)'!T13-#REF!</f>
        <v>#REF!</v>
      </c>
      <c r="CD16" s="30" t="e">
        <f>'Aggregates (2023-24 prices)'!U13-#REF!</f>
        <v>#REF!</v>
      </c>
      <c r="CE16" s="30" t="e">
        <f>'Aggregates (2023-24 prices)'!V13-#REF!</f>
        <v>#REF!</v>
      </c>
      <c r="CF16" s="30"/>
      <c r="CG16" s="30" t="e">
        <f>'Aggregates (2023-24 prices)'!X13-#REF!</f>
        <v>#REF!</v>
      </c>
      <c r="CH16" s="30" t="e">
        <f>'Aggregates (2023-24 prices)'!AA13-#REF!</f>
        <v>#REF!</v>
      </c>
      <c r="CI16" s="30" t="e">
        <f>'Aggregates (2023-24 prices)'!AB13-#REF!</f>
        <v>#VALUE!</v>
      </c>
      <c r="CJ16" s="30" t="e">
        <f>'Aggregates (2023-24 prices)'!AC13-#REF!</f>
        <v>#VALUE!</v>
      </c>
      <c r="CK16" s="30"/>
      <c r="CL16" s="30" t="e">
        <f>'Aggregates (2023-24 prices)'!AE13-#REF!</f>
        <v>#REF!</v>
      </c>
    </row>
    <row r="17" spans="1:90" s="22" customFormat="1">
      <c r="B17" s="31" t="s">
        <v>101</v>
      </c>
      <c r="C17" s="30">
        <f>'Aggregates (£bn)'!C17-'[9]Aggregates (£bn)'!C17</f>
        <v>0</v>
      </c>
      <c r="D17" s="30">
        <f>'Aggregates (£bn)'!D17-'[9]Aggregates (£bn)'!D17</f>
        <v>0</v>
      </c>
      <c r="E17" s="30">
        <f>'Aggregates (£bn)'!E17-'[9]Aggregates (£bn)'!E17</f>
        <v>0</v>
      </c>
      <c r="F17" s="30">
        <f>'Aggregates (£bn)'!F17-'[9]Aggregates (£bn)'!F17</f>
        <v>0</v>
      </c>
      <c r="G17" s="30">
        <f>'Aggregates (£bn)'!G17-'[9]Aggregates (£bn)'!G17</f>
        <v>0</v>
      </c>
      <c r="H17" s="30">
        <f>'Aggregates (£bn)'!H17-'[9]Aggregates (£bn)'!H17</f>
        <v>0</v>
      </c>
      <c r="I17" s="30">
        <f>'Aggregates (£bn)'!I17-'[9]Aggregates (£bn)'!I17</f>
        <v>0</v>
      </c>
      <c r="J17" s="30">
        <f>'Aggregates (£bn)'!J17-'[9]Aggregates (£bn)'!J17</f>
        <v>0</v>
      </c>
      <c r="K17" s="149" t="str">
        <f>IFERROR('Aggregates (£bn)'!K17 - '[9]Aggregates (£bn)'!K17, "-")</f>
        <v>-</v>
      </c>
      <c r="L17" s="30">
        <f>'Aggregates (£bn)'!L17-'[9]Aggregates (£bn)'!L17</f>
        <v>0</v>
      </c>
      <c r="M17" s="30" t="str">
        <f>IFERROR('Aggregates (£bn)'!L17 - '[9]Aggregates (£bn)'!M17, "-")</f>
        <v>-</v>
      </c>
      <c r="N17" s="30" t="str">
        <f>IFERROR('Aggregates (£bn)'!M17 - '[9]Aggregates (£bn)'!N17, "-")</f>
        <v>-</v>
      </c>
      <c r="O17" s="30" t="str">
        <f>IFERROR('Aggregates (£bn)'!N17 - '[9]Aggregates (£bn)'!O17, "-")</f>
        <v>-</v>
      </c>
      <c r="P17" s="30">
        <f>'Aggregates (£bn)'!P17-'[9]Aggregates (£bn)'!P17</f>
        <v>0</v>
      </c>
      <c r="Q17" s="30">
        <f>'Aggregates (£bn)'!Q17-'[9]Aggregates (£bn)'!Q17</f>
        <v>0</v>
      </c>
      <c r="R17" s="30">
        <f>'Aggregates (£bn)'!R17-'[9]Aggregates (£bn)'!R17</f>
        <v>0</v>
      </c>
      <c r="S17" s="30">
        <f>'Aggregates (£bn)'!S17-'[9]Aggregates (£bn)'!S17</f>
        <v>0</v>
      </c>
      <c r="T17" s="30">
        <f>'Aggregates (£bn)'!T17-'[9]Aggregates (£bn)'!T17</f>
        <v>0</v>
      </c>
      <c r="U17" s="30">
        <f>'Aggregates (£bn)'!U17-'[9]Aggregates (£bn)'!U17</f>
        <v>0</v>
      </c>
      <c r="V17" s="30">
        <f>'Aggregates (£bn)'!V17-'[9]Aggregates (£bn)'!V17</f>
        <v>0</v>
      </c>
      <c r="W17" s="30">
        <f>'Aggregates (£bn)'!W17-'[9]Aggregates (£bn)'!W17</f>
        <v>0</v>
      </c>
      <c r="X17" s="30">
        <f>'Aggregates (£bn)'!X17-'[9]Aggregates (£bn)'!X17</f>
        <v>0</v>
      </c>
      <c r="Y17" s="30">
        <f>'Aggregates (£bn)'!AA17-'[9]Aggregates (£bn)'!Y17</f>
        <v>-0.108</v>
      </c>
      <c r="Z17" s="30" t="str">
        <f>IFERROR('Aggregates (£bn)'!AB17 - '[9]Aggregates (£bn)'!Z17, "-")</f>
        <v>-</v>
      </c>
      <c r="AA17" s="30" t="str">
        <f>IFERROR('Aggregates (£bn)'!AC17 - '[9]Aggregates (£bn)'!AA17, "-")</f>
        <v>-</v>
      </c>
      <c r="AB17" s="30" t="str">
        <f>IFERROR('Aggregates (£bn)'!AD17 - '[9]Aggregates (£bn)'!AB17, "-")</f>
        <v>-</v>
      </c>
      <c r="AC17" s="30" t="str">
        <f>IFERROR('Aggregates (£bn)'!AE17 - '[9]Aggregates (£bn)'!AC17, "-")</f>
        <v>-</v>
      </c>
      <c r="AD17" s="30" t="str">
        <f>IFERROR('Aggregates (£bn)'!AF17 - '[9]Aggregates (£bn)'!AD17, "-")</f>
        <v>-</v>
      </c>
      <c r="AE17" s="30" t="str">
        <f>IFERROR('Aggregates (£bn)'!AG17 - '[9]Aggregates (£bn)'!AE17, "-")</f>
        <v>-</v>
      </c>
      <c r="AF17" s="30"/>
      <c r="AG17" s="31" t="s">
        <v>103</v>
      </c>
      <c r="AH17" s="30">
        <f>'Aggregates (per cent of GDP)'!C14-'[9]Aggregates (per cent of GDP)'!C14</f>
        <v>-1.5630985803923636E-2</v>
      </c>
      <c r="AI17" s="30">
        <f>'Aggregates (per cent of GDP)'!D14-'[9]Aggregates (per cent of GDP)'!D14</f>
        <v>-1.5642833443493487E-2</v>
      </c>
      <c r="AJ17" s="30">
        <f>'Aggregates (per cent of GDP)'!E14-'[9]Aggregates (per cent of GDP)'!E14</f>
        <v>-1.2613786927168746E-2</v>
      </c>
      <c r="AK17" s="30">
        <f>'Aggregates (per cent of GDP)'!F14-'[9]Aggregates (per cent of GDP)'!F14</f>
        <v>-1.7613490825030276E-3</v>
      </c>
      <c r="AL17" s="30">
        <f>'Aggregates (per cent of GDP)'!G14-'[9]Aggregates (per cent of GDP)'!G14</f>
        <v>-1.2676974338194924E-3</v>
      </c>
      <c r="AM17" s="30">
        <f>'Aggregates (per cent of GDP)'!H14-'[9]Aggregates (per cent of GDP)'!H14</f>
        <v>-3.0290465163229641E-3</v>
      </c>
      <c r="AN17" s="30">
        <f>'Aggregates (per cent of GDP)'!I14-'[9]Aggregates (per cent of GDP)'!I14</f>
        <v>-1.2852714325131132E-2</v>
      </c>
      <c r="AO17" s="30">
        <f>'Aggregates (per cent of GDP)'!J14-'[9]Aggregates (per cent of GDP)'!J14</f>
        <v>0</v>
      </c>
      <c r="AP17" s="30" t="str">
        <f>IFERROR('Aggregates (per cent of GDP)'!K14 - '[9]Aggregates (per cent of GDP)'!K14, "-")</f>
        <v>-</v>
      </c>
      <c r="AQ17" s="30">
        <f>'Aggregates (per cent of GDP)'!L14-'[9]Aggregates (per cent of GDP)'!L14</f>
        <v>-9.8927790396219351E-4</v>
      </c>
      <c r="AR17" s="30" t="str">
        <f>IFERROR('Aggregates (per cent of GDP)'!M14 - '[9]Aggregates (per cent of GDP)'!M14, "-")</f>
        <v>-</v>
      </c>
      <c r="AS17" s="30" t="str">
        <f>IFERROR('Aggregates (per cent of GDP)'!L14 - '[9]Aggregates (per cent of GDP)'!N14, "-")</f>
        <v>-</v>
      </c>
      <c r="AT17" s="30" t="str">
        <f>IFERROR('Aggregates (per cent of GDP)'!N14 - '[9]Aggregates (per cent of GDP)'!O14, "-")</f>
        <v>-</v>
      </c>
      <c r="AU17" s="30">
        <f>'Aggregates (per cent of GDP)'!P14-'[9]Aggregates (per cent of GDP)'!P14</f>
        <v>0</v>
      </c>
      <c r="AV17" s="30">
        <f>'Aggregates (per cent of GDP)'!R14-'[9]Aggregates (per cent of GDP)'!Q14</f>
        <v>3.9379527979021294</v>
      </c>
      <c r="AW17" s="30">
        <f>'Aggregates (per cent of GDP)'!R14-'[9]Aggregates (per cent of GDP)'!R14</f>
        <v>0</v>
      </c>
      <c r="AX17" s="30">
        <f>'Aggregates (per cent of GDP)'!S14-'[9]Aggregates (per cent of GDP)'!S14</f>
        <v>0</v>
      </c>
      <c r="AY17" s="30">
        <f>'Aggregates (per cent of GDP)'!T14-'[9]Aggregates (per cent of GDP)'!T14</f>
        <v>9.2411588633600772E-4</v>
      </c>
      <c r="AZ17" s="30">
        <f>'Aggregates (per cent of GDP)'!U14-'[9]Aggregates (per cent of GDP)'!U14</f>
        <v>-1.1847639568407509E-5</v>
      </c>
      <c r="BA17" s="30">
        <f>'Aggregates (per cent of GDP)'!V14-'[9]Aggregates (per cent of GDP)'!V14</f>
        <v>-1.5184724713512843E-3</v>
      </c>
      <c r="BB17" s="30">
        <f>'Aggregates (per cent of GDP)'!W14-'[9]Aggregates (per cent of GDP)'!W14</f>
        <v>0</v>
      </c>
      <c r="BC17" s="30" t="str">
        <f>IFERROR('Aggregates (per cent of GDP)'!N14 - '[9]Aggregates (per cent of GDP)'!O14, "-")</f>
        <v>-</v>
      </c>
      <c r="BD17" s="30">
        <f>'Aggregates (per cent of GDP)'!AA14-'[9]Aggregates (per cent of GDP)'!Y14</f>
        <v>-0.43538140299435779</v>
      </c>
      <c r="BE17" s="30" t="str">
        <f>IFERROR('Aggregates (per cent of GDP)'!AB14 - '[9]Aggregates (per cent of GDP)'!Z14, "-")</f>
        <v>-</v>
      </c>
      <c r="BF17" s="30" t="str">
        <f>IFERROR('Aggregates (per cent of GDP)'!AC14 - '[9]Aggregates (per cent of GDP)'!AA14, "-")</f>
        <v>-</v>
      </c>
      <c r="BG17" s="30"/>
      <c r="BH17" s="30"/>
      <c r="BI17" s="30"/>
      <c r="BK17" s="31" t="s">
        <v>110</v>
      </c>
      <c r="BL17" s="30">
        <f>'Aggregates (2023-24 prices)'!C14-'[9]Aggregates (2023-24 prices)'!$C$14</f>
        <v>-0.25804210526314364</v>
      </c>
      <c r="BM17" s="30">
        <f>'Aggregates (2023-24 prices)'!D14-'[9]Aggregates (2023-24 prices)'!D14</f>
        <v>-0.27174736842101765</v>
      </c>
      <c r="BN17" s="30">
        <f>'Aggregates (2023-24 prices)'!E14-'[9]Aggregates (2023-24 prices)'!E14</f>
        <v>-0.2047157894736813</v>
      </c>
      <c r="BO17" s="30">
        <f>'Aggregates (2023-24 prices)'!F14-'[9]Aggregates (2023-24 prices)'!F14</f>
        <v>-4.4126315789469572E-2</v>
      </c>
      <c r="BP17" s="30">
        <f>'Aggregates (2023-24 prices)'!G14-'[9]Aggregates (2023-24 prices)'!G14</f>
        <v>-2.2905263157895206E-2</v>
      </c>
      <c r="BQ17" s="30">
        <f>'Aggregates (2023-24 prices)'!H14-'[9]Aggregates (2023-24 prices)'!H14</f>
        <v>-6.7031578947364778E-2</v>
      </c>
      <c r="BR17" s="30">
        <f>'Aggregates (2023-24 prices)'!I14-'[9]Aggregates (2023-24 prices)'!I14</f>
        <v>-0.21341052631575508</v>
      </c>
      <c r="BS17" s="30"/>
      <c r="BT17" s="30" t="e">
        <f>'Aggregates (2023-24 prices)'!K14-#REF!</f>
        <v>#VALUE!</v>
      </c>
      <c r="BU17" s="30" t="e">
        <f>'Aggregates (2023-24 prices)'!#REF!-#REF!</f>
        <v>#REF!</v>
      </c>
      <c r="BV17" s="30" t="e">
        <f>'Aggregates (2023-24 prices)'!L14-#REF!</f>
        <v>#REF!</v>
      </c>
      <c r="BW17" s="30" t="e">
        <f>'Aggregates (2023-24 prices)'!M14-#REF!</f>
        <v>#VALUE!</v>
      </c>
      <c r="BX17" s="30" t="e">
        <f>'Aggregates (2023-24 prices)'!N14-#REF!</f>
        <v>#VALUE!</v>
      </c>
      <c r="BY17" s="30"/>
      <c r="BZ17" s="30" t="e">
        <f>'Aggregates (2023-24 prices)'!Q14-#REF!</f>
        <v>#REF!</v>
      </c>
      <c r="CA17" s="30" t="e">
        <f>'Aggregates (2023-24 prices)'!R14-#REF!</f>
        <v>#REF!</v>
      </c>
      <c r="CB17" s="30"/>
      <c r="CC17" s="30" t="e">
        <f>'Aggregates (2023-24 prices)'!T14-#REF!</f>
        <v>#REF!</v>
      </c>
      <c r="CD17" s="30" t="e">
        <f>'Aggregates (2023-24 prices)'!U14-#REF!</f>
        <v>#REF!</v>
      </c>
      <c r="CE17" s="30" t="e">
        <f>'Aggregates (2023-24 prices)'!V14-#REF!</f>
        <v>#REF!</v>
      </c>
      <c r="CF17" s="30"/>
      <c r="CG17" s="30" t="e">
        <f>'Aggregates (2023-24 prices)'!X14-#REF!</f>
        <v>#REF!</v>
      </c>
      <c r="CH17" s="30" t="e">
        <f>'Aggregates (2023-24 prices)'!AA14-#REF!</f>
        <v>#REF!</v>
      </c>
      <c r="CI17" s="30" t="e">
        <f>'Aggregates (2023-24 prices)'!AB14-#REF!</f>
        <v>#VALUE!</v>
      </c>
      <c r="CJ17" s="30" t="e">
        <f>'Aggregates (2023-24 prices)'!AC14-#REF!</f>
        <v>#VALUE!</v>
      </c>
      <c r="CK17" s="30"/>
      <c r="CL17" s="30" t="e">
        <f>'Aggregates (2023-24 prices)'!AE14-#REF!</f>
        <v>#REF!</v>
      </c>
    </row>
    <row r="18" spans="1:90" s="22" customFormat="1">
      <c r="B18" s="31" t="s">
        <v>102</v>
      </c>
      <c r="C18" s="30">
        <f>'Aggregates (£bn)'!C18-'[9]Aggregates (£bn)'!C18</f>
        <v>0</v>
      </c>
      <c r="D18" s="30">
        <f>'Aggregates (£bn)'!D18-'[9]Aggregates (£bn)'!D18</f>
        <v>0</v>
      </c>
      <c r="E18" s="30">
        <f>'Aggregates (£bn)'!E18-'[9]Aggregates (£bn)'!E18</f>
        <v>0</v>
      </c>
      <c r="F18" s="30">
        <f>'Aggregates (£bn)'!F18-'[9]Aggregates (£bn)'!F18</f>
        <v>0</v>
      </c>
      <c r="G18" s="30">
        <f>'Aggregates (£bn)'!G18-'[9]Aggregates (£bn)'!G18</f>
        <v>0</v>
      </c>
      <c r="H18" s="30">
        <f>'Aggregates (£bn)'!H18-'[9]Aggregates (£bn)'!H18</f>
        <v>0</v>
      </c>
      <c r="I18" s="30">
        <f>'Aggregates (£bn)'!I18-'[9]Aggregates (£bn)'!I18</f>
        <v>0</v>
      </c>
      <c r="J18" s="30">
        <f>'Aggregates (£bn)'!J18-'[9]Aggregates (£bn)'!J18</f>
        <v>0</v>
      </c>
      <c r="K18" s="149" t="str">
        <f>IFERROR('Aggregates (£bn)'!K18 - '[9]Aggregates (£bn)'!K18, "-")</f>
        <v>-</v>
      </c>
      <c r="L18" s="30">
        <f>'Aggregates (£bn)'!L18-'[9]Aggregates (£bn)'!L18</f>
        <v>0</v>
      </c>
      <c r="M18" s="30" t="str">
        <f>IFERROR('Aggregates (£bn)'!L18 - '[9]Aggregates (£bn)'!M18, "-")</f>
        <v>-</v>
      </c>
      <c r="N18" s="30" t="str">
        <f>IFERROR('Aggregates (£bn)'!M18 - '[9]Aggregates (£bn)'!N18, "-")</f>
        <v>-</v>
      </c>
      <c r="O18" s="30" t="str">
        <f>IFERROR('Aggregates (£bn)'!N18 - '[9]Aggregates (£bn)'!O18, "-")</f>
        <v>-</v>
      </c>
      <c r="P18" s="30">
        <f>'Aggregates (£bn)'!P18-'[9]Aggregates (£bn)'!P18</f>
        <v>0</v>
      </c>
      <c r="Q18" s="30">
        <f>'Aggregates (£bn)'!Q18-'[9]Aggregates (£bn)'!Q18</f>
        <v>0</v>
      </c>
      <c r="R18" s="30">
        <f>'Aggregates (£bn)'!R18-'[9]Aggregates (£bn)'!R18</f>
        <v>0</v>
      </c>
      <c r="S18" s="30">
        <f>'Aggregates (£bn)'!S18-'[9]Aggregates (£bn)'!S18</f>
        <v>0</v>
      </c>
      <c r="T18" s="30">
        <f>'Aggregates (£bn)'!T18-'[9]Aggregates (£bn)'!T18</f>
        <v>0</v>
      </c>
      <c r="U18" s="30">
        <f>'Aggregates (£bn)'!U18-'[9]Aggregates (£bn)'!U18</f>
        <v>0</v>
      </c>
      <c r="V18" s="30">
        <f>'Aggregates (£bn)'!V18-'[9]Aggregates (£bn)'!V18</f>
        <v>0</v>
      </c>
      <c r="W18" s="30">
        <f>'Aggregates (£bn)'!W18-'[9]Aggregates (£bn)'!W18</f>
        <v>0</v>
      </c>
      <c r="X18" s="30">
        <f>'Aggregates (£bn)'!X18-'[9]Aggregates (£bn)'!X18</f>
        <v>0</v>
      </c>
      <c r="Y18" s="30">
        <f>'Aggregates (£bn)'!AA18-'[9]Aggregates (£bn)'!Y18</f>
        <v>3.2000000000000001E-2</v>
      </c>
      <c r="Z18" s="30" t="str">
        <f>IFERROR('Aggregates (£bn)'!AB18 - '[9]Aggregates (£bn)'!Z18, "-")</f>
        <v>-</v>
      </c>
      <c r="AA18" s="30" t="str">
        <f>IFERROR('Aggregates (£bn)'!AC18 - '[9]Aggregates (£bn)'!AA18, "-")</f>
        <v>-</v>
      </c>
      <c r="AB18" s="30" t="str">
        <f>IFERROR('Aggregates (£bn)'!AD18 - '[9]Aggregates (£bn)'!AB18, "-")</f>
        <v>-</v>
      </c>
      <c r="AC18" s="30" t="str">
        <f>IFERROR('Aggregates (£bn)'!AE18 - '[9]Aggregates (£bn)'!AC18, "-")</f>
        <v>-</v>
      </c>
      <c r="AD18" s="30">
        <f>'Aggregates (£bn)'!AF18-'[9]Aggregates (£bn)'!AD18</f>
        <v>21.81</v>
      </c>
      <c r="AE18" s="30" t="str">
        <f>IFERROR('Aggregates (£bn)'!AG18 - '[9]Aggregates (£bn)'!AE18, "-")</f>
        <v>-</v>
      </c>
      <c r="AF18" s="30"/>
      <c r="AG18" s="31" t="s">
        <v>104</v>
      </c>
      <c r="AH18" s="30">
        <f>'Aggregates (per cent of GDP)'!C15-'[9]Aggregates (per cent of GDP)'!C15</f>
        <v>-1.5284163212051283E-2</v>
      </c>
      <c r="AI18" s="30">
        <f>'Aggregates (per cent of GDP)'!D15-'[9]Aggregates (per cent of GDP)'!D15</f>
        <v>-1.541460864876143E-2</v>
      </c>
      <c r="AJ18" s="30">
        <f>'Aggregates (per cent of GDP)'!E15-'[9]Aggregates (per cent of GDP)'!E15</f>
        <v>-1.2430898941300228E-2</v>
      </c>
      <c r="AK18" s="30">
        <f>'Aggregates (per cent of GDP)'!F15-'[9]Aggregates (per cent of GDP)'!F15</f>
        <v>-1.7472339481496846E-3</v>
      </c>
      <c r="AL18" s="30">
        <f>'Aggregates (per cent of GDP)'!G15-'[9]Aggregates (per cent of GDP)'!G15</f>
        <v>-1.2364757593110731E-3</v>
      </c>
      <c r="AM18" s="30">
        <f>'Aggregates (per cent of GDP)'!H15-'[9]Aggregates (per cent of GDP)'!H15</f>
        <v>-2.9837097074603136E-3</v>
      </c>
      <c r="AN18" s="30">
        <f>'Aggregates (per cent of GDP)'!I15-'[9]Aggregates (per cent of GDP)'!I15</f>
        <v>-1.2662393659983451E-2</v>
      </c>
      <c r="AO18" s="30">
        <f>'Aggregates (per cent of GDP)'!J15-'[9]Aggregates (per cent of GDP)'!J15</f>
        <v>0</v>
      </c>
      <c r="AP18" s="30" t="str">
        <f>IFERROR('Aggregates (per cent of GDP)'!K15 - '[9]Aggregates (per cent of GDP)'!K15, "-")</f>
        <v>-</v>
      </c>
      <c r="AQ18" s="30">
        <f>'Aggregates (per cent of GDP)'!L15-'[9]Aggregates (per cent of GDP)'!L15</f>
        <v>-1.0031437809563393E-3</v>
      </c>
      <c r="AR18" s="30" t="str">
        <f>IFERROR('Aggregates (per cent of GDP)'!M15 - '[9]Aggregates (per cent of GDP)'!M15, "-")</f>
        <v>-</v>
      </c>
      <c r="AS18" s="30" t="str">
        <f>IFERROR('Aggregates (per cent of GDP)'!L15 - '[9]Aggregates (per cent of GDP)'!N15, "-")</f>
        <v>-</v>
      </c>
      <c r="AT18" s="30" t="str">
        <f>IFERROR('Aggregates (per cent of GDP)'!N15 - '[9]Aggregates (per cent of GDP)'!O15, "-")</f>
        <v>-</v>
      </c>
      <c r="AU18" s="30">
        <f>'Aggregates (per cent of GDP)'!P15-'[9]Aggregates (per cent of GDP)'!P15</f>
        <v>0</v>
      </c>
      <c r="AV18" s="30">
        <f>'Aggregates (per cent of GDP)'!R15-'[9]Aggregates (per cent of GDP)'!Q15</f>
        <v>3.7727759914255095</v>
      </c>
      <c r="AW18" s="30">
        <f>'Aggregates (per cent of GDP)'!R15-'[9]Aggregates (per cent of GDP)'!R15</f>
        <v>0</v>
      </c>
      <c r="AX18" s="30">
        <f>'Aggregates (per cent of GDP)'!S15-'[9]Aggregates (per cent of GDP)'!S15</f>
        <v>0</v>
      </c>
      <c r="AY18" s="30">
        <f>'Aggregates (per cent of GDP)'!T15-'[9]Aggregates (per cent of GDP)'!T15</f>
        <v>9.5537502948239705E-4</v>
      </c>
      <c r="AZ18" s="30">
        <f>'Aggregates (per cent of GDP)'!U15-'[9]Aggregates (per cent of GDP)'!U15</f>
        <v>-1.3044543671780762E-4</v>
      </c>
      <c r="BA18" s="30">
        <f>'Aggregates (per cent of GDP)'!V15-'[9]Aggregates (per cent of GDP)'!V15</f>
        <v>-1.4569469199607887E-3</v>
      </c>
      <c r="BB18" s="30">
        <f>'Aggregates (per cent of GDP)'!W15-'[9]Aggregates (per cent of GDP)'!W15</f>
        <v>0</v>
      </c>
      <c r="BC18" s="30" t="str">
        <f>IFERROR('Aggregates (per cent of GDP)'!N15 - '[9]Aggregates (per cent of GDP)'!O15, "-")</f>
        <v>-</v>
      </c>
      <c r="BD18" s="30">
        <f>'Aggregates (per cent of GDP)'!AA15-'[9]Aggregates (per cent of GDP)'!Y15</f>
        <v>-0.7285193914720377</v>
      </c>
      <c r="BE18" s="30" t="str">
        <f>IFERROR('Aggregates (per cent of GDP)'!AB15 - '[9]Aggregates (per cent of GDP)'!Z15, "-")</f>
        <v>-</v>
      </c>
      <c r="BF18" s="30" t="str">
        <f>IFERROR('Aggregates (per cent of GDP)'!AC15 - '[9]Aggregates (per cent of GDP)'!AA15, "-")</f>
        <v>-</v>
      </c>
      <c r="BG18" s="30"/>
      <c r="BH18" s="30"/>
      <c r="BI18" s="30"/>
      <c r="BK18" s="33" t="s">
        <v>9</v>
      </c>
      <c r="BL18" s="30">
        <f>'Aggregates (2023-24 prices)'!C15-'[9]Aggregates (2023-24 prices)'!$C$15</f>
        <v>-0.27692000000001826</v>
      </c>
      <c r="BM18" s="30">
        <f>'Aggregates (2023-24 prices)'!D15-'[9]Aggregates (2023-24 prices)'!D15</f>
        <v>-0.28834000000006199</v>
      </c>
      <c r="BN18" s="30">
        <f>'Aggregates (2023-24 prices)'!E15-'[9]Aggregates (2023-24 prices)'!E15</f>
        <v>-0.2193200000000104</v>
      </c>
      <c r="BO18" s="30">
        <f>'Aggregates (2023-24 prices)'!F15-'[9]Aggregates (2023-24 prices)'!F15</f>
        <v>-4.5020000000008054E-2</v>
      </c>
      <c r="BP18" s="30">
        <f>'Aggregates (2023-24 prices)'!G15-'[9]Aggregates (2023-24 prices)'!G15</f>
        <v>-2.4000000000000909E-2</v>
      </c>
      <c r="BQ18" s="30">
        <f>'Aggregates (2023-24 prices)'!H15-'[9]Aggregates (2023-24 prices)'!H15</f>
        <v>-6.9020000000008963E-2</v>
      </c>
      <c r="BR18" s="30">
        <f>'Aggregates (2023-24 prices)'!I15-'[9]Aggregates (2023-24 prices)'!I15</f>
        <v>-0.22996000000003392</v>
      </c>
      <c r="BS18" s="30"/>
      <c r="BT18" s="30" t="e">
        <f>'Aggregates (2023-24 prices)'!K15-#REF!</f>
        <v>#VALUE!</v>
      </c>
      <c r="BU18" s="30" t="e">
        <f>'Aggregates (2023-24 prices)'!#REF!-#REF!</f>
        <v>#REF!</v>
      </c>
      <c r="BV18" s="30" t="e">
        <f>'Aggregates (2023-24 prices)'!L15-#REF!</f>
        <v>#REF!</v>
      </c>
      <c r="BW18" s="30" t="e">
        <f>'Aggregates (2023-24 prices)'!M15-#REF!</f>
        <v>#VALUE!</v>
      </c>
      <c r="BX18" s="30" t="e">
        <f>'Aggregates (2023-24 prices)'!N15-#REF!</f>
        <v>#VALUE!</v>
      </c>
      <c r="BY18" s="30"/>
      <c r="BZ18" s="30" t="e">
        <f>'Aggregates (2023-24 prices)'!Q15-#REF!</f>
        <v>#REF!</v>
      </c>
      <c r="CA18" s="30" t="e">
        <f>'Aggregates (2023-24 prices)'!R15-#REF!</f>
        <v>#REF!</v>
      </c>
      <c r="CB18" s="30"/>
      <c r="CC18" s="30" t="e">
        <f>'Aggregates (2023-24 prices)'!T15-#REF!</f>
        <v>#REF!</v>
      </c>
      <c r="CD18" s="30" t="e">
        <f>'Aggregates (2023-24 prices)'!U15-#REF!</f>
        <v>#REF!</v>
      </c>
      <c r="CE18" s="30" t="e">
        <f>'Aggregates (2023-24 prices)'!V15-#REF!</f>
        <v>#REF!</v>
      </c>
      <c r="CF18" s="30"/>
      <c r="CG18" s="30" t="e">
        <f>'Aggregates (2023-24 prices)'!X15-#REF!</f>
        <v>#REF!</v>
      </c>
      <c r="CH18" s="30" t="e">
        <f>'Aggregates (2023-24 prices)'!AA15-#REF!</f>
        <v>#REF!</v>
      </c>
      <c r="CI18" s="30" t="e">
        <f>'Aggregates (2023-24 prices)'!AB15-#REF!</f>
        <v>#VALUE!</v>
      </c>
      <c r="CJ18" s="30" t="e">
        <f>'Aggregates (2023-24 prices)'!AC15-#REF!</f>
        <v>#VALUE!</v>
      </c>
      <c r="CK18" s="30"/>
      <c r="CL18" s="30" t="e">
        <f>'Aggregates (2023-24 prices)'!AE15-#REF!</f>
        <v>#REF!</v>
      </c>
    </row>
    <row r="19" spans="1:90" s="22" customFormat="1">
      <c r="B19" s="31" t="s">
        <v>103</v>
      </c>
      <c r="C19" s="30">
        <f>'Aggregates (£bn)'!C19-'[9]Aggregates (£bn)'!C19</f>
        <v>0</v>
      </c>
      <c r="D19" s="30">
        <f>'Aggregates (£bn)'!D19-'[9]Aggregates (£bn)'!D19</f>
        <v>0</v>
      </c>
      <c r="E19" s="30">
        <f>'Aggregates (£bn)'!E19-'[9]Aggregates (£bn)'!E19</f>
        <v>0</v>
      </c>
      <c r="F19" s="30">
        <f>'Aggregates (£bn)'!F19-'[9]Aggregates (£bn)'!F19</f>
        <v>0</v>
      </c>
      <c r="G19" s="30">
        <f>'Aggregates (£bn)'!G19-'[9]Aggregates (£bn)'!G19</f>
        <v>0</v>
      </c>
      <c r="H19" s="30">
        <f>'Aggregates (£bn)'!H19-'[9]Aggregates (£bn)'!H19</f>
        <v>0</v>
      </c>
      <c r="I19" s="30">
        <f>'Aggregates (£bn)'!I19-'[9]Aggregates (£bn)'!I19</f>
        <v>0</v>
      </c>
      <c r="J19" s="30">
        <f>'Aggregates (£bn)'!J19-'[9]Aggregates (£bn)'!J19</f>
        <v>0</v>
      </c>
      <c r="K19" s="149" t="str">
        <f>IFERROR('Aggregates (£bn)'!K19 - '[9]Aggregates (£bn)'!K19, "-")</f>
        <v>-</v>
      </c>
      <c r="L19" s="30">
        <f>'Aggregates (£bn)'!L19-'[9]Aggregates (£bn)'!L19</f>
        <v>0</v>
      </c>
      <c r="M19" s="30" t="str">
        <f>IFERROR('Aggregates (£bn)'!L19 - '[9]Aggregates (£bn)'!M19, "-")</f>
        <v>-</v>
      </c>
      <c r="N19" s="30" t="str">
        <f>IFERROR('Aggregates (£bn)'!M19 - '[9]Aggregates (£bn)'!N19, "-")</f>
        <v>-</v>
      </c>
      <c r="O19" s="30" t="str">
        <f>IFERROR('Aggregates (£bn)'!N19 - '[9]Aggregates (£bn)'!O19, "-")</f>
        <v>-</v>
      </c>
      <c r="P19" s="30">
        <f>'Aggregates (£bn)'!P19-'[9]Aggregates (£bn)'!P19</f>
        <v>0</v>
      </c>
      <c r="Q19" s="30">
        <f>'Aggregates (£bn)'!Q19-'[9]Aggregates (£bn)'!Q19</f>
        <v>0</v>
      </c>
      <c r="R19" s="30">
        <f>'Aggregates (£bn)'!R19-'[9]Aggregates (£bn)'!R19</f>
        <v>0</v>
      </c>
      <c r="S19" s="30">
        <f>'Aggregates (£bn)'!S19-'[9]Aggregates (£bn)'!S19</f>
        <v>0</v>
      </c>
      <c r="T19" s="30">
        <f>'Aggregates (£bn)'!T19-'[9]Aggregates (£bn)'!T19</f>
        <v>0</v>
      </c>
      <c r="U19" s="30">
        <f>'Aggregates (£bn)'!U19-'[9]Aggregates (£bn)'!U19</f>
        <v>0</v>
      </c>
      <c r="V19" s="30">
        <f>'Aggregates (£bn)'!V19-'[9]Aggregates (£bn)'!V19</f>
        <v>0</v>
      </c>
      <c r="W19" s="30">
        <f>'Aggregates (£bn)'!W19-'[9]Aggregates (£bn)'!W19</f>
        <v>0</v>
      </c>
      <c r="X19" s="30">
        <f>'Aggregates (£bn)'!X19-'[9]Aggregates (£bn)'!X19</f>
        <v>0</v>
      </c>
      <c r="Y19" s="30">
        <f>'Aggregates (£bn)'!AA19-'[9]Aggregates (£bn)'!Y19</f>
        <v>-9.8000000000000004E-2</v>
      </c>
      <c r="Z19" s="30" t="str">
        <f>IFERROR('Aggregates (£bn)'!AB19 - '[9]Aggregates (£bn)'!Z19, "-")</f>
        <v>-</v>
      </c>
      <c r="AA19" s="30" t="str">
        <f>IFERROR('Aggregates (£bn)'!AC19 - '[9]Aggregates (£bn)'!AA19, "-")</f>
        <v>-</v>
      </c>
      <c r="AB19" s="30" t="str">
        <f>IFERROR('Aggregates (£bn)'!AD19 - '[9]Aggregates (£bn)'!AB19, "-")</f>
        <v>-</v>
      </c>
      <c r="AC19" s="30" t="str">
        <f>IFERROR('Aggregates (£bn)'!AE19 - '[9]Aggregates (£bn)'!AC19, "-")</f>
        <v>-</v>
      </c>
      <c r="AD19" s="30">
        <f>'Aggregates (£bn)'!AF19-'[9]Aggregates (£bn)'!AD19</f>
        <v>23.004000000000001</v>
      </c>
      <c r="AE19" s="30" t="str">
        <f>IFERROR('Aggregates (£bn)'!AG19 - '[9]Aggregates (£bn)'!AE19, "-")</f>
        <v>-</v>
      </c>
      <c r="AF19" s="30"/>
      <c r="AG19" s="31" t="s">
        <v>105</v>
      </c>
      <c r="AH19" s="30">
        <f>'Aggregates (per cent of GDP)'!C16-'[9]Aggregates (per cent of GDP)'!C16</f>
        <v>-1.4892159288486084E-2</v>
      </c>
      <c r="AI19" s="30">
        <f>'Aggregates (per cent of GDP)'!D16-'[9]Aggregates (per cent of GDP)'!D16</f>
        <v>-1.5904299593685778E-2</v>
      </c>
      <c r="AJ19" s="30">
        <f>'Aggregates (per cent of GDP)'!E16-'[9]Aggregates (per cent of GDP)'!E16</f>
        <v>-1.2864321067173279E-2</v>
      </c>
      <c r="AK19" s="30">
        <f>'Aggregates (per cent of GDP)'!F16-'[9]Aggregates (per cent of GDP)'!F16</f>
        <v>-1.8214967882714816E-3</v>
      </c>
      <c r="AL19" s="30">
        <f>'Aggregates (per cent of GDP)'!G16-'[9]Aggregates (per cent of GDP)'!G16</f>
        <v>-1.2184817382481228E-3</v>
      </c>
      <c r="AM19" s="30">
        <f>'Aggregates (per cent of GDP)'!H16-'[9]Aggregates (per cent of GDP)'!H16</f>
        <v>-3.0399785265196044E-3</v>
      </c>
      <c r="AN19" s="30">
        <f>'Aggregates (per cent of GDP)'!I16-'[9]Aggregates (per cent of GDP)'!I16</f>
        <v>-1.2579712194000336E-2</v>
      </c>
      <c r="AO19" s="30">
        <f>'Aggregates (per cent of GDP)'!J16-'[9]Aggregates (per cent of GDP)'!J16</f>
        <v>0</v>
      </c>
      <c r="AP19" s="30" t="str">
        <f>IFERROR('Aggregates (per cent of GDP)'!K16 - '[9]Aggregates (per cent of GDP)'!K16, "-")</f>
        <v>-</v>
      </c>
      <c r="AQ19" s="30">
        <f>'Aggregates (per cent of GDP)'!L16-'[9]Aggregates (per cent of GDP)'!L16</f>
        <v>-6.4570638099881172E-4</v>
      </c>
      <c r="AR19" s="30" t="str">
        <f>IFERROR('Aggregates (per cent of GDP)'!M16 - '[9]Aggregates (per cent of GDP)'!M16, "-")</f>
        <v>-</v>
      </c>
      <c r="AS19" s="30" t="str">
        <f>IFERROR('Aggregates (per cent of GDP)'!L16 - '[9]Aggregates (per cent of GDP)'!N16, "-")</f>
        <v>-</v>
      </c>
      <c r="AT19" s="30" t="str">
        <f>IFERROR('Aggregates (per cent of GDP)'!N16 - '[9]Aggregates (per cent of GDP)'!O16, "-")</f>
        <v>-</v>
      </c>
      <c r="AU19" s="30">
        <f>'Aggregates (per cent of GDP)'!P16-'[9]Aggregates (per cent of GDP)'!P16</f>
        <v>0</v>
      </c>
      <c r="AV19" s="30">
        <f>'Aggregates (per cent of GDP)'!R16-'[9]Aggregates (per cent of GDP)'!Q16</f>
        <v>1.8301021639449764</v>
      </c>
      <c r="AW19" s="30">
        <f>'Aggregates (per cent of GDP)'!R16-'[9]Aggregates (per cent of GDP)'!R16</f>
        <v>0</v>
      </c>
      <c r="AX19" s="30">
        <f>'Aggregates (per cent of GDP)'!S16-'[9]Aggregates (per cent of GDP)'!S16</f>
        <v>0</v>
      </c>
      <c r="AY19" s="30">
        <f>'Aggregates (per cent of GDP)'!T16-'[9]Aggregates (per cent of GDP)'!T16</f>
        <v>5.0162313895762978E-4</v>
      </c>
      <c r="AZ19" s="30">
        <f>'Aggregates (per cent of GDP)'!U16-'[9]Aggregates (per cent of GDP)'!U16</f>
        <v>-1.012140305201914E-3</v>
      </c>
      <c r="BA19" s="30">
        <f>'Aggregates (per cent of GDP)'!V16-'[9]Aggregates (per cent of GDP)'!V16</f>
        <v>-1.4568416695257547E-3</v>
      </c>
      <c r="BB19" s="30">
        <f>'Aggregates (per cent of GDP)'!W16-'[9]Aggregates (per cent of GDP)'!W16</f>
        <v>0</v>
      </c>
      <c r="BC19" s="30" t="str">
        <f>IFERROR('Aggregates (per cent of GDP)'!N16 - '[9]Aggregates (per cent of GDP)'!O16, "-")</f>
        <v>-</v>
      </c>
      <c r="BD19" s="30">
        <f>'Aggregates (per cent of GDP)'!AA16-'[9]Aggregates (per cent of GDP)'!Y16</f>
        <v>0.22916415390182127</v>
      </c>
      <c r="BE19" s="30" t="str">
        <f>IFERROR('Aggregates (per cent of GDP)'!AB16 - '[9]Aggregates (per cent of GDP)'!Z16, "-")</f>
        <v>-</v>
      </c>
      <c r="BF19" s="30" t="str">
        <f>IFERROR('Aggregates (per cent of GDP)'!AC16 - '[9]Aggregates (per cent of GDP)'!AA16, "-")</f>
        <v>-</v>
      </c>
      <c r="BG19" s="30"/>
      <c r="BH19" s="30"/>
      <c r="BI19" s="30"/>
      <c r="BK19" s="33" t="s">
        <v>10</v>
      </c>
      <c r="BL19" s="30">
        <f>'Aggregates (2023-24 prices)'!C16-'[9]Aggregates (2023-24 prices)'!$C$16</f>
        <v>-0.28641904761906289</v>
      </c>
      <c r="BM19" s="30">
        <f>'Aggregates (2023-24 prices)'!D16-'[9]Aggregates (2023-24 prices)'!D16</f>
        <v>-0.30464761904767101</v>
      </c>
      <c r="BN19" s="30">
        <f>'Aggregates (2023-24 prices)'!E16-'[9]Aggregates (2023-24 prices)'!E16</f>
        <v>-0.22777142857145805</v>
      </c>
      <c r="BO19" s="30">
        <f>'Aggregates (2023-24 prices)'!F16-'[9]Aggregates (2023-24 prices)'!F16</f>
        <v>-5.1371428571435729E-2</v>
      </c>
      <c r="BP19" s="30">
        <f>'Aggregates (2023-24 prices)'!G16-'[9]Aggregates (2023-24 prices)'!G16</f>
        <v>-2.5504761904766582E-2</v>
      </c>
      <c r="BQ19" s="30">
        <f>'Aggregates (2023-24 prices)'!H16-'[9]Aggregates (2023-24 prices)'!H16</f>
        <v>-7.6876190476198758E-2</v>
      </c>
      <c r="BR19" s="30">
        <f>'Aggregates (2023-24 prices)'!I16-'[9]Aggregates (2023-24 prices)'!I16</f>
        <v>-0.23887619047627595</v>
      </c>
      <c r="BS19" s="30"/>
      <c r="BT19" s="30" t="e">
        <f>'Aggregates (2023-24 prices)'!K16-#REF!</f>
        <v>#VALUE!</v>
      </c>
      <c r="BU19" s="30" t="e">
        <f>'Aggregates (2023-24 prices)'!#REF!-#REF!</f>
        <v>#REF!</v>
      </c>
      <c r="BV19" s="30" t="e">
        <f>'Aggregates (2023-24 prices)'!L16-#REF!</f>
        <v>#REF!</v>
      </c>
      <c r="BW19" s="30" t="e">
        <f>'Aggregates (2023-24 prices)'!M16-#REF!</f>
        <v>#VALUE!</v>
      </c>
      <c r="BX19" s="30" t="e">
        <f>'Aggregates (2023-24 prices)'!N16-#REF!</f>
        <v>#VALUE!</v>
      </c>
      <c r="BY19" s="30"/>
      <c r="BZ19" s="30" t="e">
        <f>'Aggregates (2023-24 prices)'!Q16-#REF!</f>
        <v>#REF!</v>
      </c>
      <c r="CA19" s="30" t="e">
        <f>'Aggregates (2023-24 prices)'!R16-#REF!</f>
        <v>#REF!</v>
      </c>
      <c r="CB19" s="30"/>
      <c r="CC19" s="30" t="e">
        <f>'Aggregates (2023-24 prices)'!T16-#REF!</f>
        <v>#REF!</v>
      </c>
      <c r="CD19" s="30" t="e">
        <f>'Aggregates (2023-24 prices)'!U16-#REF!</f>
        <v>#REF!</v>
      </c>
      <c r="CE19" s="30" t="e">
        <f>'Aggregates (2023-24 prices)'!V16-#REF!</f>
        <v>#REF!</v>
      </c>
      <c r="CF19" s="30"/>
      <c r="CG19" s="30" t="e">
        <f>'Aggregates (2023-24 prices)'!X16-#REF!</f>
        <v>#REF!</v>
      </c>
      <c r="CH19" s="30" t="e">
        <f>'Aggregates (2023-24 prices)'!AA16-#REF!</f>
        <v>#REF!</v>
      </c>
      <c r="CI19" s="30" t="e">
        <f>'Aggregates (2023-24 prices)'!AB16-#REF!</f>
        <v>#VALUE!</v>
      </c>
      <c r="CJ19" s="30" t="e">
        <f>'Aggregates (2023-24 prices)'!AC16-#REF!</f>
        <v>#VALUE!</v>
      </c>
      <c r="CK19" s="30"/>
      <c r="CL19" s="30" t="e">
        <f>'Aggregates (2023-24 prices)'!AE16-#REF!</f>
        <v>#REF!</v>
      </c>
    </row>
    <row r="20" spans="1:90" s="22" customFormat="1">
      <c r="B20" s="31" t="s">
        <v>104</v>
      </c>
      <c r="C20" s="30">
        <f>'Aggregates (£bn)'!C20-'[9]Aggregates (£bn)'!C20</f>
        <v>0</v>
      </c>
      <c r="D20" s="30">
        <f>'Aggregates (£bn)'!D20-'[9]Aggregates (£bn)'!D20</f>
        <v>0</v>
      </c>
      <c r="E20" s="30">
        <f>'Aggregates (£bn)'!E20-'[9]Aggregates (£bn)'!E20</f>
        <v>0</v>
      </c>
      <c r="F20" s="30">
        <f>'Aggregates (£bn)'!F20-'[9]Aggregates (£bn)'!F20</f>
        <v>0</v>
      </c>
      <c r="G20" s="30">
        <f>'Aggregates (£bn)'!G20-'[9]Aggregates (£bn)'!G20</f>
        <v>0</v>
      </c>
      <c r="H20" s="30">
        <f>'Aggregates (£bn)'!H20-'[9]Aggregates (£bn)'!H20</f>
        <v>0</v>
      </c>
      <c r="I20" s="30">
        <f>'Aggregates (£bn)'!I20-'[9]Aggregates (£bn)'!I20</f>
        <v>0</v>
      </c>
      <c r="J20" s="30">
        <f>'Aggregates (£bn)'!J20-'[9]Aggregates (£bn)'!J20</f>
        <v>0</v>
      </c>
      <c r="K20" s="149" t="str">
        <f>IFERROR('Aggregates (£bn)'!K20 - '[9]Aggregates (£bn)'!K20, "-")</f>
        <v>-</v>
      </c>
      <c r="L20" s="30">
        <f>'Aggregates (£bn)'!L20-'[9]Aggregates (£bn)'!L20</f>
        <v>0</v>
      </c>
      <c r="M20" s="30" t="str">
        <f>IFERROR('Aggregates (£bn)'!L20 - '[9]Aggregates (£bn)'!M20, "-")</f>
        <v>-</v>
      </c>
      <c r="N20" s="30" t="str">
        <f>IFERROR('Aggregates (£bn)'!M20 - '[9]Aggregates (£bn)'!N20, "-")</f>
        <v>-</v>
      </c>
      <c r="O20" s="30" t="str">
        <f>IFERROR('Aggregates (£bn)'!N20 - '[9]Aggregates (£bn)'!O20, "-")</f>
        <v>-</v>
      </c>
      <c r="P20" s="30">
        <f>'Aggregates (£bn)'!P20-'[9]Aggregates (£bn)'!P20</f>
        <v>0</v>
      </c>
      <c r="Q20" s="30">
        <f>'Aggregates (£bn)'!Q20-'[9]Aggregates (£bn)'!Q20</f>
        <v>0</v>
      </c>
      <c r="R20" s="30">
        <f>'Aggregates (£bn)'!R20-'[9]Aggregates (£bn)'!R20</f>
        <v>0</v>
      </c>
      <c r="S20" s="30">
        <f>'Aggregates (£bn)'!S20-'[9]Aggregates (£bn)'!S20</f>
        <v>0</v>
      </c>
      <c r="T20" s="30">
        <f>'Aggregates (£bn)'!T20-'[9]Aggregates (£bn)'!T20</f>
        <v>0</v>
      </c>
      <c r="U20" s="30">
        <f>'Aggregates (£bn)'!U20-'[9]Aggregates (£bn)'!U20</f>
        <v>0</v>
      </c>
      <c r="V20" s="30">
        <f>'Aggregates (£bn)'!V20-'[9]Aggregates (£bn)'!V20</f>
        <v>0</v>
      </c>
      <c r="W20" s="30">
        <f>'Aggregates (£bn)'!W20-'[9]Aggregates (£bn)'!W20</f>
        <v>0</v>
      </c>
      <c r="X20" s="30">
        <f>'Aggregates (£bn)'!X20-'[9]Aggregates (£bn)'!X20</f>
        <v>0</v>
      </c>
      <c r="Y20" s="30">
        <f>'Aggregates (£bn)'!AA20-'[9]Aggregates (£bn)'!Y20</f>
        <v>-0.17</v>
      </c>
      <c r="Z20" s="30" t="str">
        <f>IFERROR('Aggregates (£bn)'!AB20 - '[9]Aggregates (£bn)'!Z20, "-")</f>
        <v>-</v>
      </c>
      <c r="AA20" s="30" t="str">
        <f>IFERROR('Aggregates (£bn)'!AC20 - '[9]Aggregates (£bn)'!AA20, "-")</f>
        <v>-</v>
      </c>
      <c r="AB20" s="30" t="str">
        <f>IFERROR('Aggregates (£bn)'!AD20 - '[9]Aggregates (£bn)'!AB20, "-")</f>
        <v>-</v>
      </c>
      <c r="AC20" s="30" t="str">
        <f>IFERROR('Aggregates (£bn)'!AE20 - '[9]Aggregates (£bn)'!AC20, "-")</f>
        <v>-</v>
      </c>
      <c r="AD20" s="30">
        <f>'Aggregates (£bn)'!AF20-'[9]Aggregates (£bn)'!AD20</f>
        <v>23.957000000000001</v>
      </c>
      <c r="AE20" s="30" t="str">
        <f>IFERROR('Aggregates (£bn)'!AG20 - '[9]Aggregates (£bn)'!AE20, "-")</f>
        <v>-</v>
      </c>
      <c r="AF20" s="30"/>
      <c r="AG20" s="31" t="s">
        <v>106</v>
      </c>
      <c r="AH20" s="30">
        <f>'Aggregates (per cent of GDP)'!C17-'[9]Aggregates (per cent of GDP)'!C17</f>
        <v>-1.3821657454961667E-2</v>
      </c>
      <c r="AI20" s="30">
        <f>'Aggregates (per cent of GDP)'!D17-'[9]Aggregates (per cent of GDP)'!D17</f>
        <v>-1.4848240786633937E-2</v>
      </c>
      <c r="AJ20" s="30">
        <f>'Aggregates (per cent of GDP)'!E17-'[9]Aggregates (per cent of GDP)'!E17</f>
        <v>-1.2044520750890797E-2</v>
      </c>
      <c r="AK20" s="30">
        <f>'Aggregates (per cent of GDP)'!F17-'[9]Aggregates (per cent of GDP)'!F17</f>
        <v>-1.6530782954102818E-3</v>
      </c>
      <c r="AL20" s="30">
        <f>'Aggregates (per cent of GDP)'!G17-'[9]Aggregates (per cent of GDP)'!G17</f>
        <v>-1.1506417403324143E-3</v>
      </c>
      <c r="AM20" s="30">
        <f>'Aggregates (per cent of GDP)'!H17-'[9]Aggregates (per cent of GDP)'!H17</f>
        <v>-2.803720035742252E-3</v>
      </c>
      <c r="AN20" s="30">
        <f>'Aggregates (per cent of GDP)'!I17-'[9]Aggregates (per cent of GDP)'!I17</f>
        <v>-1.1520373974299503E-2</v>
      </c>
      <c r="AO20" s="30">
        <f>'Aggregates (per cent of GDP)'!J17-'[9]Aggregates (per cent of GDP)'!J17</f>
        <v>0</v>
      </c>
      <c r="AP20" s="30" t="str">
        <f>IFERROR('Aggregates (per cent of GDP)'!K17 - '[9]Aggregates (per cent of GDP)'!K17, "-")</f>
        <v>-</v>
      </c>
      <c r="AQ20" s="30">
        <f>'Aggregates (per cent of GDP)'!L17-'[9]Aggregates (per cent of GDP)'!L17</f>
        <v>-5.6911794973313334E-4</v>
      </c>
      <c r="AR20" s="30" t="str">
        <f>IFERROR('Aggregates (per cent of GDP)'!M17 - '[9]Aggregates (per cent of GDP)'!M17, "-")</f>
        <v>-</v>
      </c>
      <c r="AS20" s="30" t="str">
        <f>IFERROR('Aggregates (per cent of GDP)'!L17 - '[9]Aggregates (per cent of GDP)'!N17, "-")</f>
        <v>-</v>
      </c>
      <c r="AT20" s="30" t="str">
        <f>IFERROR('Aggregates (per cent of GDP)'!N17 - '[9]Aggregates (per cent of GDP)'!O17, "-")</f>
        <v>-</v>
      </c>
      <c r="AU20" s="30">
        <f>'Aggregates (per cent of GDP)'!P17-'[9]Aggregates (per cent of GDP)'!P17</f>
        <v>0</v>
      </c>
      <c r="AV20" s="30">
        <f>'Aggregates (per cent of GDP)'!R17-'[9]Aggregates (per cent of GDP)'!Q17</f>
        <v>1.5171999399128737</v>
      </c>
      <c r="AW20" s="30">
        <f>'Aggregates (per cent of GDP)'!R17-'[9]Aggregates (per cent of GDP)'!R17</f>
        <v>0</v>
      </c>
      <c r="AX20" s="30">
        <f>'Aggregates (per cent of GDP)'!S17-'[9]Aggregates (per cent of GDP)'!S17</f>
        <v>0</v>
      </c>
      <c r="AY20" s="30">
        <f>'Aggregates (per cent of GDP)'!T17-'[9]Aggregates (per cent of GDP)'!T17</f>
        <v>3.2720405284392129E-4</v>
      </c>
      <c r="AZ20" s="30">
        <f>'Aggregates (per cent of GDP)'!U17-'[9]Aggregates (per cent of GDP)'!U17</f>
        <v>-1.0265833316713824E-3</v>
      </c>
      <c r="BA20" s="30">
        <f>'Aggregates (per cent of GDP)'!V17-'[9]Aggregates (per cent of GDP)'!V17</f>
        <v>-1.3754976060305069E-3</v>
      </c>
      <c r="BB20" s="30">
        <f>'Aggregates (per cent of GDP)'!W17-'[9]Aggregates (per cent of GDP)'!W17</f>
        <v>0</v>
      </c>
      <c r="BC20" s="30" t="str">
        <f>IFERROR('Aggregates (per cent of GDP)'!N17 - '[9]Aggregates (per cent of GDP)'!O17, "-")</f>
        <v>-</v>
      </c>
      <c r="BD20" s="30">
        <f>'Aggregates (per cent of GDP)'!AA17-'[9]Aggregates (per cent of GDP)'!Y17</f>
        <v>0.63065430384023435</v>
      </c>
      <c r="BE20" s="30" t="str">
        <f>IFERROR('Aggregates (per cent of GDP)'!AB17 - '[9]Aggregates (per cent of GDP)'!Z17, "-")</f>
        <v>-</v>
      </c>
      <c r="BF20" s="30" t="str">
        <f>IFERROR('Aggregates (per cent of GDP)'!AC17 - '[9]Aggregates (per cent of GDP)'!AA17, "-")</f>
        <v>-</v>
      </c>
      <c r="BG20" s="30"/>
      <c r="BH20" s="30"/>
      <c r="BI20" s="30"/>
      <c r="BK20" s="33" t="s">
        <v>11</v>
      </c>
      <c r="BL20" s="30">
        <f>'Aggregates (2023-24 prices)'!C17-'[9]Aggregates (2023-24 prices)'!$C$17</f>
        <v>-0.30626728110610202</v>
      </c>
      <c r="BM20" s="30">
        <f>'Aggregates (2023-24 prices)'!D17-'[9]Aggregates (2023-24 prices)'!D17</f>
        <v>-0.33644239631337314</v>
      </c>
      <c r="BN20" s="30">
        <f>'Aggregates (2023-24 prices)'!E17-'[9]Aggregates (2023-24 prices)'!E17</f>
        <v>-0.2473548387097253</v>
      </c>
      <c r="BO20" s="30">
        <f>'Aggregates (2023-24 prices)'!F17-'[9]Aggregates (2023-24 prices)'!F17</f>
        <v>-6.2414746543794308E-2</v>
      </c>
      <c r="BP20" s="30">
        <f>'Aggregates (2023-24 prices)'!G17-'[9]Aggregates (2023-24 prices)'!G17</f>
        <v>-2.6672811059913926E-2</v>
      </c>
      <c r="BQ20" s="30">
        <f>'Aggregates (2023-24 prices)'!H17-'[9]Aggregates (2023-24 prices)'!H17</f>
        <v>-8.9087557603704681E-2</v>
      </c>
      <c r="BR20" s="30">
        <f>'Aggregates (2023-24 prices)'!I17-'[9]Aggregates (2023-24 prices)'!I17</f>
        <v>-0.2555023041475124</v>
      </c>
      <c r="BS20" s="30"/>
      <c r="BT20" s="30" t="e">
        <f>'Aggregates (2023-24 prices)'!K17-#REF!</f>
        <v>#VALUE!</v>
      </c>
      <c r="BU20" s="30" t="e">
        <f>'Aggregates (2023-24 prices)'!#REF!-#REF!</f>
        <v>#REF!</v>
      </c>
      <c r="BV20" s="30" t="e">
        <f>'Aggregates (2023-24 prices)'!L17-#REF!</f>
        <v>#REF!</v>
      </c>
      <c r="BW20" s="30" t="e">
        <f>'Aggregates (2023-24 prices)'!M17-#REF!</f>
        <v>#VALUE!</v>
      </c>
      <c r="BX20" s="30" t="e">
        <f>'Aggregates (2023-24 prices)'!N17-#REF!</f>
        <v>#VALUE!</v>
      </c>
      <c r="BY20" s="30"/>
      <c r="BZ20" s="30" t="e">
        <f>'Aggregates (2023-24 prices)'!Q17-#REF!</f>
        <v>#REF!</v>
      </c>
      <c r="CA20" s="30" t="e">
        <f>'Aggregates (2023-24 prices)'!R17-#REF!</f>
        <v>#REF!</v>
      </c>
      <c r="CB20" s="30"/>
      <c r="CC20" s="30" t="e">
        <f>'Aggregates (2023-24 prices)'!T17-#REF!</f>
        <v>#REF!</v>
      </c>
      <c r="CD20" s="30" t="e">
        <f>'Aggregates (2023-24 prices)'!U17-#REF!</f>
        <v>#REF!</v>
      </c>
      <c r="CE20" s="30" t="e">
        <f>'Aggregates (2023-24 prices)'!V17-#REF!</f>
        <v>#REF!</v>
      </c>
      <c r="CF20" s="30"/>
      <c r="CG20" s="30" t="e">
        <f>'Aggregates (2023-24 prices)'!X17-#REF!</f>
        <v>#REF!</v>
      </c>
      <c r="CH20" s="30" t="e">
        <f>'Aggregates (2023-24 prices)'!AA17-#REF!</f>
        <v>#REF!</v>
      </c>
      <c r="CI20" s="30" t="e">
        <f>'Aggregates (2023-24 prices)'!AB17-#REF!</f>
        <v>#VALUE!</v>
      </c>
      <c r="CJ20" s="30" t="e">
        <f>'Aggregates (2023-24 prices)'!AC17-#REF!</f>
        <v>#VALUE!</v>
      </c>
      <c r="CK20" s="30"/>
      <c r="CL20" s="30" t="e">
        <f>'Aggregates (2023-24 prices)'!AE17-#REF!</f>
        <v>#REF!</v>
      </c>
    </row>
    <row r="21" spans="1:90" s="22" customFormat="1">
      <c r="B21" s="31" t="s">
        <v>105</v>
      </c>
      <c r="C21" s="30">
        <f>'Aggregates (£bn)'!C21-'[9]Aggregates (£bn)'!C21</f>
        <v>0</v>
      </c>
      <c r="D21" s="30">
        <f>'Aggregates (£bn)'!D21-'[9]Aggregates (£bn)'!D21</f>
        <v>0</v>
      </c>
      <c r="E21" s="30">
        <f>'Aggregates (£bn)'!E21-'[9]Aggregates (£bn)'!E21</f>
        <v>0</v>
      </c>
      <c r="F21" s="30">
        <f>'Aggregates (£bn)'!F21-'[9]Aggregates (£bn)'!F21</f>
        <v>0</v>
      </c>
      <c r="G21" s="30">
        <f>'Aggregates (£bn)'!G21-'[9]Aggregates (£bn)'!G21</f>
        <v>0</v>
      </c>
      <c r="H21" s="30">
        <f>'Aggregates (£bn)'!H21-'[9]Aggregates (£bn)'!H21</f>
        <v>0</v>
      </c>
      <c r="I21" s="30">
        <f>'Aggregates (£bn)'!I21-'[9]Aggregates (£bn)'!I21</f>
        <v>0</v>
      </c>
      <c r="J21" s="30">
        <f>'Aggregates (£bn)'!J21-'[9]Aggregates (£bn)'!J21</f>
        <v>0</v>
      </c>
      <c r="K21" s="149" t="str">
        <f>IFERROR('Aggregates (£bn)'!K21 - '[9]Aggregates (£bn)'!K21, "-")</f>
        <v>-</v>
      </c>
      <c r="L21" s="30">
        <f>'Aggregates (£bn)'!L21-'[9]Aggregates (£bn)'!L21</f>
        <v>0</v>
      </c>
      <c r="M21" s="30" t="str">
        <f>IFERROR('Aggregates (£bn)'!L21 - '[9]Aggregates (£bn)'!M21, "-")</f>
        <v>-</v>
      </c>
      <c r="N21" s="30" t="str">
        <f>IFERROR('Aggregates (£bn)'!M21 - '[9]Aggregates (£bn)'!N21, "-")</f>
        <v>-</v>
      </c>
      <c r="O21" s="30" t="str">
        <f>IFERROR('Aggregates (£bn)'!N21 - '[9]Aggregates (£bn)'!O21, "-")</f>
        <v>-</v>
      </c>
      <c r="P21" s="30">
        <f>'Aggregates (£bn)'!P21-'[9]Aggregates (£bn)'!P21</f>
        <v>0</v>
      </c>
      <c r="Q21" s="30">
        <f>'Aggregates (£bn)'!Q21-'[9]Aggregates (£bn)'!Q21</f>
        <v>0</v>
      </c>
      <c r="R21" s="30">
        <f>'Aggregates (£bn)'!R21-'[9]Aggregates (£bn)'!R21</f>
        <v>0</v>
      </c>
      <c r="S21" s="30">
        <f>'Aggregates (£bn)'!S21-'[9]Aggregates (£bn)'!S21</f>
        <v>0</v>
      </c>
      <c r="T21" s="30">
        <f>'Aggregates (£bn)'!T21-'[9]Aggregates (£bn)'!T21</f>
        <v>0</v>
      </c>
      <c r="U21" s="30">
        <f>'Aggregates (£bn)'!U21-'[9]Aggregates (£bn)'!U21</f>
        <v>0</v>
      </c>
      <c r="V21" s="30">
        <f>'Aggregates (£bn)'!V21-'[9]Aggregates (£bn)'!V21</f>
        <v>0</v>
      </c>
      <c r="W21" s="30">
        <f>'Aggregates (£bn)'!W21-'[9]Aggregates (£bn)'!W21</f>
        <v>0</v>
      </c>
      <c r="X21" s="30">
        <f>'Aggregates (£bn)'!X21-'[9]Aggregates (£bn)'!X21</f>
        <v>0</v>
      </c>
      <c r="Y21" s="30">
        <f>'Aggregates (£bn)'!AA21-'[9]Aggregates (£bn)'!Y21</f>
        <v>5.7000000000000002E-2</v>
      </c>
      <c r="Z21" s="30" t="str">
        <f>IFERROR('Aggregates (£bn)'!AB21 - '[9]Aggregates (£bn)'!Z21, "-")</f>
        <v>-</v>
      </c>
      <c r="AA21" s="30" t="str">
        <f>IFERROR('Aggregates (£bn)'!AC21 - '[9]Aggregates (£bn)'!AA21, "-")</f>
        <v>-</v>
      </c>
      <c r="AB21" s="30" t="str">
        <f>IFERROR('Aggregates (£bn)'!AD21 - '[9]Aggregates (£bn)'!AB21, "-")</f>
        <v>-</v>
      </c>
      <c r="AC21" s="30" t="str">
        <f>IFERROR('Aggregates (£bn)'!AE21 - '[9]Aggregates (£bn)'!AC21, "-")</f>
        <v>-</v>
      </c>
      <c r="AD21" s="30">
        <f>'Aggregates (£bn)'!AF21-'[9]Aggregates (£bn)'!AD21</f>
        <v>25.789000000000001</v>
      </c>
      <c r="AE21" s="30" t="str">
        <f>IFERROR('Aggregates (£bn)'!AG21 - '[9]Aggregates (£bn)'!AE21, "-")</f>
        <v>-</v>
      </c>
      <c r="AF21" s="30"/>
      <c r="AG21" s="31" t="s">
        <v>107</v>
      </c>
      <c r="AH21" s="30">
        <f>'Aggregates (per cent of GDP)'!C18-'[9]Aggregates (per cent of GDP)'!C18</f>
        <v>-1.6390624993050551E-2</v>
      </c>
      <c r="AI21" s="30">
        <f>'Aggregates (per cent of GDP)'!D18-'[9]Aggregates (per cent of GDP)'!D18</f>
        <v>-1.739245678120227E-2</v>
      </c>
      <c r="AJ21" s="30">
        <f>'Aggregates (per cent of GDP)'!E18-'[9]Aggregates (per cent of GDP)'!E18</f>
        <v>-1.3936958285675871E-2</v>
      </c>
      <c r="AK21" s="30">
        <f>'Aggregates (per cent of GDP)'!F18-'[9]Aggregates (per cent of GDP)'!F18</f>
        <v>-2.0348681729851492E-3</v>
      </c>
      <c r="AL21" s="30">
        <f>'Aggregates (per cent of GDP)'!G18-'[9]Aggregates (per cent of GDP)'!G18</f>
        <v>-1.4206303225443584E-3</v>
      </c>
      <c r="AM21" s="30">
        <f>'Aggregates (per cent of GDP)'!H18-'[9]Aggregates (per cent of GDP)'!H18</f>
        <v>-3.4554984955290635E-3</v>
      </c>
      <c r="AN21" s="30">
        <f>'Aggregates (per cent of GDP)'!I18-'[9]Aggregates (per cent of GDP)'!I18</f>
        <v>-1.3795716427011939E-2</v>
      </c>
      <c r="AO21" s="30">
        <f>'Aggregates (per cent of GDP)'!J18-'[9]Aggregates (per cent of GDP)'!J18</f>
        <v>0</v>
      </c>
      <c r="AP21" s="30" t="str">
        <f>IFERROR('Aggregates (per cent of GDP)'!K18 - '[9]Aggregates (per cent of GDP)'!K18, "-")</f>
        <v>-</v>
      </c>
      <c r="AQ21" s="30">
        <f>'Aggregates (per cent of GDP)'!L18-'[9]Aggregates (per cent of GDP)'!L18</f>
        <v>-8.3431237439568484E-4</v>
      </c>
      <c r="AR21" s="30" t="str">
        <f>IFERROR('Aggregates (per cent of GDP)'!M18 - '[9]Aggregates (per cent of GDP)'!M18, "-")</f>
        <v>-</v>
      </c>
      <c r="AS21" s="30" t="str">
        <f>IFERROR('Aggregates (per cent of GDP)'!L18 - '[9]Aggregates (per cent of GDP)'!N18, "-")</f>
        <v>-</v>
      </c>
      <c r="AT21" s="30" t="str">
        <f>IFERROR('Aggregates (per cent of GDP)'!N18 - '[9]Aggregates (per cent of GDP)'!O18, "-")</f>
        <v>-</v>
      </c>
      <c r="AU21" s="30">
        <f>'Aggregates (per cent of GDP)'!P18-'[9]Aggregates (per cent of GDP)'!P18</f>
        <v>0</v>
      </c>
      <c r="AV21" s="30">
        <f>'Aggregates (per cent of GDP)'!R18-'[9]Aggregates (per cent of GDP)'!Q18</f>
        <v>2.2362059158134242</v>
      </c>
      <c r="AW21" s="30">
        <f>'Aggregates (per cent of GDP)'!R18-'[9]Aggregates (per cent of GDP)'!R18</f>
        <v>0</v>
      </c>
      <c r="AX21" s="30">
        <f>'Aggregates (per cent of GDP)'!S18-'[9]Aggregates (per cent of GDP)'!S18</f>
        <v>0</v>
      </c>
      <c r="AY21" s="30">
        <f>'Aggregates (per cent of GDP)'!T18-'[9]Aggregates (per cent of GDP)'!T18</f>
        <v>7.7190318103514954E-4</v>
      </c>
      <c r="AZ21" s="30">
        <f>'Aggregates (per cent of GDP)'!U18-'[9]Aggregates (per cent of GDP)'!U18</f>
        <v>-1.0018317881526073E-3</v>
      </c>
      <c r="BA21" s="30">
        <f>'Aggregates (per cent of GDP)'!V18-'[9]Aggregates (per cent of GDP)'!V18</f>
        <v>-1.5585874868140337E-3</v>
      </c>
      <c r="BB21" s="30">
        <f>'Aggregates (per cent of GDP)'!W18-'[9]Aggregates (per cent of GDP)'!W18</f>
        <v>0</v>
      </c>
      <c r="BC21" s="30" t="str">
        <f>IFERROR('Aggregates (per cent of GDP)'!N18 - '[9]Aggregates (per cent of GDP)'!O18, "-")</f>
        <v>-</v>
      </c>
      <c r="BD21" s="30">
        <f>'Aggregates (per cent of GDP)'!AA18-'[9]Aggregates (per cent of GDP)'!Y18</f>
        <v>0.16701609750897267</v>
      </c>
      <c r="BE21" s="30" t="str">
        <f>IFERROR('Aggregates (per cent of GDP)'!AB18 - '[9]Aggregates (per cent of GDP)'!Z18, "-")</f>
        <v>-</v>
      </c>
      <c r="BF21" s="30" t="str">
        <f>IFERROR('Aggregates (per cent of GDP)'!AC18 - '[9]Aggregates (per cent of GDP)'!AA18, "-")</f>
        <v>-</v>
      </c>
      <c r="BG21" s="30"/>
      <c r="BH21" s="30"/>
      <c r="BI21" s="30"/>
      <c r="BK21" s="33" t="s">
        <v>12</v>
      </c>
      <c r="BL21" s="30">
        <f>'Aggregates (2023-24 prices)'!C18-'[9]Aggregates (2023-24 prices)'!$C$18</f>
        <v>-0.33775221238937547</v>
      </c>
      <c r="BM21" s="30">
        <f>'Aggregates (2023-24 prices)'!D18-'[9]Aggregates (2023-24 prices)'!D18</f>
        <v>-0.3425309734513462</v>
      </c>
      <c r="BN21" s="30">
        <f>'Aggregates (2023-24 prices)'!E18-'[9]Aggregates (2023-24 prices)'!E18</f>
        <v>-0.25601769911503425</v>
      </c>
      <c r="BO21" s="30">
        <f>'Aggregates (2023-24 prices)'!F18-'[9]Aggregates (2023-24 prices)'!F18</f>
        <v>-5.7203539823014182E-2</v>
      </c>
      <c r="BP21" s="30">
        <f>'Aggregates (2023-24 prices)'!G18-'[9]Aggregates (2023-24 prices)'!G18</f>
        <v>-2.9309734513280006E-2</v>
      </c>
      <c r="BQ21" s="30">
        <f>'Aggregates (2023-24 prices)'!H18-'[9]Aggregates (2023-24 prices)'!H18</f>
        <v>-8.6513274336297741E-2</v>
      </c>
      <c r="BR21" s="30">
        <f>'Aggregates (2023-24 prices)'!I18-'[9]Aggregates (2023-24 prices)'!I18</f>
        <v>-0.27989380530971175</v>
      </c>
      <c r="BS21" s="30"/>
      <c r="BT21" s="30" t="e">
        <f>'Aggregates (2023-24 prices)'!K18-#REF!</f>
        <v>#VALUE!</v>
      </c>
      <c r="BU21" s="30" t="e">
        <f>'Aggregates (2023-24 prices)'!#REF!-#REF!</f>
        <v>#REF!</v>
      </c>
      <c r="BV21" s="30" t="e">
        <f>'Aggregates (2023-24 prices)'!L18-#REF!</f>
        <v>#REF!</v>
      </c>
      <c r="BW21" s="30" t="e">
        <f>'Aggregates (2023-24 prices)'!M18-#REF!</f>
        <v>#VALUE!</v>
      </c>
      <c r="BX21" s="30" t="e">
        <f>'Aggregates (2023-24 prices)'!N18-#REF!</f>
        <v>#VALUE!</v>
      </c>
      <c r="BY21" s="30"/>
      <c r="BZ21" s="30" t="e">
        <f>'Aggregates (2023-24 prices)'!Q18-#REF!</f>
        <v>#REF!</v>
      </c>
      <c r="CA21" s="30" t="e">
        <f>'Aggregates (2023-24 prices)'!R18-#REF!</f>
        <v>#REF!</v>
      </c>
      <c r="CB21" s="30"/>
      <c r="CC21" s="30" t="e">
        <f>'Aggregates (2023-24 prices)'!T18-#REF!</f>
        <v>#REF!</v>
      </c>
      <c r="CD21" s="30" t="e">
        <f>'Aggregates (2023-24 prices)'!U18-#REF!</f>
        <v>#REF!</v>
      </c>
      <c r="CE21" s="30" t="e">
        <f>'Aggregates (2023-24 prices)'!V18-#REF!</f>
        <v>#REF!</v>
      </c>
      <c r="CF21" s="30"/>
      <c r="CG21" s="30" t="e">
        <f>'Aggregates (2023-24 prices)'!X18-#REF!</f>
        <v>#REF!</v>
      </c>
      <c r="CH21" s="30" t="e">
        <f>'Aggregates (2023-24 prices)'!AA18-#REF!</f>
        <v>#REF!</v>
      </c>
      <c r="CI21" s="30" t="e">
        <f>'Aggregates (2023-24 prices)'!AB18-#REF!</f>
        <v>#VALUE!</v>
      </c>
      <c r="CJ21" s="30" t="e">
        <f>'Aggregates (2023-24 prices)'!AC18-#REF!</f>
        <v>#VALUE!</v>
      </c>
      <c r="CK21" s="30"/>
      <c r="CL21" s="30" t="e">
        <f>'Aggregates (2023-24 prices)'!AE18-#REF!</f>
        <v>#REF!</v>
      </c>
    </row>
    <row r="22" spans="1:90" s="22" customFormat="1">
      <c r="B22" s="31" t="s">
        <v>106</v>
      </c>
      <c r="C22" s="30">
        <f>'Aggregates (£bn)'!C22-'[9]Aggregates (£bn)'!C22</f>
        <v>0</v>
      </c>
      <c r="D22" s="30">
        <f>'Aggregates (£bn)'!D22-'[9]Aggregates (£bn)'!D22</f>
        <v>0</v>
      </c>
      <c r="E22" s="30">
        <f>'Aggregates (£bn)'!E22-'[9]Aggregates (£bn)'!E22</f>
        <v>0</v>
      </c>
      <c r="F22" s="30">
        <f>'Aggregates (£bn)'!F22-'[9]Aggregates (£bn)'!F22</f>
        <v>0</v>
      </c>
      <c r="G22" s="30">
        <f>'Aggregates (£bn)'!G22-'[9]Aggregates (£bn)'!G22</f>
        <v>0</v>
      </c>
      <c r="H22" s="30">
        <f>'Aggregates (£bn)'!H22-'[9]Aggregates (£bn)'!H22</f>
        <v>0</v>
      </c>
      <c r="I22" s="30">
        <f>'Aggregates (£bn)'!I22-'[9]Aggregates (£bn)'!I22</f>
        <v>0</v>
      </c>
      <c r="J22" s="30">
        <f>'Aggregates (£bn)'!J22-'[9]Aggregates (£bn)'!J22</f>
        <v>0</v>
      </c>
      <c r="K22" s="149" t="str">
        <f>IFERROR('Aggregates (£bn)'!K22 - '[9]Aggregates (£bn)'!K22, "-")</f>
        <v>-</v>
      </c>
      <c r="L22" s="30">
        <f>'Aggregates (£bn)'!L22-'[9]Aggregates (£bn)'!L22</f>
        <v>0</v>
      </c>
      <c r="M22" s="30" t="str">
        <f>IFERROR('Aggregates (£bn)'!L22 - '[9]Aggregates (£bn)'!M22, "-")</f>
        <v>-</v>
      </c>
      <c r="N22" s="30" t="str">
        <f>IFERROR('Aggregates (£bn)'!M22 - '[9]Aggregates (£bn)'!N22, "-")</f>
        <v>-</v>
      </c>
      <c r="O22" s="30" t="str">
        <f>IFERROR('Aggregates (£bn)'!N22 - '[9]Aggregates (£bn)'!O22, "-")</f>
        <v>-</v>
      </c>
      <c r="P22" s="30">
        <f>'Aggregates (£bn)'!P22-'[9]Aggregates (£bn)'!P22</f>
        <v>0</v>
      </c>
      <c r="Q22" s="30">
        <f>'Aggregates (£bn)'!Q22-'[9]Aggregates (£bn)'!Q22</f>
        <v>0</v>
      </c>
      <c r="R22" s="30">
        <f>'Aggregates (£bn)'!R22-'[9]Aggregates (£bn)'!R22</f>
        <v>0</v>
      </c>
      <c r="S22" s="30">
        <f>'Aggregates (£bn)'!S22-'[9]Aggregates (£bn)'!S22</f>
        <v>0</v>
      </c>
      <c r="T22" s="30">
        <f>'Aggregates (£bn)'!T22-'[9]Aggregates (£bn)'!T22</f>
        <v>0</v>
      </c>
      <c r="U22" s="30">
        <f>'Aggregates (£bn)'!U22-'[9]Aggregates (£bn)'!U22</f>
        <v>0</v>
      </c>
      <c r="V22" s="30">
        <f>'Aggregates (£bn)'!V22-'[9]Aggregates (£bn)'!V22</f>
        <v>0</v>
      </c>
      <c r="W22" s="30">
        <f>'Aggregates (£bn)'!W22-'[9]Aggregates (£bn)'!W22</f>
        <v>0</v>
      </c>
      <c r="X22" s="30">
        <f>'Aggregates (£bn)'!X22-'[9]Aggregates (£bn)'!X22</f>
        <v>0</v>
      </c>
      <c r="Y22" s="30">
        <f>'Aggregates (£bn)'!AA22-'[9]Aggregates (£bn)'!Y22</f>
        <v>0.16800000000000001</v>
      </c>
      <c r="Z22" s="30" t="str">
        <f>IFERROR('Aggregates (£bn)'!AB22 - '[9]Aggregates (£bn)'!Z22, "-")</f>
        <v>-</v>
      </c>
      <c r="AA22" s="30" t="str">
        <f>IFERROR('Aggregates (£bn)'!AC22 - '[9]Aggregates (£bn)'!AA22, "-")</f>
        <v>-</v>
      </c>
      <c r="AB22" s="30" t="str">
        <f>IFERROR('Aggregates (£bn)'!AD22 - '[9]Aggregates (£bn)'!AB22, "-")</f>
        <v>-</v>
      </c>
      <c r="AC22" s="30" t="str">
        <f>IFERROR('Aggregates (£bn)'!AE22 - '[9]Aggregates (£bn)'!AC22, "-")</f>
        <v>-</v>
      </c>
      <c r="AD22" s="30">
        <f>'Aggregates (£bn)'!AF22-'[9]Aggregates (£bn)'!AD22</f>
        <v>27.582999999999998</v>
      </c>
      <c r="AE22" s="30" t="str">
        <f>IFERROR('Aggregates (£bn)'!AG22 - '[9]Aggregates (£bn)'!AE22, "-")</f>
        <v>-</v>
      </c>
      <c r="AF22" s="30"/>
      <c r="AG22" s="31" t="s">
        <v>108</v>
      </c>
      <c r="AH22" s="30">
        <f>'Aggregates (per cent of GDP)'!C19-'[9]Aggregates (per cent of GDP)'!C19</f>
        <v>-1.2051791909641452E-2</v>
      </c>
      <c r="AI22" s="30">
        <f>'Aggregates (per cent of GDP)'!D19-'[9]Aggregates (per cent of GDP)'!D19</f>
        <v>-1.2672316749096524E-2</v>
      </c>
      <c r="AJ22" s="30">
        <f>'Aggregates (per cent of GDP)'!E19-'[9]Aggregates (per cent of GDP)'!E19</f>
        <v>-1.0159075810140195E-2</v>
      </c>
      <c r="AK22" s="30">
        <f>'Aggregates (per cent of GDP)'!F19-'[9]Aggregates (per cent of GDP)'!F19</f>
        <v>-1.4509670037643474E-3</v>
      </c>
      <c r="AL22" s="30">
        <f>'Aggregates (per cent of GDP)'!G19-'[9]Aggregates (per cent of GDP)'!G19</f>
        <v>-1.0622739351879851E-3</v>
      </c>
      <c r="AM22" s="30">
        <f>'Aggregates (per cent of GDP)'!H19-'[9]Aggregates (per cent of GDP)'!H19</f>
        <v>-2.5132409389527766E-3</v>
      </c>
      <c r="AN22" s="30">
        <f>'Aggregates (per cent of GDP)'!I19-'[9]Aggregates (per cent of GDP)'!I19</f>
        <v>-1.0070264634229886E-2</v>
      </c>
      <c r="AO22" s="30">
        <f>'Aggregates (per cent of GDP)'!J19-'[9]Aggregates (per cent of GDP)'!J19</f>
        <v>0</v>
      </c>
      <c r="AP22" s="30" t="str">
        <f>IFERROR('Aggregates (per cent of GDP)'!K19 - '[9]Aggregates (per cent of GDP)'!K19, "-")</f>
        <v>-</v>
      </c>
      <c r="AQ22" s="30">
        <f>'Aggregates (per cent of GDP)'!L19-'[9]Aggregates (per cent of GDP)'!L19</f>
        <v>-6.3436554218609942E-4</v>
      </c>
      <c r="AR22" s="30" t="str">
        <f>IFERROR('Aggregates (per cent of GDP)'!M19 - '[9]Aggregates (per cent of GDP)'!M19, "-")</f>
        <v>-</v>
      </c>
      <c r="AS22" s="30" t="str">
        <f>IFERROR('Aggregates (per cent of GDP)'!L19 - '[9]Aggregates (per cent of GDP)'!N19, "-")</f>
        <v>-</v>
      </c>
      <c r="AT22" s="30" t="str">
        <f>IFERROR('Aggregates (per cent of GDP)'!N19 - '[9]Aggregates (per cent of GDP)'!O19, "-")</f>
        <v>-</v>
      </c>
      <c r="AU22" s="30">
        <f>'Aggregates (per cent of GDP)'!P19-'[9]Aggregates (per cent of GDP)'!P19</f>
        <v>0</v>
      </c>
      <c r="AV22" s="30">
        <f>'Aggregates (per cent of GDP)'!R19-'[9]Aggregates (per cent of GDP)'!Q19</f>
        <v>2.445652173913043</v>
      </c>
      <c r="AW22" s="30">
        <f>'Aggregates (per cent of GDP)'!R19-'[9]Aggregates (per cent of GDP)'!R19</f>
        <v>0</v>
      </c>
      <c r="AX22" s="30">
        <f>'Aggregates (per cent of GDP)'!S19-'[9]Aggregates (per cent of GDP)'!S19</f>
        <v>0</v>
      </c>
      <c r="AY22" s="30">
        <f>'Aggregates (per cent of GDP)'!T19-'[9]Aggregates (per cent of GDP)'!T19</f>
        <v>4.4290248763556583E-4</v>
      </c>
      <c r="AZ22" s="30">
        <f>'Aggregates (per cent of GDP)'!U19-'[9]Aggregates (per cent of GDP)'!U19</f>
        <v>-7.4509116409471332E-4</v>
      </c>
      <c r="BA22" s="30">
        <f>'Aggregates (per cent of GDP)'!V19-'[9]Aggregates (per cent of GDP)'!V19</f>
        <v>-1.0784214217163246E-3</v>
      </c>
      <c r="BB22" s="30">
        <f>'Aggregates (per cent of GDP)'!W19-'[9]Aggregates (per cent of GDP)'!W19</f>
        <v>0</v>
      </c>
      <c r="BC22" s="30" t="str">
        <f>IFERROR('Aggregates (per cent of GDP)'!N19 - '[9]Aggregates (per cent of GDP)'!O19, "-")</f>
        <v>-</v>
      </c>
      <c r="BD22" s="30">
        <f>'Aggregates (per cent of GDP)'!AA19-'[9]Aggregates (per cent of GDP)'!Y19</f>
        <v>0.22750424448217321</v>
      </c>
      <c r="BE22" s="30" t="str">
        <f>IFERROR('Aggregates (per cent of GDP)'!AB19 - '[9]Aggregates (per cent of GDP)'!Z19, "-")</f>
        <v>-</v>
      </c>
      <c r="BF22" s="30" t="str">
        <f>IFERROR('Aggregates (per cent of GDP)'!AC19 - '[9]Aggregates (per cent of GDP)'!AA19, "-")</f>
        <v>-</v>
      </c>
      <c r="BG22" s="30"/>
      <c r="BH22" s="30"/>
      <c r="BI22" s="30"/>
      <c r="BK22" s="33" t="s">
        <v>13</v>
      </c>
      <c r="BL22" s="30">
        <f>'Aggregates (2023-24 prices)'!C19-'[9]Aggregates (2023-24 prices)'!$C$19</f>
        <v>-0.35027160493831389</v>
      </c>
      <c r="BM22" s="30">
        <f>'Aggregates (2023-24 prices)'!D19-'[9]Aggregates (2023-24 prices)'!D19</f>
        <v>-0.33591769547325612</v>
      </c>
      <c r="BN22" s="30">
        <f>'Aggregates (2023-24 prices)'!E19-'[9]Aggregates (2023-24 prices)'!E19</f>
        <v>-0.25358024691354331</v>
      </c>
      <c r="BO22" s="30">
        <f>'Aggregates (2023-24 prices)'!F19-'[9]Aggregates (2023-24 prices)'!F19</f>
        <v>-5.1637860082308862E-2</v>
      </c>
      <c r="BP22" s="30">
        <f>'Aggregates (2023-24 prices)'!G19-'[9]Aggregates (2023-24 prices)'!G19</f>
        <v>-3.0699588477368422E-2</v>
      </c>
      <c r="BQ22" s="30">
        <f>'Aggregates (2023-24 prices)'!H19-'[9]Aggregates (2023-24 prices)'!H19</f>
        <v>-8.233744855968439E-2</v>
      </c>
      <c r="BR22" s="30">
        <f>'Aggregates (2023-24 prices)'!I19-'[9]Aggregates (2023-24 prices)'!I19</f>
        <v>-0.29404115226344629</v>
      </c>
      <c r="BS22" s="30"/>
      <c r="BT22" s="30" t="e">
        <f>'Aggregates (2023-24 prices)'!K19-#REF!</f>
        <v>#VALUE!</v>
      </c>
      <c r="BU22" s="30" t="e">
        <f>'Aggregates (2023-24 prices)'!#REF!-#REF!</f>
        <v>#REF!</v>
      </c>
      <c r="BV22" s="30" t="e">
        <f>'Aggregates (2023-24 prices)'!L19-#REF!</f>
        <v>#REF!</v>
      </c>
      <c r="BW22" s="30" t="e">
        <f>'Aggregates (2023-24 prices)'!M19-#REF!</f>
        <v>#VALUE!</v>
      </c>
      <c r="BX22" s="30" t="e">
        <f>'Aggregates (2023-24 prices)'!N19-#REF!</f>
        <v>#VALUE!</v>
      </c>
      <c r="BY22" s="30"/>
      <c r="BZ22" s="30" t="e">
        <f>'Aggregates (2023-24 prices)'!Q19-#REF!</f>
        <v>#REF!</v>
      </c>
      <c r="CA22" s="30" t="e">
        <f>'Aggregates (2023-24 prices)'!R19-#REF!</f>
        <v>#REF!</v>
      </c>
      <c r="CB22" s="30"/>
      <c r="CC22" s="30" t="e">
        <f>'Aggregates (2023-24 prices)'!T19-#REF!</f>
        <v>#REF!</v>
      </c>
      <c r="CD22" s="30" t="e">
        <f>'Aggregates (2023-24 prices)'!U19-#REF!</f>
        <v>#REF!</v>
      </c>
      <c r="CE22" s="30" t="e">
        <f>'Aggregates (2023-24 prices)'!V19-#REF!</f>
        <v>#REF!</v>
      </c>
      <c r="CF22" s="30"/>
      <c r="CG22" s="30" t="e">
        <f>'Aggregates (2023-24 prices)'!X19-#REF!</f>
        <v>#REF!</v>
      </c>
      <c r="CH22" s="30" t="e">
        <f>'Aggregates (2023-24 prices)'!AA19-#REF!</f>
        <v>#REF!</v>
      </c>
      <c r="CI22" s="30" t="e">
        <f>'Aggregates (2023-24 prices)'!AB19-#REF!</f>
        <v>#VALUE!</v>
      </c>
      <c r="CJ22" s="30" t="e">
        <f>'Aggregates (2023-24 prices)'!AC19-#REF!</f>
        <v>#VALUE!</v>
      </c>
      <c r="CK22" s="30"/>
      <c r="CL22" s="30" t="e">
        <f>'Aggregates (2023-24 prices)'!AE19-#REF!</f>
        <v>#REF!</v>
      </c>
    </row>
    <row r="23" spans="1:90" s="22" customFormat="1">
      <c r="B23" s="31" t="s">
        <v>107</v>
      </c>
      <c r="C23" s="30">
        <f>'Aggregates (£bn)'!C23-'[9]Aggregates (£bn)'!C23</f>
        <v>0</v>
      </c>
      <c r="D23" s="30">
        <f>'Aggregates (£bn)'!D23-'[9]Aggregates (£bn)'!D23</f>
        <v>0</v>
      </c>
      <c r="E23" s="30">
        <f>'Aggregates (£bn)'!E23-'[9]Aggregates (£bn)'!E23</f>
        <v>0</v>
      </c>
      <c r="F23" s="30">
        <f>'Aggregates (£bn)'!F23-'[9]Aggregates (£bn)'!F23</f>
        <v>0</v>
      </c>
      <c r="G23" s="30">
        <f>'Aggregates (£bn)'!G23-'[9]Aggregates (£bn)'!G23</f>
        <v>0</v>
      </c>
      <c r="H23" s="30">
        <f>'Aggregates (£bn)'!H23-'[9]Aggregates (£bn)'!H23</f>
        <v>0</v>
      </c>
      <c r="I23" s="30">
        <f>'Aggregates (£bn)'!I23-'[9]Aggregates (£bn)'!I23</f>
        <v>0</v>
      </c>
      <c r="J23" s="30">
        <f>'Aggregates (£bn)'!J23-'[9]Aggregates (£bn)'!J23</f>
        <v>0</v>
      </c>
      <c r="K23" s="149" t="str">
        <f>IFERROR('Aggregates (£bn)'!K23 - '[9]Aggregates (£bn)'!K23, "-")</f>
        <v>-</v>
      </c>
      <c r="L23" s="30">
        <f>'Aggregates (£bn)'!L23-'[9]Aggregates (£bn)'!L23</f>
        <v>0</v>
      </c>
      <c r="M23" s="30" t="str">
        <f>IFERROR('Aggregates (£bn)'!L23 - '[9]Aggregates (£bn)'!M23, "-")</f>
        <v>-</v>
      </c>
      <c r="N23" s="30" t="str">
        <f>IFERROR('Aggregates (£bn)'!M23 - '[9]Aggregates (£bn)'!N23, "-")</f>
        <v>-</v>
      </c>
      <c r="O23" s="30" t="str">
        <f>IFERROR('Aggregates (£bn)'!N23 - '[9]Aggregates (£bn)'!O23, "-")</f>
        <v>-</v>
      </c>
      <c r="P23" s="30">
        <f>'Aggregates (£bn)'!P23-'[9]Aggregates (£bn)'!P23</f>
        <v>0</v>
      </c>
      <c r="Q23" s="30">
        <f>'Aggregates (£bn)'!Q23-'[9]Aggregates (£bn)'!Q23</f>
        <v>0</v>
      </c>
      <c r="R23" s="30">
        <f>'Aggregates (£bn)'!R23-'[9]Aggregates (£bn)'!R23</f>
        <v>0</v>
      </c>
      <c r="S23" s="30">
        <f>'Aggregates (£bn)'!S23-'[9]Aggregates (£bn)'!S23</f>
        <v>0</v>
      </c>
      <c r="T23" s="30">
        <f>'Aggregates (£bn)'!T23-'[9]Aggregates (£bn)'!T23</f>
        <v>0</v>
      </c>
      <c r="U23" s="30">
        <f>'Aggregates (£bn)'!U23-'[9]Aggregates (£bn)'!U23</f>
        <v>0</v>
      </c>
      <c r="V23" s="30">
        <f>'Aggregates (£bn)'!V23-'[9]Aggregates (£bn)'!V23</f>
        <v>0</v>
      </c>
      <c r="W23" s="30">
        <f>'Aggregates (£bn)'!W23-'[9]Aggregates (£bn)'!W23</f>
        <v>0</v>
      </c>
      <c r="X23" s="30">
        <f>'Aggregates (£bn)'!X23-'[9]Aggregates (£bn)'!X23</f>
        <v>0</v>
      </c>
      <c r="Y23" s="30">
        <f>'Aggregates (£bn)'!AA23-'[9]Aggregates (£bn)'!Y23</f>
        <v>4.7E-2</v>
      </c>
      <c r="Z23" s="30" t="str">
        <f>IFERROR('Aggregates (£bn)'!AB23 - '[9]Aggregates (£bn)'!Z23, "-")</f>
        <v>-</v>
      </c>
      <c r="AA23" s="30" t="str">
        <f>IFERROR('Aggregates (£bn)'!AC23 - '[9]Aggregates (£bn)'!AA23, "-")</f>
        <v>-</v>
      </c>
      <c r="AB23" s="30" t="str">
        <f>IFERROR('Aggregates (£bn)'!AD23 - '[9]Aggregates (£bn)'!AB23, "-")</f>
        <v>-</v>
      </c>
      <c r="AC23" s="30" t="str">
        <f>IFERROR('Aggregates (£bn)'!AE23 - '[9]Aggregates (£bn)'!AC23, "-")</f>
        <v>-</v>
      </c>
      <c r="AD23" s="30">
        <f>'Aggregates (£bn)'!AF23-'[9]Aggregates (£bn)'!AD23</f>
        <v>28.843</v>
      </c>
      <c r="AE23" s="30" t="str">
        <f>IFERROR('Aggregates (£bn)'!AG23 - '[9]Aggregates (£bn)'!AE23, "-")</f>
        <v>-</v>
      </c>
      <c r="AF23" s="30"/>
      <c r="AG23" s="31" t="s">
        <v>109</v>
      </c>
      <c r="AH23" s="30">
        <f>'Aggregates (per cent of GDP)'!C20-'[9]Aggregates (per cent of GDP)'!C20</f>
        <v>-8.6824820998216978E-3</v>
      </c>
      <c r="AI23" s="30">
        <f>'Aggregates (per cent of GDP)'!D20-'[9]Aggregates (per cent of GDP)'!D20</f>
        <v>-9.3602120249443033E-3</v>
      </c>
      <c r="AJ23" s="30">
        <f>'Aggregates (per cent of GDP)'!E20-'[9]Aggregates (per cent of GDP)'!E20</f>
        <v>-7.1856649071371237E-3</v>
      </c>
      <c r="AK23" s="30">
        <f>'Aggregates (per cent of GDP)'!F20-'[9]Aggregates (per cent of GDP)'!F20</f>
        <v>-1.3876579115743581E-3</v>
      </c>
      <c r="AL23" s="30">
        <f>'Aggregates (per cent of GDP)'!G20-'[9]Aggregates (per cent of GDP)'!G20</f>
        <v>-7.8688920622438374E-4</v>
      </c>
      <c r="AM23" s="30">
        <f>'Aggregates (per cent of GDP)'!H20-'[9]Aggregates (per cent of GDP)'!H20</f>
        <v>-2.1745471178000741E-3</v>
      </c>
      <c r="AN23" s="30">
        <f>'Aggregates (per cent of GDP)'!I20-'[9]Aggregates (per cent of GDP)'!I20</f>
        <v>-7.1935180928335285E-3</v>
      </c>
      <c r="AO23" s="30">
        <f>'Aggregates (per cent of GDP)'!J20-'[9]Aggregates (per cent of GDP)'!J20</f>
        <v>0</v>
      </c>
      <c r="AP23" s="30" t="str">
        <f>IFERROR('Aggregates (per cent of GDP)'!K20 - '[9]Aggregates (per cent of GDP)'!K20, "-")</f>
        <v>-</v>
      </c>
      <c r="AQ23" s="30">
        <f>'Aggregates (per cent of GDP)'!L20-'[9]Aggregates (per cent of GDP)'!L20</f>
        <v>-2.2695706646602698E-4</v>
      </c>
      <c r="AR23" s="30" t="str">
        <f>IFERROR('Aggregates (per cent of GDP)'!M20 - '[9]Aggregates (per cent of GDP)'!M20, "-")</f>
        <v>-</v>
      </c>
      <c r="AS23" s="30" t="str">
        <f>IFERROR('Aggregates (per cent of GDP)'!L20 - '[9]Aggregates (per cent of GDP)'!N20, "-")</f>
        <v>-</v>
      </c>
      <c r="AT23" s="30" t="str">
        <f>IFERROR('Aggregates (per cent of GDP)'!N20 - '[9]Aggregates (per cent of GDP)'!O20, "-")</f>
        <v>-</v>
      </c>
      <c r="AU23" s="30">
        <f>'Aggregates (per cent of GDP)'!P20-'[9]Aggregates (per cent of GDP)'!P20</f>
        <v>0</v>
      </c>
      <c r="AV23" s="30">
        <f>'Aggregates (per cent of GDP)'!R20-'[9]Aggregates (per cent of GDP)'!Q20</f>
        <v>2.8327014069501457</v>
      </c>
      <c r="AW23" s="30">
        <f>'Aggregates (per cent of GDP)'!R20-'[9]Aggregates (per cent of GDP)'!R20</f>
        <v>0</v>
      </c>
      <c r="AX23" s="30">
        <f>'Aggregates (per cent of GDP)'!S20-'[9]Aggregates (per cent of GDP)'!S20</f>
        <v>0</v>
      </c>
      <c r="AY23" s="30">
        <f>'Aggregates (per cent of GDP)'!T20-'[9]Aggregates (per cent of GDP)'!T20</f>
        <v>-2.3795152643313333E-4</v>
      </c>
      <c r="AZ23" s="30">
        <f>'Aggregates (per cent of GDP)'!U20-'[9]Aggregates (per cent of GDP)'!U20</f>
        <v>-7.7668006482634055E-4</v>
      </c>
      <c r="BA23" s="30">
        <f>'Aggregates (per cent of GDP)'!V20-'[9]Aggregates (per cent of GDP)'!V20</f>
        <v>-7.7275347198080269E-4</v>
      </c>
      <c r="BB23" s="30">
        <f>'Aggregates (per cent of GDP)'!W20-'[9]Aggregates (per cent of GDP)'!W20</f>
        <v>0</v>
      </c>
      <c r="BC23" s="30" t="str">
        <f>IFERROR('Aggregates (per cent of GDP)'!N20 - '[9]Aggregates (per cent of GDP)'!O20, "-")</f>
        <v>-</v>
      </c>
      <c r="BD23" s="30">
        <f>'Aggregates (per cent of GDP)'!AA20-'[9]Aggregates (per cent of GDP)'!Y20</f>
        <v>2.4216033332289091</v>
      </c>
      <c r="BE23" s="30" t="str">
        <f>IFERROR('Aggregates (per cent of GDP)'!AB20 - '[9]Aggregates (per cent of GDP)'!Z20, "-")</f>
        <v>-</v>
      </c>
      <c r="BF23" s="30" t="str">
        <f>IFERROR('Aggregates (per cent of GDP)'!AC20 - '[9]Aggregates (per cent of GDP)'!AA20, "-")</f>
        <v>-</v>
      </c>
      <c r="BG23" s="30"/>
      <c r="BH23" s="30"/>
      <c r="BI23" s="30"/>
      <c r="BK23" s="35" t="s">
        <v>14</v>
      </c>
      <c r="BL23" s="30">
        <f>'Aggregates (2023-24 prices)'!C20-'[9]Aggregates (2023-24 prices)'!$C$20</f>
        <v>-0.34632209737833364</v>
      </c>
      <c r="BM23" s="30">
        <f>'Aggregates (2023-24 prices)'!D20-'[9]Aggregates (2023-24 prices)'!D20</f>
        <v>-0.34148314606744634</v>
      </c>
      <c r="BN23" s="30">
        <f>'Aggregates (2023-24 prices)'!E20-'[9]Aggregates (2023-24 prices)'!E20</f>
        <v>-0.25543071161052922</v>
      </c>
      <c r="BO23" s="30">
        <f>'Aggregates (2023-24 prices)'!F20-'[9]Aggregates (2023-24 prices)'!F20</f>
        <v>-5.4292134831456451E-2</v>
      </c>
      <c r="BP23" s="30">
        <f>'Aggregates (2023-24 prices)'!G20-'[9]Aggregates (2023-24 prices)'!G20</f>
        <v>-3.1760299625467781E-2</v>
      </c>
      <c r="BQ23" s="30">
        <f>'Aggregates (2023-24 prices)'!H20-'[9]Aggregates (2023-24 prices)'!H20</f>
        <v>-8.6052434456931337E-2</v>
      </c>
      <c r="BR23" s="30">
        <f>'Aggregates (2023-24 prices)'!I20-'[9]Aggregates (2023-24 prices)'!I20</f>
        <v>-0.29149063670416808</v>
      </c>
      <c r="BS23" s="30"/>
      <c r="BT23" s="30" t="e">
        <f>'Aggregates (2023-24 prices)'!K20-#REF!</f>
        <v>#VALUE!</v>
      </c>
      <c r="BU23" s="30" t="e">
        <f>'Aggregates (2023-24 prices)'!#REF!-#REF!</f>
        <v>#REF!</v>
      </c>
      <c r="BV23" s="30" t="e">
        <f>'Aggregates (2023-24 prices)'!L20-#REF!</f>
        <v>#REF!</v>
      </c>
      <c r="BW23" s="30" t="e">
        <f>'Aggregates (2023-24 prices)'!M20-#REF!</f>
        <v>#VALUE!</v>
      </c>
      <c r="BX23" s="30" t="e">
        <f>'Aggregates (2023-24 prices)'!N20-#REF!</f>
        <v>#VALUE!</v>
      </c>
      <c r="BY23" s="30"/>
      <c r="BZ23" s="30" t="e">
        <f>'Aggregates (2023-24 prices)'!Q20-#REF!</f>
        <v>#REF!</v>
      </c>
      <c r="CA23" s="30" t="e">
        <f>'Aggregates (2023-24 prices)'!R20-#REF!</f>
        <v>#REF!</v>
      </c>
      <c r="CB23" s="30"/>
      <c r="CC23" s="30" t="e">
        <f>'Aggregates (2023-24 prices)'!T20-#REF!</f>
        <v>#REF!</v>
      </c>
      <c r="CD23" s="30" t="e">
        <f>'Aggregates (2023-24 prices)'!U20-#REF!</f>
        <v>#REF!</v>
      </c>
      <c r="CE23" s="30" t="e">
        <f>'Aggregates (2023-24 prices)'!V20-#REF!</f>
        <v>#REF!</v>
      </c>
      <c r="CF23" s="30"/>
      <c r="CG23" s="30" t="e">
        <f>'Aggregates (2023-24 prices)'!X20-#REF!</f>
        <v>#REF!</v>
      </c>
      <c r="CH23" s="30" t="e">
        <f>'Aggregates (2023-24 prices)'!AA20-#REF!</f>
        <v>#REF!</v>
      </c>
      <c r="CI23" s="30" t="e">
        <f>'Aggregates (2023-24 prices)'!AB20-#REF!</f>
        <v>#VALUE!</v>
      </c>
      <c r="CJ23" s="30" t="e">
        <f>'Aggregates (2023-24 prices)'!AC20-#REF!</f>
        <v>#VALUE!</v>
      </c>
      <c r="CK23" s="30"/>
      <c r="CL23" s="30" t="e">
        <f>'Aggregates (2023-24 prices)'!AE20-#REF!</f>
        <v>#REF!</v>
      </c>
    </row>
    <row r="24" spans="1:90" s="22" customFormat="1">
      <c r="B24" s="31" t="s">
        <v>108</v>
      </c>
      <c r="C24" s="30">
        <f>'Aggregates (£bn)'!C24-'[9]Aggregates (£bn)'!C24</f>
        <v>0</v>
      </c>
      <c r="D24" s="30">
        <f>'Aggregates (£bn)'!D24-'[9]Aggregates (£bn)'!D24</f>
        <v>0</v>
      </c>
      <c r="E24" s="30">
        <f>'Aggregates (£bn)'!E24-'[9]Aggregates (£bn)'!E24</f>
        <v>0</v>
      </c>
      <c r="F24" s="30">
        <f>'Aggregates (£bn)'!F24-'[9]Aggregates (£bn)'!F24</f>
        <v>0</v>
      </c>
      <c r="G24" s="30">
        <f>'Aggregates (£bn)'!G24-'[9]Aggregates (£bn)'!G24</f>
        <v>0</v>
      </c>
      <c r="H24" s="30">
        <f>'Aggregates (£bn)'!H24-'[9]Aggregates (£bn)'!H24</f>
        <v>0</v>
      </c>
      <c r="I24" s="30">
        <f>'Aggregates (£bn)'!I24-'[9]Aggregates (£bn)'!I24</f>
        <v>0</v>
      </c>
      <c r="J24" s="30">
        <f>'Aggregates (£bn)'!J24-'[9]Aggregates (£bn)'!J24</f>
        <v>0</v>
      </c>
      <c r="K24" s="149" t="str">
        <f>IFERROR('Aggregates (£bn)'!K24 - '[9]Aggregates (£bn)'!K24, "-")</f>
        <v>-</v>
      </c>
      <c r="L24" s="30">
        <f>'Aggregates (£bn)'!L24-'[9]Aggregates (£bn)'!L24</f>
        <v>0</v>
      </c>
      <c r="M24" s="30" t="str">
        <f>IFERROR('Aggregates (£bn)'!L24 - '[9]Aggregates (£bn)'!M24, "-")</f>
        <v>-</v>
      </c>
      <c r="N24" s="30" t="str">
        <f>IFERROR('Aggregates (£bn)'!M24 - '[9]Aggregates (£bn)'!N24, "-")</f>
        <v>-</v>
      </c>
      <c r="O24" s="30" t="str">
        <f>IFERROR('Aggregates (£bn)'!N24 - '[9]Aggregates (£bn)'!O24, "-")</f>
        <v>-</v>
      </c>
      <c r="P24" s="30">
        <f>'Aggregates (£bn)'!P24-'[9]Aggregates (£bn)'!P24</f>
        <v>0</v>
      </c>
      <c r="Q24" s="30">
        <f>'Aggregates (£bn)'!Q24-'[9]Aggregates (£bn)'!Q24</f>
        <v>0</v>
      </c>
      <c r="R24" s="30">
        <f>'Aggregates (£bn)'!R24-'[9]Aggregates (£bn)'!R24</f>
        <v>0</v>
      </c>
      <c r="S24" s="30">
        <f>'Aggregates (£bn)'!S24-'[9]Aggregates (£bn)'!S24</f>
        <v>0</v>
      </c>
      <c r="T24" s="30">
        <f>'Aggregates (£bn)'!T24-'[9]Aggregates (£bn)'!T24</f>
        <v>0</v>
      </c>
      <c r="U24" s="30">
        <f>'Aggregates (£bn)'!U24-'[9]Aggregates (£bn)'!U24</f>
        <v>0</v>
      </c>
      <c r="V24" s="30">
        <f>'Aggregates (£bn)'!V24-'[9]Aggregates (£bn)'!V24</f>
        <v>0</v>
      </c>
      <c r="W24" s="30">
        <f>'Aggregates (£bn)'!W24-'[9]Aggregates (£bn)'!W24</f>
        <v>0</v>
      </c>
      <c r="X24" s="30">
        <f>'Aggregates (£bn)'!X24-'[9]Aggregates (£bn)'!X24</f>
        <v>0</v>
      </c>
      <c r="Y24" s="30">
        <f>'Aggregates (£bn)'!AA24-'[9]Aggregates (£bn)'!Y24</f>
        <v>6.7000000000000004E-2</v>
      </c>
      <c r="Z24" s="30" t="str">
        <f>IFERROR('Aggregates (£bn)'!AB24 - '[9]Aggregates (£bn)'!Z24, "-")</f>
        <v>-</v>
      </c>
      <c r="AA24" s="30" t="str">
        <f>IFERROR('Aggregates (£bn)'!AC24 - '[9]Aggregates (£bn)'!AA24, "-")</f>
        <v>-</v>
      </c>
      <c r="AB24" s="30" t="str">
        <f>IFERROR('Aggregates (£bn)'!AD24 - '[9]Aggregates (£bn)'!AB24, "-")</f>
        <v>-</v>
      </c>
      <c r="AC24" s="30" t="str">
        <f>IFERROR('Aggregates (£bn)'!AE24 - '[9]Aggregates (£bn)'!AC24, "-")</f>
        <v>-</v>
      </c>
      <c r="AD24" s="30">
        <f>'Aggregates (£bn)'!AF24-'[9]Aggregates (£bn)'!AD24</f>
        <v>30.382999999999999</v>
      </c>
      <c r="AE24" s="30" t="str">
        <f>IFERROR('Aggregates (£bn)'!AG24 - '[9]Aggregates (£bn)'!AE24, "-")</f>
        <v>-</v>
      </c>
      <c r="AF24" s="30"/>
      <c r="AG24" s="31" t="s">
        <v>110</v>
      </c>
      <c r="AH24" s="30">
        <f>'Aggregates (per cent of GDP)'!C21-'[9]Aggregates (per cent of GDP)'!C21</f>
        <v>-1.1101554085826137E-2</v>
      </c>
      <c r="AI24" s="30">
        <f>'Aggregates (per cent of GDP)'!D21-'[9]Aggregates (per cent of GDP)'!D21</f>
        <v>-1.1691185456463415E-2</v>
      </c>
      <c r="AJ24" s="30">
        <f>'Aggregates (per cent of GDP)'!E21-'[9]Aggregates (per cent of GDP)'!E21</f>
        <v>-8.8073355576874235E-3</v>
      </c>
      <c r="AK24" s="30">
        <f>'Aggregates (per cent of GDP)'!F21-'[9]Aggregates (per cent of GDP)'!F21</f>
        <v>-1.8984137524586941E-3</v>
      </c>
      <c r="AL24" s="30">
        <f>'Aggregates (per cent of GDP)'!G21-'[9]Aggregates (per cent of GDP)'!G21</f>
        <v>-9.8543614631463328E-4</v>
      </c>
      <c r="AM24" s="30">
        <f>'Aggregates (per cent of GDP)'!H21-'[9]Aggregates (per cent of GDP)'!H21</f>
        <v>-2.8838498987742156E-3</v>
      </c>
      <c r="AN24" s="30">
        <f>'Aggregates (per cent of GDP)'!I21-'[9]Aggregates (per cent of GDP)'!I21</f>
        <v>-9.1814027713112978E-3</v>
      </c>
      <c r="AO24" s="30">
        <f>'Aggregates (per cent of GDP)'!J21-'[9]Aggregates (per cent of GDP)'!J21</f>
        <v>0</v>
      </c>
      <c r="AP24" s="30" t="str">
        <f>IFERROR('Aggregates (per cent of GDP)'!K21 - '[9]Aggregates (per cent of GDP)'!K21, "-")</f>
        <v>-</v>
      </c>
      <c r="AQ24" s="30">
        <f>'Aggregates (per cent of GDP)'!L21-'[9]Aggregates (per cent of GDP)'!L21</f>
        <v>-4.8818941439665586E-4</v>
      </c>
      <c r="AR24" s="30" t="str">
        <f>IFERROR('Aggregates (per cent of GDP)'!M21 - '[9]Aggregates (per cent of GDP)'!M21, "-")</f>
        <v>-</v>
      </c>
      <c r="AS24" s="30" t="str">
        <f>IFERROR('Aggregates (per cent of GDP)'!L21 - '[9]Aggregates (per cent of GDP)'!N21, "-")</f>
        <v>-</v>
      </c>
      <c r="AT24" s="30" t="str">
        <f>IFERROR('Aggregates (per cent of GDP)'!N21 - '[9]Aggregates (per cent of GDP)'!O21, "-")</f>
        <v>-</v>
      </c>
      <c r="AU24" s="30">
        <f>'Aggregates (per cent of GDP)'!P21-'[9]Aggregates (per cent of GDP)'!P21</f>
        <v>0</v>
      </c>
      <c r="AV24" s="30">
        <f>'Aggregates (per cent of GDP)'!R21-'[9]Aggregates (per cent of GDP)'!Q21</f>
        <v>4.1470554471358057</v>
      </c>
      <c r="AW24" s="30">
        <f>'Aggregates (per cent of GDP)'!R21-'[9]Aggregates (per cent of GDP)'!R21</f>
        <v>0</v>
      </c>
      <c r="AX24" s="30">
        <f>'Aggregates (per cent of GDP)'!S21-'[9]Aggregates (per cent of GDP)'!S21</f>
        <v>0</v>
      </c>
      <c r="AY24" s="30">
        <f>'Aggregates (per cent of GDP)'!T21-'[9]Aggregates (per cent of GDP)'!T21</f>
        <v>-2.9526855119355044E-4</v>
      </c>
      <c r="AZ24" s="30">
        <f>'Aggregates (per cent of GDP)'!U21-'[9]Aggregates (per cent of GDP)'!U21</f>
        <v>-8.2783882144443766E-4</v>
      </c>
      <c r="BA24" s="30">
        <f>'Aggregates (per cent of GDP)'!V21-'[9]Aggregates (per cent of GDP)'!V21</f>
        <v>-8.930515075973311E-4</v>
      </c>
      <c r="BB24" s="30">
        <f>'Aggregates (per cent of GDP)'!W21-'[9]Aggregates (per cent of GDP)'!W21</f>
        <v>0</v>
      </c>
      <c r="BC24" s="30" t="str">
        <f>IFERROR('Aggregates (per cent of GDP)'!N21 - '[9]Aggregates (per cent of GDP)'!O21, "-")</f>
        <v>-</v>
      </c>
      <c r="BD24" s="30">
        <f>'Aggregates (per cent of GDP)'!AA21-'[9]Aggregates (per cent of GDP)'!Y21</f>
        <v>8.8939893845933163E-2</v>
      </c>
      <c r="BE24" s="30" t="str">
        <f>IFERROR('Aggregates (per cent of GDP)'!AB21 - '[9]Aggregates (per cent of GDP)'!Z21, "-")</f>
        <v>-</v>
      </c>
      <c r="BF24" s="30" t="str">
        <f>IFERROR('Aggregates (per cent of GDP)'!AC21 - '[9]Aggregates (per cent of GDP)'!AA21, "-")</f>
        <v>-</v>
      </c>
      <c r="BG24" s="30"/>
      <c r="BH24" s="30"/>
      <c r="BI24" s="30"/>
      <c r="BK24" s="35" t="s">
        <v>15</v>
      </c>
      <c r="BL24" s="30">
        <f>'Aggregates (2023-24 prices)'!C21-'[9]Aggregates (2023-24 prices)'!$C$21</f>
        <v>-0.34536585365856354</v>
      </c>
      <c r="BM24" s="30">
        <f>'Aggregates (2023-24 prices)'!D21-'[9]Aggregates (2023-24 prices)'!D21</f>
        <v>-0.3542020905923664</v>
      </c>
      <c r="BN24" s="30">
        <f>'Aggregates (2023-24 prices)'!E21-'[9]Aggregates (2023-24 prices)'!E21</f>
        <v>-0.27170731707326468</v>
      </c>
      <c r="BO24" s="30">
        <f>'Aggregates (2023-24 prices)'!F21-'[9]Aggregates (2023-24 prices)'!F21</f>
        <v>-4.8362369337993982E-2</v>
      </c>
      <c r="BP24" s="30">
        <f>'Aggregates (2023-24 prices)'!G21-'[9]Aggregates (2023-24 prices)'!G21</f>
        <v>-3.413240418119301E-2</v>
      </c>
      <c r="BQ24" s="30">
        <f>'Aggregates (2023-24 prices)'!H21-'[9]Aggregates (2023-24 prices)'!H21</f>
        <v>-8.2494773519158571E-2</v>
      </c>
      <c r="BR24" s="30">
        <f>'Aggregates (2023-24 prices)'!I21-'[9]Aggregates (2023-24 prices)'!I21</f>
        <v>-0.28861324041815806</v>
      </c>
      <c r="BS24" s="30"/>
      <c r="BT24" s="30" t="e">
        <f>'Aggregates (2023-24 prices)'!K21-#REF!</f>
        <v>#VALUE!</v>
      </c>
      <c r="BU24" s="30" t="e">
        <f>'Aggregates (2023-24 prices)'!#REF!-#REF!</f>
        <v>#REF!</v>
      </c>
      <c r="BV24" s="30" t="e">
        <f>'Aggregates (2023-24 prices)'!L21-#REF!</f>
        <v>#REF!</v>
      </c>
      <c r="BW24" s="30" t="e">
        <f>'Aggregates (2023-24 prices)'!M21-#REF!</f>
        <v>#VALUE!</v>
      </c>
      <c r="BX24" s="30" t="e">
        <f>'Aggregates (2023-24 prices)'!N21-#REF!</f>
        <v>#VALUE!</v>
      </c>
      <c r="BY24" s="30"/>
      <c r="BZ24" s="30" t="e">
        <f>'Aggregates (2023-24 prices)'!Q21-#REF!</f>
        <v>#REF!</v>
      </c>
      <c r="CA24" s="30" t="e">
        <f>'Aggregates (2023-24 prices)'!R21-#REF!</f>
        <v>#REF!</v>
      </c>
      <c r="CB24" s="30"/>
      <c r="CC24" s="30" t="e">
        <f>'Aggregates (2023-24 prices)'!T21-#REF!</f>
        <v>#REF!</v>
      </c>
      <c r="CD24" s="30" t="e">
        <f>'Aggregates (2023-24 prices)'!U21-#REF!</f>
        <v>#REF!</v>
      </c>
      <c r="CE24" s="30" t="e">
        <f>'Aggregates (2023-24 prices)'!V21-#REF!</f>
        <v>#REF!</v>
      </c>
      <c r="CF24" s="30"/>
      <c r="CG24" s="30" t="e">
        <f>'Aggregates (2023-24 prices)'!X21-#REF!</f>
        <v>#REF!</v>
      </c>
      <c r="CH24" s="30" t="e">
        <f>'Aggregates (2023-24 prices)'!AA21-#REF!</f>
        <v>#REF!</v>
      </c>
      <c r="CI24" s="30" t="e">
        <f>'Aggregates (2023-24 prices)'!AB21-#REF!</f>
        <v>#VALUE!</v>
      </c>
      <c r="CJ24" s="30" t="e">
        <f>'Aggregates (2023-24 prices)'!AC21-#REF!</f>
        <v>#VALUE!</v>
      </c>
      <c r="CK24" s="30"/>
      <c r="CL24" s="30" t="e">
        <f>'Aggregates (2023-24 prices)'!AE21-#REF!</f>
        <v>#REF!</v>
      </c>
    </row>
    <row r="25" spans="1:90" s="22" customFormat="1">
      <c r="B25" s="31" t="s">
        <v>109</v>
      </c>
      <c r="C25" s="30">
        <f>'Aggregates (£bn)'!C25-'[9]Aggregates (£bn)'!C25</f>
        <v>0</v>
      </c>
      <c r="D25" s="30">
        <f>'Aggregates (£bn)'!D25-'[9]Aggregates (£bn)'!D25</f>
        <v>0</v>
      </c>
      <c r="E25" s="30">
        <f>'Aggregates (£bn)'!E25-'[9]Aggregates (£bn)'!E25</f>
        <v>0</v>
      </c>
      <c r="F25" s="30">
        <f>'Aggregates (£bn)'!F25-'[9]Aggregates (£bn)'!F25</f>
        <v>0</v>
      </c>
      <c r="G25" s="30">
        <f>'Aggregates (£bn)'!G25-'[9]Aggregates (£bn)'!G25</f>
        <v>0</v>
      </c>
      <c r="H25" s="30">
        <f>'Aggregates (£bn)'!H25-'[9]Aggregates (£bn)'!H25</f>
        <v>0</v>
      </c>
      <c r="I25" s="30">
        <f>'Aggregates (£bn)'!I25-'[9]Aggregates (£bn)'!I25</f>
        <v>0</v>
      </c>
      <c r="J25" s="30">
        <f>'Aggregates (£bn)'!J25-'[9]Aggregates (£bn)'!J25</f>
        <v>0</v>
      </c>
      <c r="K25" s="149" t="str">
        <f>IFERROR('Aggregates (£bn)'!K25 - '[9]Aggregates (£bn)'!K25, "-")</f>
        <v>-</v>
      </c>
      <c r="L25" s="30">
        <f>'Aggregates (£bn)'!L25-'[9]Aggregates (£bn)'!L25</f>
        <v>0</v>
      </c>
      <c r="M25" s="30" t="str">
        <f>IFERROR('Aggregates (£bn)'!L25 - '[9]Aggregates (£bn)'!M25, "-")</f>
        <v>-</v>
      </c>
      <c r="N25" s="30" t="str">
        <f>IFERROR('Aggregates (£bn)'!M25 - '[9]Aggregates (£bn)'!N25, "-")</f>
        <v>-</v>
      </c>
      <c r="O25" s="30" t="str">
        <f>IFERROR('Aggregates (£bn)'!N25 - '[9]Aggregates (£bn)'!O25, "-")</f>
        <v>-</v>
      </c>
      <c r="P25" s="30">
        <f>'Aggregates (£bn)'!P25-'[9]Aggregates (£bn)'!P25</f>
        <v>0</v>
      </c>
      <c r="Q25" s="30">
        <f>'Aggregates (£bn)'!Q25-'[9]Aggregates (£bn)'!Q25</f>
        <v>0</v>
      </c>
      <c r="R25" s="30">
        <f>'Aggregates (£bn)'!R25-'[9]Aggregates (£bn)'!R25</f>
        <v>0</v>
      </c>
      <c r="S25" s="30">
        <f>'Aggregates (£bn)'!S25-'[9]Aggregates (£bn)'!S25</f>
        <v>0</v>
      </c>
      <c r="T25" s="30">
        <f>'Aggregates (£bn)'!T25-'[9]Aggregates (£bn)'!T25</f>
        <v>0</v>
      </c>
      <c r="U25" s="30">
        <f>'Aggregates (£bn)'!U25-'[9]Aggregates (£bn)'!U25</f>
        <v>0</v>
      </c>
      <c r="V25" s="30">
        <f>'Aggregates (£bn)'!V25-'[9]Aggregates (£bn)'!V25</f>
        <v>0</v>
      </c>
      <c r="W25" s="30">
        <f>'Aggregates (£bn)'!W25-'[9]Aggregates (£bn)'!W25</f>
        <v>0</v>
      </c>
      <c r="X25" s="30">
        <f>'Aggregates (£bn)'!X25-'[9]Aggregates (£bn)'!X25</f>
        <v>0</v>
      </c>
      <c r="Y25" s="30">
        <f>'Aggregates (£bn)'!AA25-'[9]Aggregates (£bn)'!Y25</f>
        <v>0.77300000000000002</v>
      </c>
      <c r="Z25" s="30" t="str">
        <f>IFERROR('Aggregates (£bn)'!AB25 - '[9]Aggregates (£bn)'!Z25, "-")</f>
        <v>-</v>
      </c>
      <c r="AA25" s="30" t="str">
        <f>IFERROR('Aggregates (£bn)'!AC25 - '[9]Aggregates (£bn)'!AA25, "-")</f>
        <v>-</v>
      </c>
      <c r="AB25" s="30" t="str">
        <f>IFERROR('Aggregates (£bn)'!AD25 - '[9]Aggregates (£bn)'!AB25, "-")</f>
        <v>-</v>
      </c>
      <c r="AC25" s="30" t="str">
        <f>IFERROR('Aggregates (£bn)'!AE25 - '[9]Aggregates (£bn)'!AC25, "-")</f>
        <v>-</v>
      </c>
      <c r="AD25" s="30">
        <f>'Aggregates (£bn)'!AF25-'[9]Aggregates (£bn)'!AD25</f>
        <v>33.341000000000001</v>
      </c>
      <c r="AE25" s="30" t="str">
        <f>IFERROR('Aggregates (£bn)'!AG25 - '[9]Aggregates (£bn)'!AE25, "-")</f>
        <v>-</v>
      </c>
      <c r="AF25" s="30"/>
      <c r="AG25" s="33" t="s">
        <v>9</v>
      </c>
      <c r="AH25" s="30">
        <f>'Aggregates (per cent of GDP)'!C22-'[9]Aggregates (per cent of GDP)'!C22</f>
        <v>-9.8691907337880025E-3</v>
      </c>
      <c r="AI25" s="30">
        <f>'Aggregates (per cent of GDP)'!D22-'[9]Aggregates (per cent of GDP)'!D22</f>
        <v>-1.0276189716094564E-2</v>
      </c>
      <c r="AJ25" s="30">
        <f>'Aggregates (per cent of GDP)'!E22-'[9]Aggregates (per cent of GDP)'!E22</f>
        <v>-7.8163762521121782E-3</v>
      </c>
      <c r="AK25" s="30">
        <f>'Aggregates (per cent of GDP)'!F22-'[9]Aggregates (per cent of GDP)'!F22</f>
        <v>-1.6044740966174587E-3</v>
      </c>
      <c r="AL25" s="30">
        <f>'Aggregates (per cent of GDP)'!G22-'[9]Aggregates (per cent of GDP)'!G22</f>
        <v>-8.5533936736625904E-4</v>
      </c>
      <c r="AM25" s="30">
        <f>'Aggregates (per cent of GDP)'!H22-'[9]Aggregates (per cent of GDP)'!H22</f>
        <v>-2.4598134639823854E-3</v>
      </c>
      <c r="AN25" s="30">
        <f>'Aggregates (per cent of GDP)'!I22-'[9]Aggregates (per cent of GDP)'!I22</f>
        <v>-8.1955767049777251E-3</v>
      </c>
      <c r="AO25" s="30">
        <f>'Aggregates (per cent of GDP)'!J22-'[9]Aggregates (per cent of GDP)'!J22</f>
        <v>0</v>
      </c>
      <c r="AP25" s="30" t="str">
        <f>IFERROR('Aggregates (per cent of GDP)'!K22 - '[9]Aggregates (per cent of GDP)'!K22, "-")</f>
        <v>-</v>
      </c>
      <c r="AQ25" s="30">
        <f>'Aggregates (per cent of GDP)'!L22-'[9]Aggregates (per cent of GDP)'!L22</f>
        <v>-4.7186221766382097E-4</v>
      </c>
      <c r="AR25" s="30" t="str">
        <f>IFERROR('Aggregates (per cent of GDP)'!M22 - '[9]Aggregates (per cent of GDP)'!M22, "-")</f>
        <v>-</v>
      </c>
      <c r="AS25" s="30" t="str">
        <f>IFERROR('Aggregates (per cent of GDP)'!L22 - '[9]Aggregates (per cent of GDP)'!N22, "-")</f>
        <v>-</v>
      </c>
      <c r="AT25" s="30" t="str">
        <f>IFERROR('Aggregates (per cent of GDP)'!N22 - '[9]Aggregates (per cent of GDP)'!O22, "-")</f>
        <v>-</v>
      </c>
      <c r="AU25" s="30">
        <f>'Aggregates (per cent of GDP)'!P22-'[9]Aggregates (per cent of GDP)'!P22</f>
        <v>0</v>
      </c>
      <c r="AV25" s="30">
        <f>'Aggregates (per cent of GDP)'!R22-'[9]Aggregates (per cent of GDP)'!Q22</f>
        <v>4.4858615257269498</v>
      </c>
      <c r="AW25" s="30">
        <f>'Aggregates (per cent of GDP)'!R22-'[9]Aggregates (per cent of GDP)'!R22</f>
        <v>0</v>
      </c>
      <c r="AX25" s="30">
        <f>'Aggregates (per cent of GDP)'!S22-'[9]Aggregates (per cent of GDP)'!S22</f>
        <v>0</v>
      </c>
      <c r="AY25" s="30">
        <f>'Aggregates (per cent of GDP)'!T22-'[9]Aggregates (per cent of GDP)'!T22</f>
        <v>-3.3429513607896588E-4</v>
      </c>
      <c r="AZ25" s="30">
        <f>'Aggregates (per cent of GDP)'!U22-'[9]Aggregates (per cent of GDP)'!U22</f>
        <v>-6.5718574725970313E-4</v>
      </c>
      <c r="BA25" s="30">
        <f>'Aggregates (per cent of GDP)'!V22-'[9]Aggregates (per cent of GDP)'!V22</f>
        <v>-7.2276176542418469E-4</v>
      </c>
      <c r="BB25" s="30">
        <f>'Aggregates (per cent of GDP)'!W22-'[9]Aggregates (per cent of GDP)'!W22</f>
        <v>0</v>
      </c>
      <c r="BC25" s="30" t="str">
        <f>IFERROR('Aggregates (per cent of GDP)'!N22 - '[9]Aggregates (per cent of GDP)'!O22, "-")</f>
        <v>-</v>
      </c>
      <c r="BD25" s="30">
        <f>'Aggregates (per cent of GDP)'!AA22-'[9]Aggregates (per cent of GDP)'!Y22</f>
        <v>1.2199353994821283</v>
      </c>
      <c r="BE25" s="30" t="str">
        <f>IFERROR('Aggregates (per cent of GDP)'!AB22 - '[9]Aggregates (per cent of GDP)'!Z22, "-")</f>
        <v>-</v>
      </c>
      <c r="BF25" s="30" t="str">
        <f>IFERROR('Aggregates (per cent of GDP)'!AC22 - '[9]Aggregates (per cent of GDP)'!AA22, "-")</f>
        <v>-</v>
      </c>
      <c r="BG25" s="30"/>
      <c r="BH25" s="30"/>
      <c r="BI25" s="30"/>
      <c r="BK25" s="35" t="s">
        <v>16</v>
      </c>
      <c r="BL25" s="30">
        <f>'Aggregates (2023-24 prices)'!C22-'[9]Aggregates (2023-24 prices)'!$C$22</f>
        <v>-0.34005128205126312</v>
      </c>
      <c r="BM25" s="30">
        <f>'Aggregates (2023-24 prices)'!D22-'[9]Aggregates (2023-24 prices)'!D22</f>
        <v>-0.36457692307686784</v>
      </c>
      <c r="BN25" s="30">
        <f>'Aggregates (2023-24 prices)'!E22-'[9]Aggregates (2023-24 prices)'!E22</f>
        <v>-0.28251282051274984</v>
      </c>
      <c r="BO25" s="30">
        <f>'Aggregates (2023-24 prices)'!F22-'[9]Aggregates (2023-24 prices)'!F22</f>
        <v>-4.6589743589741772E-2</v>
      </c>
      <c r="BP25" s="30">
        <f>'Aggregates (2023-24 prices)'!G22-'[9]Aggregates (2023-24 prices)'!G22</f>
        <v>-3.5474358974354914E-2</v>
      </c>
      <c r="BQ25" s="30">
        <f>'Aggregates (2023-24 prices)'!H22-'[9]Aggregates (2023-24 prices)'!H22</f>
        <v>-8.2064102564103791E-2</v>
      </c>
      <c r="BR25" s="30">
        <f>'Aggregates (2023-24 prices)'!I22-'[9]Aggregates (2023-24 prices)'!I22</f>
        <v>-0.28273076923073859</v>
      </c>
      <c r="BS25" s="30"/>
      <c r="BT25" s="30" t="e">
        <f>'Aggregates (2023-24 prices)'!K22-#REF!</f>
        <v>#VALUE!</v>
      </c>
      <c r="BU25" s="30" t="e">
        <f>'Aggregates (2023-24 prices)'!#REF!-#REF!</f>
        <v>#REF!</v>
      </c>
      <c r="BV25" s="30" t="e">
        <f>'Aggregates (2023-24 prices)'!L22-#REF!</f>
        <v>#REF!</v>
      </c>
      <c r="BW25" s="30" t="e">
        <f>'Aggregates (2023-24 prices)'!M22-#REF!</f>
        <v>#VALUE!</v>
      </c>
      <c r="BX25" s="30" t="e">
        <f>'Aggregates (2023-24 prices)'!N22-#REF!</f>
        <v>#VALUE!</v>
      </c>
      <c r="BY25" s="30"/>
      <c r="BZ25" s="30" t="e">
        <f>'Aggregates (2023-24 prices)'!Q22-#REF!</f>
        <v>#REF!</v>
      </c>
      <c r="CA25" s="30" t="e">
        <f>'Aggregates (2023-24 prices)'!R22-#REF!</f>
        <v>#REF!</v>
      </c>
      <c r="CB25" s="30"/>
      <c r="CC25" s="30" t="e">
        <f>'Aggregates (2023-24 prices)'!T22-#REF!</f>
        <v>#REF!</v>
      </c>
      <c r="CD25" s="30" t="e">
        <f>'Aggregates (2023-24 prices)'!U22-#REF!</f>
        <v>#REF!</v>
      </c>
      <c r="CE25" s="30" t="e">
        <f>'Aggregates (2023-24 prices)'!V22-#REF!</f>
        <v>#REF!</v>
      </c>
      <c r="CF25" s="30"/>
      <c r="CG25" s="30" t="e">
        <f>'Aggregates (2023-24 prices)'!X22-#REF!</f>
        <v>#REF!</v>
      </c>
      <c r="CH25" s="30" t="e">
        <f>'Aggregates (2023-24 prices)'!AA22-#REF!</f>
        <v>#REF!</v>
      </c>
      <c r="CI25" s="30" t="e">
        <f>'Aggregates (2023-24 prices)'!AB22-#REF!</f>
        <v>#VALUE!</v>
      </c>
      <c r="CJ25" s="30" t="e">
        <f>'Aggregates (2023-24 prices)'!AC22-#REF!</f>
        <v>#VALUE!</v>
      </c>
      <c r="CK25" s="30"/>
      <c r="CL25" s="30" t="e">
        <f>'Aggregates (2023-24 prices)'!AE22-#REF!</f>
        <v>#REF!</v>
      </c>
    </row>
    <row r="26" spans="1:90" s="22" customFormat="1">
      <c r="B26" s="31" t="s">
        <v>110</v>
      </c>
      <c r="C26" s="30">
        <f>'Aggregates (£bn)'!C26-'[9]Aggregates (£bn)'!C26</f>
        <v>0</v>
      </c>
      <c r="D26" s="30">
        <f>'Aggregates (£bn)'!D26-'[9]Aggregates (£bn)'!D26</f>
        <v>0</v>
      </c>
      <c r="E26" s="30">
        <f>'Aggregates (£bn)'!E26-'[9]Aggregates (£bn)'!E26</f>
        <v>0</v>
      </c>
      <c r="F26" s="30">
        <f>'Aggregates (£bn)'!F26-'[9]Aggregates (£bn)'!F26</f>
        <v>0</v>
      </c>
      <c r="G26" s="30">
        <f>'Aggregates (£bn)'!G26-'[9]Aggregates (£bn)'!G26</f>
        <v>0</v>
      </c>
      <c r="H26" s="30">
        <f>'Aggregates (£bn)'!H26-'[9]Aggregates (£bn)'!H26</f>
        <v>0</v>
      </c>
      <c r="I26" s="30">
        <f>'Aggregates (£bn)'!I26-'[9]Aggregates (£bn)'!I26</f>
        <v>0</v>
      </c>
      <c r="J26" s="30">
        <f>'Aggregates (£bn)'!J26-'[9]Aggregates (£bn)'!J26</f>
        <v>0</v>
      </c>
      <c r="K26" s="149" t="str">
        <f>IFERROR('Aggregates (£bn)'!K26 - '[9]Aggregates (£bn)'!K26, "-")</f>
        <v>-</v>
      </c>
      <c r="L26" s="30">
        <f>'Aggregates (£bn)'!L26-'[9]Aggregates (£bn)'!L26</f>
        <v>0</v>
      </c>
      <c r="M26" s="30" t="str">
        <f>IFERROR('Aggregates (£bn)'!L26 - '[9]Aggregates (£bn)'!M26, "-")</f>
        <v>-</v>
      </c>
      <c r="N26" s="30" t="str">
        <f>IFERROR('Aggregates (£bn)'!M26 - '[9]Aggregates (£bn)'!N26, "-")</f>
        <v>-</v>
      </c>
      <c r="O26" s="30" t="str">
        <f>IFERROR('Aggregates (£bn)'!N26 - '[9]Aggregates (£bn)'!O26, "-")</f>
        <v>-</v>
      </c>
      <c r="P26" s="30">
        <f>'Aggregates (£bn)'!P26-'[9]Aggregates (£bn)'!P26</f>
        <v>0</v>
      </c>
      <c r="Q26" s="30">
        <f>'Aggregates (£bn)'!Q26-'[9]Aggregates (£bn)'!Q26</f>
        <v>0</v>
      </c>
      <c r="R26" s="30">
        <f>'Aggregates (£bn)'!R26-'[9]Aggregates (£bn)'!R26</f>
        <v>0</v>
      </c>
      <c r="S26" s="30">
        <f>'Aggregates (£bn)'!S26-'[9]Aggregates (£bn)'!S26</f>
        <v>0</v>
      </c>
      <c r="T26" s="30">
        <f>'Aggregates (£bn)'!T26-'[9]Aggregates (£bn)'!T26</f>
        <v>0</v>
      </c>
      <c r="U26" s="30">
        <f>'Aggregates (£bn)'!U26-'[9]Aggregates (£bn)'!U26</f>
        <v>0</v>
      </c>
      <c r="V26" s="30">
        <f>'Aggregates (£bn)'!V26-'[9]Aggregates (£bn)'!V26</f>
        <v>0</v>
      </c>
      <c r="W26" s="30">
        <f>'Aggregates (£bn)'!W26-'[9]Aggregates (£bn)'!W26</f>
        <v>0</v>
      </c>
      <c r="X26" s="30">
        <f>'Aggregates (£bn)'!X26-'[9]Aggregates (£bn)'!X26</f>
        <v>0</v>
      </c>
      <c r="Y26" s="30">
        <f>'Aggregates (£bn)'!AA26-'[9]Aggregates (£bn)'!Y26</f>
        <v>3.1E-2</v>
      </c>
      <c r="Z26" s="30" t="str">
        <f>IFERROR('Aggregates (£bn)'!AB26 - '[9]Aggregates (£bn)'!Z26, "-")</f>
        <v>-</v>
      </c>
      <c r="AA26" s="30" t="str">
        <f>IFERROR('Aggregates (£bn)'!AC26 - '[9]Aggregates (£bn)'!AA26, "-")</f>
        <v>-</v>
      </c>
      <c r="AB26" s="30" t="str">
        <f>IFERROR('Aggregates (£bn)'!AD26 - '[9]Aggregates (£bn)'!AB26, "-")</f>
        <v>-</v>
      </c>
      <c r="AC26" s="30" t="str">
        <f>IFERROR('Aggregates (£bn)'!AE26 - '[9]Aggregates (£bn)'!AC26, "-")</f>
        <v>-</v>
      </c>
      <c r="AD26" s="30">
        <f>'Aggregates (£bn)'!AF26-'[9]Aggregates (£bn)'!AD26</f>
        <v>36.161999999999999</v>
      </c>
      <c r="AE26" s="30" t="str">
        <f>IFERROR('Aggregates (£bn)'!AG26 - '[9]Aggregates (£bn)'!AE26, "-")</f>
        <v>-</v>
      </c>
      <c r="AF26" s="30"/>
      <c r="AG26" s="33" t="s">
        <v>10</v>
      </c>
      <c r="AH26" s="30">
        <f>'Aggregates (per cent of GDP)'!C23-'[9]Aggregates (per cent of GDP)'!C23</f>
        <v>-9.4244952619746414E-3</v>
      </c>
      <c r="AI26" s="30">
        <f>'Aggregates (per cent of GDP)'!D23-'[9]Aggregates (per cent of GDP)'!D23</f>
        <v>-1.0024298544927035E-2</v>
      </c>
      <c r="AJ26" s="30">
        <f>'Aggregates (per cent of GDP)'!E23-'[9]Aggregates (per cent of GDP)'!E23</f>
        <v>-7.494720645258468E-3</v>
      </c>
      <c r="AK26" s="30">
        <f>'Aggregates (per cent of GDP)'!F23-'[9]Aggregates (per cent of GDP)'!F23</f>
        <v>-1.690354706494368E-3</v>
      </c>
      <c r="AL26" s="30">
        <f>'Aggregates (per cent of GDP)'!G23-'[9]Aggregates (per cent of GDP)'!G23</f>
        <v>-8.3922319317597527E-4</v>
      </c>
      <c r="AM26" s="30">
        <f>'Aggregates (per cent of GDP)'!H23-'[9]Aggregates (per cent of GDP)'!H23</f>
        <v>-2.5295778996703433E-3</v>
      </c>
      <c r="AN26" s="30">
        <f>'Aggregates (per cent of GDP)'!I23-'[9]Aggregates (per cent of GDP)'!I23</f>
        <v>-7.8601180475139643E-3</v>
      </c>
      <c r="AO26" s="30">
        <f>'Aggregates (per cent of GDP)'!J23-'[9]Aggregates (per cent of GDP)'!J23</f>
        <v>0</v>
      </c>
      <c r="AP26" s="30" t="str">
        <f>IFERROR('Aggregates (per cent of GDP)'!K23 - '[9]Aggregates (per cent of GDP)'!K23, "-")</f>
        <v>-</v>
      </c>
      <c r="AQ26" s="30">
        <f>'Aggregates (per cent of GDP)'!L23-'[9]Aggregates (per cent of GDP)'!L23</f>
        <v>-2.3816640284313184E-4</v>
      </c>
      <c r="AR26" s="30" t="str">
        <f>IFERROR('Aggregates (per cent of GDP)'!M23 - '[9]Aggregates (per cent of GDP)'!M23, "-")</f>
        <v>-</v>
      </c>
      <c r="AS26" s="30" t="str">
        <f>IFERROR('Aggregates (per cent of GDP)'!L23 - '[9]Aggregates (per cent of GDP)'!N23, "-")</f>
        <v>-</v>
      </c>
      <c r="AT26" s="30" t="str">
        <f>IFERROR('Aggregates (per cent of GDP)'!N23 - '[9]Aggregates (per cent of GDP)'!O23, "-")</f>
        <v>-</v>
      </c>
      <c r="AU26" s="30">
        <f>'Aggregates (per cent of GDP)'!P23-'[9]Aggregates (per cent of GDP)'!P23</f>
        <v>0</v>
      </c>
      <c r="AV26" s="30">
        <f>'Aggregates (per cent of GDP)'!R23-'[9]Aggregates (per cent of GDP)'!Q23</f>
        <v>4.3566438819199274</v>
      </c>
      <c r="AW26" s="30">
        <f>'Aggregates (per cent of GDP)'!R23-'[9]Aggregates (per cent of GDP)'!R23</f>
        <v>0</v>
      </c>
      <c r="AX26" s="30">
        <f>'Aggregates (per cent of GDP)'!S23-'[9]Aggregates (per cent of GDP)'!S23</f>
        <v>0</v>
      </c>
      <c r="AY26" s="30">
        <f>'Aggregates (per cent of GDP)'!T23-'[9]Aggregates (per cent of GDP)'!T23</f>
        <v>-4.6567799292773771E-4</v>
      </c>
      <c r="AZ26" s="30">
        <f>'Aggregates (per cent of GDP)'!U23-'[9]Aggregates (per cent of GDP)'!U23</f>
        <v>-7.3079480451365697E-4</v>
      </c>
      <c r="BA26" s="30">
        <f>'Aggregates (per cent of GDP)'!V23-'[9]Aggregates (per cent of GDP)'!V23</f>
        <v>-6.9883036623696881E-4</v>
      </c>
      <c r="BB26" s="30">
        <f>'Aggregates (per cent of GDP)'!W23-'[9]Aggregates (per cent of GDP)'!W23</f>
        <v>0</v>
      </c>
      <c r="BC26" s="30" t="str">
        <f>IFERROR('Aggregates (per cent of GDP)'!N23 - '[9]Aggregates (per cent of GDP)'!O23, "-")</f>
        <v>-</v>
      </c>
      <c r="BD26" s="30">
        <f>'Aggregates (per cent of GDP)'!AA23-'[9]Aggregates (per cent of GDP)'!Y23</f>
        <v>8.0102130216025441E-2</v>
      </c>
      <c r="BE26" s="30" t="str">
        <f>IFERROR('Aggregates (per cent of GDP)'!AB23 - '[9]Aggregates (per cent of GDP)'!Z23, "-")</f>
        <v>-</v>
      </c>
      <c r="BF26" s="30" t="str">
        <f>IFERROR('Aggregates (per cent of GDP)'!AC23 - '[9]Aggregates (per cent of GDP)'!AA23, "-")</f>
        <v>-</v>
      </c>
      <c r="BG26" s="30"/>
      <c r="BH26" s="30"/>
      <c r="BI26" s="30"/>
      <c r="BK26" s="35" t="s">
        <v>17</v>
      </c>
      <c r="BL26" s="30">
        <f>'Aggregates (2023-24 prices)'!C23-'[9]Aggregates (2023-24 prices)'!$C$23</f>
        <v>-0.35263529411764694</v>
      </c>
      <c r="BM26" s="30">
        <f>'Aggregates (2023-24 prices)'!D23-'[9]Aggregates (2023-24 prices)'!D23</f>
        <v>-0.39243529411760392</v>
      </c>
      <c r="BN26" s="30">
        <f>'Aggregates (2023-24 prices)'!E23-'[9]Aggregates (2023-24 prices)'!E23</f>
        <v>-0.30216470588237598</v>
      </c>
      <c r="BO26" s="30">
        <f>'Aggregates (2023-24 prices)'!F23-'[9]Aggregates (2023-24 prices)'!F23</f>
        <v>-5.1117647058831039E-2</v>
      </c>
      <c r="BP26" s="30">
        <f>'Aggregates (2023-24 prices)'!G23-'[9]Aggregates (2023-24 prices)'!G23</f>
        <v>-3.9152941176467948E-2</v>
      </c>
      <c r="BQ26" s="30">
        <f>'Aggregates (2023-24 prices)'!H23-'[9]Aggregates (2023-24 prices)'!H23</f>
        <v>-9.0270588235298987E-2</v>
      </c>
      <c r="BR26" s="30">
        <f>'Aggregates (2023-24 prices)'!I23-'[9]Aggregates (2023-24 prices)'!I23</f>
        <v>-0.29044705882353128</v>
      </c>
      <c r="BS26" s="30"/>
      <c r="BT26" s="30" t="e">
        <f>'Aggregates (2023-24 prices)'!K23-#REF!</f>
        <v>#VALUE!</v>
      </c>
      <c r="BU26" s="30" t="e">
        <f>'Aggregates (2023-24 prices)'!#REF!-#REF!</f>
        <v>#REF!</v>
      </c>
      <c r="BV26" s="30" t="e">
        <f>'Aggregates (2023-24 prices)'!L23-#REF!</f>
        <v>#REF!</v>
      </c>
      <c r="BW26" s="30" t="e">
        <f>'Aggregates (2023-24 prices)'!M23-#REF!</f>
        <v>#VALUE!</v>
      </c>
      <c r="BX26" s="30" t="e">
        <f>'Aggregates (2023-24 prices)'!N23-#REF!</f>
        <v>#VALUE!</v>
      </c>
      <c r="BY26" s="30"/>
      <c r="BZ26" s="30" t="e">
        <f>'Aggregates (2023-24 prices)'!Q23-#REF!</f>
        <v>#REF!</v>
      </c>
      <c r="CA26" s="30" t="e">
        <f>'Aggregates (2023-24 prices)'!R23-#REF!</f>
        <v>#REF!</v>
      </c>
      <c r="CB26" s="30"/>
      <c r="CC26" s="30" t="e">
        <f>'Aggregates (2023-24 prices)'!T23-#REF!</f>
        <v>#REF!</v>
      </c>
      <c r="CD26" s="30" t="e">
        <f>'Aggregates (2023-24 prices)'!U23-#REF!</f>
        <v>#REF!</v>
      </c>
      <c r="CE26" s="30" t="e">
        <f>'Aggregates (2023-24 prices)'!V23-#REF!</f>
        <v>#REF!</v>
      </c>
      <c r="CF26" s="30"/>
      <c r="CG26" s="30" t="e">
        <f>'Aggregates (2023-24 prices)'!X23-#REF!</f>
        <v>#REF!</v>
      </c>
      <c r="CH26" s="30" t="e">
        <f>'Aggregates (2023-24 prices)'!AA23-#REF!</f>
        <v>#REF!</v>
      </c>
      <c r="CI26" s="30" t="e">
        <f>'Aggregates (2023-24 prices)'!AB23-#REF!</f>
        <v>#VALUE!</v>
      </c>
      <c r="CJ26" s="30" t="e">
        <f>'Aggregates (2023-24 prices)'!AC23-#REF!</f>
        <v>#VALUE!</v>
      </c>
      <c r="CK26" s="30"/>
      <c r="CL26" s="30" t="e">
        <f>'Aggregates (2023-24 prices)'!AE23-#REF!</f>
        <v>#REF!</v>
      </c>
    </row>
    <row r="27" spans="1:90" s="32" customFormat="1" ht="15.75" customHeight="1">
      <c r="B27" s="33" t="s">
        <v>9</v>
      </c>
      <c r="C27" s="30">
        <f>'Aggregates (£bn)'!C27-'[9]Aggregates (£bn)'!C27</f>
        <v>0</v>
      </c>
      <c r="D27" s="30">
        <f>'Aggregates (£bn)'!D27-'[9]Aggregates (£bn)'!D27</f>
        <v>0</v>
      </c>
      <c r="E27" s="30">
        <f>'Aggregates (£bn)'!E27-'[9]Aggregates (£bn)'!E27</f>
        <v>0</v>
      </c>
      <c r="F27" s="30">
        <f>'Aggregates (£bn)'!F27-'[9]Aggregates (£bn)'!F27</f>
        <v>0</v>
      </c>
      <c r="G27" s="30">
        <f>'Aggregates (£bn)'!G27-'[9]Aggregates (£bn)'!G27</f>
        <v>0</v>
      </c>
      <c r="H27" s="30">
        <f>'Aggregates (£bn)'!H27-'[9]Aggregates (£bn)'!H27</f>
        <v>0</v>
      </c>
      <c r="I27" s="30">
        <f>'Aggregates (£bn)'!I27-'[9]Aggregates (£bn)'!I27</f>
        <v>0</v>
      </c>
      <c r="J27" s="30">
        <f>'Aggregates (£bn)'!J27-'[9]Aggregates (£bn)'!J27</f>
        <v>0</v>
      </c>
      <c r="K27" s="149" t="str">
        <f>IFERROR('Aggregates (£bn)'!K27 - '[9]Aggregates (£bn)'!K27, "-")</f>
        <v>-</v>
      </c>
      <c r="L27" s="30">
        <f>'Aggregates (£bn)'!L27-'[9]Aggregates (£bn)'!L27</f>
        <v>0</v>
      </c>
      <c r="M27" s="30" t="str">
        <f>IFERROR('Aggregates (£bn)'!L27 - '[9]Aggregates (£bn)'!M27, "-")</f>
        <v>-</v>
      </c>
      <c r="N27" s="30" t="str">
        <f>IFERROR('Aggregates (£bn)'!M27 - '[9]Aggregates (£bn)'!N27, "-")</f>
        <v>-</v>
      </c>
      <c r="O27" s="30" t="str">
        <f>IFERROR('Aggregates (£bn)'!N27 - '[9]Aggregates (£bn)'!O27, "-")</f>
        <v>-</v>
      </c>
      <c r="P27" s="30">
        <f>'Aggregates (£bn)'!P27-'[9]Aggregates (£bn)'!P27</f>
        <v>0</v>
      </c>
      <c r="Q27" s="30">
        <f>'Aggregates (£bn)'!Q27-'[9]Aggregates (£bn)'!Q27</f>
        <v>0</v>
      </c>
      <c r="R27" s="30">
        <f>'Aggregates (£bn)'!R27-'[9]Aggregates (£bn)'!R27</f>
        <v>0</v>
      </c>
      <c r="S27" s="30">
        <f>'Aggregates (£bn)'!S27-'[9]Aggregates (£bn)'!S27</f>
        <v>0</v>
      </c>
      <c r="T27" s="30">
        <f>'Aggregates (£bn)'!T27-'[9]Aggregates (£bn)'!T27</f>
        <v>0</v>
      </c>
      <c r="U27" s="30">
        <f>'Aggregates (£bn)'!U27-'[9]Aggregates (£bn)'!U27</f>
        <v>0</v>
      </c>
      <c r="V27" s="30">
        <f>'Aggregates (£bn)'!V27-'[9]Aggregates (£bn)'!V27</f>
        <v>0</v>
      </c>
      <c r="W27" s="30">
        <f>'Aggregates (£bn)'!W27-'[9]Aggregates (£bn)'!W27</f>
        <v>0</v>
      </c>
      <c r="X27" s="30">
        <f>'Aggregates (£bn)'!X27-'[9]Aggregates (£bn)'!X27</f>
        <v>0</v>
      </c>
      <c r="Y27" s="30">
        <f>'Aggregates (£bn)'!AA27-'[9]Aggregates (£bn)'!Y27</f>
        <v>0.45700000000000002</v>
      </c>
      <c r="Z27" s="30" t="str">
        <f>IFERROR('Aggregates (£bn)'!AB27 - '[9]Aggregates (£bn)'!Z27, "-")</f>
        <v>-</v>
      </c>
      <c r="AA27" s="30" t="str">
        <f>IFERROR('Aggregates (£bn)'!AC27 - '[9]Aggregates (£bn)'!AA27, "-")</f>
        <v>-</v>
      </c>
      <c r="AB27" s="30" t="str">
        <f>IFERROR('Aggregates (£bn)'!AD27 - '[9]Aggregates (£bn)'!AB27, "-")</f>
        <v>-</v>
      </c>
      <c r="AC27" s="30" t="str">
        <f>IFERROR('Aggregates (£bn)'!AE27 - '[9]Aggregates (£bn)'!AC27, "-")</f>
        <v>-</v>
      </c>
      <c r="AD27" s="30">
        <f>'Aggregates (£bn)'!AF27-'[9]Aggregates (£bn)'!AD27</f>
        <v>38.753999999999998</v>
      </c>
      <c r="AE27" s="30" t="str">
        <f>IFERROR('Aggregates (£bn)'!AG27 - '[9]Aggregates (£bn)'!AE27, "-")</f>
        <v>-</v>
      </c>
      <c r="AF27" s="30"/>
      <c r="AG27" s="33" t="s">
        <v>11</v>
      </c>
      <c r="AH27" s="30">
        <f>'Aggregates (per cent of GDP)'!C24-'[9]Aggregates (per cent of GDP)'!C24</f>
        <v>-5.5189098612089538E-3</v>
      </c>
      <c r="AI27" s="30">
        <f>'Aggregates (per cent of GDP)'!D24-'[9]Aggregates (per cent of GDP)'!D24</f>
        <v>-6.0626628219608847E-3</v>
      </c>
      <c r="AJ27" s="30">
        <f>'Aggregates (per cent of GDP)'!E24-'[9]Aggregates (per cent of GDP)'!E24</f>
        <v>-4.457312755196341E-3</v>
      </c>
      <c r="AK27" s="30">
        <f>'Aggregates (per cent of GDP)'!F24-'[9]Aggregates (per cent of GDP)'!F24</f>
        <v>-1.1247083232053257E-3</v>
      </c>
      <c r="AL27" s="30">
        <f>'Aggregates (per cent of GDP)'!G24-'[9]Aggregates (per cent of GDP)'!G24</f>
        <v>-4.8064174355566536E-4</v>
      </c>
      <c r="AM27" s="30">
        <f>'Aggregates (per cent of GDP)'!H24-'[9]Aggregates (per cent of GDP)'!H24</f>
        <v>-1.605350066760991E-3</v>
      </c>
      <c r="AN27" s="30">
        <f>'Aggregates (per cent of GDP)'!I24-'[9]Aggregates (per cent of GDP)'!I24</f>
        <v>-4.6041293762471014E-3</v>
      </c>
      <c r="AO27" s="30">
        <f>'Aggregates (per cent of GDP)'!J24-'[9]Aggregates (per cent of GDP)'!J24</f>
        <v>0</v>
      </c>
      <c r="AP27" s="30" t="str">
        <f>IFERROR('Aggregates (per cent of GDP)'!K24 - '[9]Aggregates (per cent of GDP)'!K24, "-")</f>
        <v>-</v>
      </c>
      <c r="AQ27" s="30">
        <f>'Aggregates (per cent of GDP)'!L24-'[9]Aggregates (per cent of GDP)'!L24</f>
        <v>2.5908815478453695E-5</v>
      </c>
      <c r="AR27" s="30" t="str">
        <f>IFERROR('Aggregates (per cent of GDP)'!M24 - '[9]Aggregates (per cent of GDP)'!M24, "-")</f>
        <v>-</v>
      </c>
      <c r="AS27" s="30" t="str">
        <f>IFERROR('Aggregates (per cent of GDP)'!L24 - '[9]Aggregates (per cent of GDP)'!N24, "-")</f>
        <v>-</v>
      </c>
      <c r="AT27" s="30" t="str">
        <f>IFERROR('Aggregates (per cent of GDP)'!N24 - '[9]Aggregates (per cent of GDP)'!O24, "-")</f>
        <v>-</v>
      </c>
      <c r="AU27" s="30">
        <f>'Aggregates (per cent of GDP)'!P24-'[9]Aggregates (per cent of GDP)'!P24</f>
        <v>0</v>
      </c>
      <c r="AV27" s="30">
        <f>'Aggregates (per cent of GDP)'!R24-'[9]Aggregates (per cent of GDP)'!Q24</f>
        <v>4.1154877876605962</v>
      </c>
      <c r="AW27" s="30">
        <f>'Aggregates (per cent of GDP)'!R24-'[9]Aggregates (per cent of GDP)'!R24</f>
        <v>0</v>
      </c>
      <c r="AX27" s="30">
        <f>'Aggregates (per cent of GDP)'!S24-'[9]Aggregates (per cent of GDP)'!S24</f>
        <v>0</v>
      </c>
      <c r="AY27" s="30">
        <f>'Aggregates (per cent of GDP)'!T24-'[9]Aggregates (per cent of GDP)'!T24</f>
        <v>-4.5639374958250656E-4</v>
      </c>
      <c r="AZ27" s="30">
        <f>'Aggregates (per cent of GDP)'!U24-'[9]Aggregates (per cent of GDP)'!U24</f>
        <v>-6.7130405233317703E-4</v>
      </c>
      <c r="BA27" s="30">
        <f>'Aggregates (per cent of GDP)'!V24-'[9]Aggregates (per cent of GDP)'!V24</f>
        <v>-4.0656910443104266E-4</v>
      </c>
      <c r="BB27" s="30">
        <f>'Aggregates (per cent of GDP)'!W24-'[9]Aggregates (per cent of GDP)'!W24</f>
        <v>0</v>
      </c>
      <c r="BC27" s="30" t="str">
        <f>IFERROR('Aggregates (per cent of GDP)'!N24 - '[9]Aggregates (per cent of GDP)'!O24, "-")</f>
        <v>-</v>
      </c>
      <c r="BD27" s="30">
        <f>'Aggregates (per cent of GDP)'!AA24-'[9]Aggregates (per cent of GDP)'!Y24</f>
        <v>1.484566158479202</v>
      </c>
      <c r="BE27" s="30" t="str">
        <f>IFERROR('Aggregates (per cent of GDP)'!AB24 - '[9]Aggregates (per cent of GDP)'!Z24, "-")</f>
        <v>-</v>
      </c>
      <c r="BF27" s="30" t="str">
        <f>IFERROR('Aggregates (per cent of GDP)'!AC24 - '[9]Aggregates (per cent of GDP)'!AA24, "-")</f>
        <v>-</v>
      </c>
      <c r="BG27" s="30"/>
      <c r="BH27" s="30"/>
      <c r="BI27" s="30"/>
      <c r="BK27" s="35" t="s">
        <v>18</v>
      </c>
      <c r="BL27" s="30">
        <f>'Aggregates (2023-24 prices)'!C24-'[9]Aggregates (2023-24 prices)'!$C$24</f>
        <v>-0.37551960784327321</v>
      </c>
      <c r="BM27" s="30">
        <f>'Aggregates (2023-24 prices)'!D24-'[9]Aggregates (2023-24 prices)'!D24</f>
        <v>-0.43034313725490847</v>
      </c>
      <c r="BN27" s="30">
        <f>'Aggregates (2023-24 prices)'!E24-'[9]Aggregates (2023-24 prices)'!E24</f>
        <v>-0.33469607843142057</v>
      </c>
      <c r="BO27" s="30">
        <f>'Aggregates (2023-24 prices)'!F24-'[9]Aggregates (2023-24 prices)'!F24</f>
        <v>-5.3196078431376748E-2</v>
      </c>
      <c r="BP27" s="30">
        <f>'Aggregates (2023-24 prices)'!G24-'[9]Aggregates (2023-24 prices)'!G24</f>
        <v>-4.2450980392160886E-2</v>
      </c>
      <c r="BQ27" s="30">
        <f>'Aggregates (2023-24 prices)'!H24-'[9]Aggregates (2023-24 prices)'!H24</f>
        <v>-9.5647058823544739E-2</v>
      </c>
      <c r="BR27" s="30">
        <f>'Aggregates (2023-24 prices)'!I24-'[9]Aggregates (2023-24 prices)'!I24</f>
        <v>-0.31276470588238681</v>
      </c>
      <c r="BS27" s="30"/>
      <c r="BT27" s="30" t="e">
        <f>'Aggregates (2023-24 prices)'!K24-#REF!</f>
        <v>#VALUE!</v>
      </c>
      <c r="BU27" s="30" t="e">
        <f>'Aggregates (2023-24 prices)'!#REF!-#REF!</f>
        <v>#REF!</v>
      </c>
      <c r="BV27" s="30" t="e">
        <f>'Aggregates (2023-24 prices)'!L24-#REF!</f>
        <v>#REF!</v>
      </c>
      <c r="BW27" s="30" t="e">
        <f>'Aggregates (2023-24 prices)'!M24-#REF!</f>
        <v>#VALUE!</v>
      </c>
      <c r="BX27" s="30" t="e">
        <f>'Aggregates (2023-24 prices)'!N24-#REF!</f>
        <v>#VALUE!</v>
      </c>
      <c r="BY27" s="30"/>
      <c r="BZ27" s="30" t="e">
        <f>'Aggregates (2023-24 prices)'!Q24-#REF!</f>
        <v>#REF!</v>
      </c>
      <c r="CA27" s="30" t="e">
        <f>'Aggregates (2023-24 prices)'!R24-#REF!</f>
        <v>#REF!</v>
      </c>
      <c r="CB27" s="30"/>
      <c r="CC27" s="30" t="e">
        <f>'Aggregates (2023-24 prices)'!T24-#REF!</f>
        <v>#REF!</v>
      </c>
      <c r="CD27" s="30" t="e">
        <f>'Aggregates (2023-24 prices)'!U24-#REF!</f>
        <v>#REF!</v>
      </c>
      <c r="CE27" s="30" t="e">
        <f>'Aggregates (2023-24 prices)'!V24-#REF!</f>
        <v>#REF!</v>
      </c>
      <c r="CF27" s="30"/>
      <c r="CG27" s="30" t="e">
        <f>'Aggregates (2023-24 prices)'!X24-#REF!</f>
        <v>#REF!</v>
      </c>
      <c r="CH27" s="30" t="e">
        <f>'Aggregates (2023-24 prices)'!AA24-#REF!</f>
        <v>#REF!</v>
      </c>
      <c r="CI27" s="30" t="e">
        <f>'Aggregates (2023-24 prices)'!AB24-#REF!</f>
        <v>#VALUE!</v>
      </c>
      <c r="CJ27" s="30" t="e">
        <f>'Aggregates (2023-24 prices)'!AC24-#REF!</f>
        <v>#REF!</v>
      </c>
      <c r="CK27" s="30"/>
      <c r="CL27" s="30" t="e">
        <f>'Aggregates (2023-24 prices)'!AE24-#REF!</f>
        <v>#REF!</v>
      </c>
    </row>
    <row r="28" spans="1:90" s="32" customFormat="1" ht="15.75" customHeight="1">
      <c r="B28" s="33" t="s">
        <v>10</v>
      </c>
      <c r="C28" s="30">
        <f>'Aggregates (£bn)'!C28-'[9]Aggregates (£bn)'!C28</f>
        <v>0</v>
      </c>
      <c r="D28" s="30">
        <f>'Aggregates (£bn)'!D28-'[9]Aggregates (£bn)'!D28</f>
        <v>0</v>
      </c>
      <c r="E28" s="30">
        <f>'Aggregates (£bn)'!E28-'[9]Aggregates (£bn)'!E28</f>
        <v>0</v>
      </c>
      <c r="F28" s="30">
        <f>'Aggregates (£bn)'!F28-'[9]Aggregates (£bn)'!F28</f>
        <v>0</v>
      </c>
      <c r="G28" s="30">
        <f>'Aggregates (£bn)'!G28-'[9]Aggregates (£bn)'!G28</f>
        <v>0</v>
      </c>
      <c r="H28" s="30">
        <f>'Aggregates (£bn)'!H28-'[9]Aggregates (£bn)'!H28</f>
        <v>0</v>
      </c>
      <c r="I28" s="30">
        <f>'Aggregates (£bn)'!I28-'[9]Aggregates (£bn)'!I28</f>
        <v>0</v>
      </c>
      <c r="J28" s="30">
        <f>'Aggregates (£bn)'!J28-'[9]Aggregates (£bn)'!J28</f>
        <v>0</v>
      </c>
      <c r="K28" s="149" t="str">
        <f>IFERROR('Aggregates (£bn)'!K28 - '[9]Aggregates (£bn)'!K28, "-")</f>
        <v>-</v>
      </c>
      <c r="L28" s="30">
        <f>'Aggregates (£bn)'!L28-'[9]Aggregates (£bn)'!L28</f>
        <v>0</v>
      </c>
      <c r="M28" s="30" t="str">
        <f>IFERROR('Aggregates (£bn)'!L28 - '[9]Aggregates (£bn)'!M28, "-")</f>
        <v>-</v>
      </c>
      <c r="N28" s="30" t="str">
        <f>IFERROR('Aggregates (£bn)'!M28 - '[9]Aggregates (£bn)'!N28, "-")</f>
        <v>-</v>
      </c>
      <c r="O28" s="30" t="str">
        <f>IFERROR('Aggregates (£bn)'!N28 - '[9]Aggregates (£bn)'!O28, "-")</f>
        <v>-</v>
      </c>
      <c r="P28" s="30">
        <f>'Aggregates (£bn)'!P28-'[9]Aggregates (£bn)'!P28</f>
        <v>0</v>
      </c>
      <c r="Q28" s="30">
        <f>'Aggregates (£bn)'!Q28-'[9]Aggregates (£bn)'!Q28</f>
        <v>0</v>
      </c>
      <c r="R28" s="30">
        <f>'Aggregates (£bn)'!R28-'[9]Aggregates (£bn)'!R28</f>
        <v>0</v>
      </c>
      <c r="S28" s="30">
        <f>'Aggregates (£bn)'!S28-'[9]Aggregates (£bn)'!S28</f>
        <v>0</v>
      </c>
      <c r="T28" s="30">
        <f>'Aggregates (£bn)'!T28-'[9]Aggregates (£bn)'!T28</f>
        <v>0</v>
      </c>
      <c r="U28" s="30">
        <f>'Aggregates (£bn)'!U28-'[9]Aggregates (£bn)'!U28</f>
        <v>0</v>
      </c>
      <c r="V28" s="30">
        <f>'Aggregates (£bn)'!V28-'[9]Aggregates (£bn)'!V28</f>
        <v>0</v>
      </c>
      <c r="W28" s="30">
        <f>'Aggregates (£bn)'!W28-'[9]Aggregates (£bn)'!W28</f>
        <v>0</v>
      </c>
      <c r="X28" s="30">
        <f>'Aggregates (£bn)'!X28-'[9]Aggregates (£bn)'!X28</f>
        <v>0</v>
      </c>
      <c r="Y28" s="30">
        <f>'Aggregates (£bn)'!AA28-'[9]Aggregates (£bn)'!Y28</f>
        <v>3.2000000000000001E-2</v>
      </c>
      <c r="Z28" s="30" t="str">
        <f>IFERROR('Aggregates (£bn)'!AB28 - '[9]Aggregates (£bn)'!Z28, "-")</f>
        <v>-</v>
      </c>
      <c r="AA28" s="30" t="str">
        <f>IFERROR('Aggregates (£bn)'!AC28 - '[9]Aggregates (£bn)'!AA28, "-")</f>
        <v>-</v>
      </c>
      <c r="AB28" s="30" t="str">
        <f>IFERROR('Aggregates (£bn)'!AD28 - '[9]Aggregates (£bn)'!AB28, "-")</f>
        <v>-</v>
      </c>
      <c r="AC28" s="30" t="str">
        <f>IFERROR('Aggregates (£bn)'!AE28 - '[9]Aggregates (£bn)'!AC28, "-")</f>
        <v>-</v>
      </c>
      <c r="AD28" s="30">
        <f>'Aggregates (£bn)'!AF28-'[9]Aggregates (£bn)'!AD28</f>
        <v>41.146000000000001</v>
      </c>
      <c r="AE28" s="30" t="str">
        <f>IFERROR('Aggregates (£bn)'!AG28 - '[9]Aggregates (£bn)'!AE28, "-")</f>
        <v>-</v>
      </c>
      <c r="AF28" s="30"/>
      <c r="AG28" s="33" t="s">
        <v>12</v>
      </c>
      <c r="AH28" s="30">
        <f>'Aggregates (per cent of GDP)'!C25-'[9]Aggregates (per cent of GDP)'!C25</f>
        <v>-8.7284032435377412E-3</v>
      </c>
      <c r="AI28" s="30">
        <f>'Aggregates (per cent of GDP)'!D25-'[9]Aggregates (per cent of GDP)'!D25</f>
        <v>-8.8518989662063063E-3</v>
      </c>
      <c r="AJ28" s="30">
        <f>'Aggregates (per cent of GDP)'!E25-'[9]Aggregates (per cent of GDP)'!E25</f>
        <v>-6.616168994277416E-3</v>
      </c>
      <c r="AK28" s="30">
        <f>'Aggregates (per cent of GDP)'!F25-'[9]Aggregates (per cent of GDP)'!F25</f>
        <v>-1.4782895395439866E-3</v>
      </c>
      <c r="AL28" s="30">
        <f>'Aggregates (per cent of GDP)'!G25-'[9]Aggregates (per cent of GDP)'!G25</f>
        <v>-7.5744043239023284E-4</v>
      </c>
      <c r="AM28" s="30">
        <f>'Aggregates (per cent of GDP)'!H25-'[9]Aggregates (per cent of GDP)'!H25</f>
        <v>-2.2357299719359958E-3</v>
      </c>
      <c r="AN28" s="30">
        <f>'Aggregates (per cent of GDP)'!I25-'[9]Aggregates (per cent of GDP)'!I25</f>
        <v>-7.2331902160698291E-3</v>
      </c>
      <c r="AO28" s="30">
        <f>'Aggregates (per cent of GDP)'!J25-'[9]Aggregates (per cent of GDP)'!J25</f>
        <v>0</v>
      </c>
      <c r="AP28" s="30" t="str">
        <f>IFERROR('Aggregates (per cent of GDP)'!K25 - '[9]Aggregates (per cent of GDP)'!K25, "-")</f>
        <v>-</v>
      </c>
      <c r="AQ28" s="30">
        <f>'Aggregates (per cent of GDP)'!L25-'[9]Aggregates (per cent of GDP)'!L25</f>
        <v>-6.3485949284869392E-4</v>
      </c>
      <c r="AR28" s="30" t="str">
        <f>IFERROR('Aggregates (per cent of GDP)'!M25 - '[9]Aggregates (per cent of GDP)'!M25, "-")</f>
        <v>-</v>
      </c>
      <c r="AS28" s="30" t="str">
        <f>IFERROR('Aggregates (per cent of GDP)'!L25 - '[9]Aggregates (per cent of GDP)'!N25, "-")</f>
        <v>-</v>
      </c>
      <c r="AT28" s="30" t="str">
        <f>IFERROR('Aggregates (per cent of GDP)'!N25 - '[9]Aggregates (per cent of GDP)'!O25, "-")</f>
        <v>-</v>
      </c>
      <c r="AU28" s="30">
        <f>'Aggregates (per cent of GDP)'!P25-'[9]Aggregates (per cent of GDP)'!P25</f>
        <v>0</v>
      </c>
      <c r="AV28" s="30">
        <f>'Aggregates (per cent of GDP)'!R25-'[9]Aggregates (per cent of GDP)'!Q25</f>
        <v>6.3354223258400539</v>
      </c>
      <c r="AW28" s="30">
        <f>'Aggregates (per cent of GDP)'!R25-'[9]Aggregates (per cent of GDP)'!R25</f>
        <v>0</v>
      </c>
      <c r="AX28" s="30">
        <f>'Aggregates (per cent of GDP)'!S25-'[9]Aggregates (per cent of GDP)'!S25</f>
        <v>0</v>
      </c>
      <c r="AY28" s="30">
        <f>'Aggregates (per cent of GDP)'!T25-'[9]Aggregates (per cent of GDP)'!T25</f>
        <v>1.3355833711226062E-4</v>
      </c>
      <c r="AZ28" s="30">
        <f>'Aggregates (per cent of GDP)'!U25-'[9]Aggregates (per cent of GDP)'!U25</f>
        <v>-1.7197922861034165E-4</v>
      </c>
      <c r="BA28" s="30">
        <f>'Aggregates (per cent of GDP)'!V25-'[9]Aggregates (per cent of GDP)'!V25</f>
        <v>-5.9552381822003397E-4</v>
      </c>
      <c r="BB28" s="30">
        <f>'Aggregates (per cent of GDP)'!W25-'[9]Aggregates (per cent of GDP)'!W25</f>
        <v>0</v>
      </c>
      <c r="BC28" s="30" t="str">
        <f>IFERROR('Aggregates (per cent of GDP)'!N25 - '[9]Aggregates (per cent of GDP)'!O25, "-")</f>
        <v>-</v>
      </c>
      <c r="BD28" s="30">
        <f>'Aggregates (per cent of GDP)'!AA25-'[9]Aggregates (per cent of GDP)'!Y25</f>
        <v>-0.66933259200650086</v>
      </c>
      <c r="BE28" s="30" t="str">
        <f>IFERROR('Aggregates (per cent of GDP)'!AB25 - '[9]Aggregates (per cent of GDP)'!Z25, "-")</f>
        <v>-</v>
      </c>
      <c r="BF28" s="30" t="str">
        <f>IFERROR('Aggregates (per cent of GDP)'!AC25 - '[9]Aggregates (per cent of GDP)'!AA25, "-")</f>
        <v>-</v>
      </c>
      <c r="BG28" s="30"/>
      <c r="BH28" s="30"/>
      <c r="BI28" s="30"/>
      <c r="BK28" s="35" t="s">
        <v>19</v>
      </c>
      <c r="BL28" s="30">
        <f>'Aggregates (2023-24 prices)'!C25-'[9]Aggregates (2023-24 prices)'!$C$25</f>
        <v>-0.38250098619334949</v>
      </c>
      <c r="BM28" s="30">
        <f>'Aggregates (2023-24 prices)'!D25-'[9]Aggregates (2023-24 prices)'!D25</f>
        <v>-0.44286390532556652</v>
      </c>
      <c r="BN28" s="30">
        <f>'Aggregates (2023-24 prices)'!E25-'[9]Aggregates (2023-24 prices)'!E25</f>
        <v>-0.34650887573968703</v>
      </c>
      <c r="BO28" s="30">
        <f>'Aggregates (2023-24 prices)'!F25-'[9]Aggregates (2023-24 prices)'!F25</f>
        <v>-5.3017751479288222E-2</v>
      </c>
      <c r="BP28" s="30">
        <f>'Aggregates (2023-24 prices)'!G25-'[9]Aggregates (2023-24 prices)'!G25</f>
        <v>-4.3337278106520216E-2</v>
      </c>
      <c r="BQ28" s="30">
        <f>'Aggregates (2023-24 prices)'!H25-'[9]Aggregates (2023-24 prices)'!H25</f>
        <v>-9.6355029585794227E-2</v>
      </c>
      <c r="BR28" s="30">
        <f>'Aggregates (2023-24 prices)'!I25-'[9]Aggregates (2023-24 prices)'!I25</f>
        <v>-0.3179960552268426</v>
      </c>
      <c r="BS28" s="30"/>
      <c r="BT28" s="30" t="e">
        <f>'Aggregates (2023-24 prices)'!K25-#REF!</f>
        <v>#REF!</v>
      </c>
      <c r="BU28" s="30" t="e">
        <f>'Aggregates (2023-24 prices)'!#REF!-#REF!</f>
        <v>#REF!</v>
      </c>
      <c r="BV28" s="30" t="e">
        <f>'Aggregates (2023-24 prices)'!L25-#REF!</f>
        <v>#REF!</v>
      </c>
      <c r="BW28" s="30" t="e">
        <f>'Aggregates (2023-24 prices)'!M25-#REF!</f>
        <v>#REF!</v>
      </c>
      <c r="BX28" s="30" t="e">
        <f>'Aggregates (2023-24 prices)'!N25-#REF!</f>
        <v>#REF!</v>
      </c>
      <c r="BY28" s="30"/>
      <c r="BZ28" s="30" t="e">
        <f>'Aggregates (2023-24 prices)'!Q25-#REF!</f>
        <v>#REF!</v>
      </c>
      <c r="CA28" s="30" t="e">
        <f>'Aggregates (2023-24 prices)'!R25-#REF!</f>
        <v>#REF!</v>
      </c>
      <c r="CB28" s="30"/>
      <c r="CC28" s="30" t="e">
        <f>'Aggregates (2023-24 prices)'!T25-#REF!</f>
        <v>#REF!</v>
      </c>
      <c r="CD28" s="30" t="e">
        <f>'Aggregates (2023-24 prices)'!U25-#REF!</f>
        <v>#REF!</v>
      </c>
      <c r="CE28" s="30" t="e">
        <f>'Aggregates (2023-24 prices)'!V25-#REF!</f>
        <v>#REF!</v>
      </c>
      <c r="CF28" s="30"/>
      <c r="CG28" s="30" t="e">
        <f>'Aggregates (2023-24 prices)'!X25-#REF!</f>
        <v>#REF!</v>
      </c>
      <c r="CH28" s="30" t="e">
        <f>'Aggregates (2023-24 prices)'!AA25-#REF!</f>
        <v>#REF!</v>
      </c>
      <c r="CI28" s="30" t="e">
        <f>'Aggregates (2023-24 prices)'!AB25-#REF!</f>
        <v>#REF!</v>
      </c>
      <c r="CJ28" s="30" t="e">
        <f>'Aggregates (2023-24 prices)'!AC25-#REF!</f>
        <v>#REF!</v>
      </c>
      <c r="CK28" s="30"/>
      <c r="CL28" s="30" t="e">
        <f>'Aggregates (2023-24 prices)'!AE25-#REF!</f>
        <v>#REF!</v>
      </c>
    </row>
    <row r="29" spans="1:90" s="32" customFormat="1" ht="15.75" customHeight="1">
      <c r="B29" s="33" t="s">
        <v>11</v>
      </c>
      <c r="C29" s="30">
        <f>'Aggregates (£bn)'!C29-'[9]Aggregates (£bn)'!C29</f>
        <v>0</v>
      </c>
      <c r="D29" s="30">
        <f>'Aggregates (£bn)'!D29-'[9]Aggregates (£bn)'!D29</f>
        <v>0</v>
      </c>
      <c r="E29" s="30">
        <f>'Aggregates (£bn)'!E29-'[9]Aggregates (£bn)'!E29</f>
        <v>0</v>
      </c>
      <c r="F29" s="30">
        <f>'Aggregates (£bn)'!F29-'[9]Aggregates (£bn)'!F29</f>
        <v>0</v>
      </c>
      <c r="G29" s="30">
        <f>'Aggregates (£bn)'!G29-'[9]Aggregates (£bn)'!G29</f>
        <v>0</v>
      </c>
      <c r="H29" s="30">
        <f>'Aggregates (£bn)'!H29-'[9]Aggregates (£bn)'!H29</f>
        <v>0</v>
      </c>
      <c r="I29" s="30">
        <f>'Aggregates (£bn)'!I29-'[9]Aggregates (£bn)'!I29</f>
        <v>0</v>
      </c>
      <c r="J29" s="30">
        <f>'Aggregates (£bn)'!J29-'[9]Aggregates (£bn)'!J29</f>
        <v>0</v>
      </c>
      <c r="K29" s="149" t="str">
        <f>IFERROR('Aggregates (£bn)'!K29 - '[9]Aggregates (£bn)'!K29, "-")</f>
        <v>-</v>
      </c>
      <c r="L29" s="30">
        <f>'Aggregates (£bn)'!L29-'[9]Aggregates (£bn)'!L29</f>
        <v>0</v>
      </c>
      <c r="M29" s="30" t="str">
        <f>IFERROR('Aggregates (£bn)'!L29 - '[9]Aggregates (£bn)'!M29, "-")</f>
        <v>-</v>
      </c>
      <c r="N29" s="30" t="str">
        <f>IFERROR('Aggregates (£bn)'!M29 - '[9]Aggregates (£bn)'!N29, "-")</f>
        <v>-</v>
      </c>
      <c r="O29" s="30" t="str">
        <f>IFERROR('Aggregates (£bn)'!N29 - '[9]Aggregates (£bn)'!O29, "-")</f>
        <v>-</v>
      </c>
      <c r="P29" s="30">
        <f>'Aggregates (£bn)'!P29-'[9]Aggregates (£bn)'!P29</f>
        <v>0</v>
      </c>
      <c r="Q29" s="30">
        <f>'Aggregates (£bn)'!Q29-'[9]Aggregates (£bn)'!Q29</f>
        <v>0</v>
      </c>
      <c r="R29" s="30">
        <f>'Aggregates (£bn)'!R29-'[9]Aggregates (£bn)'!R29</f>
        <v>0</v>
      </c>
      <c r="S29" s="30">
        <f>'Aggregates (£bn)'!S29-'[9]Aggregates (£bn)'!S29</f>
        <v>0</v>
      </c>
      <c r="T29" s="30">
        <f>'Aggregates (£bn)'!T29-'[9]Aggregates (£bn)'!T29</f>
        <v>0</v>
      </c>
      <c r="U29" s="30">
        <f>'Aggregates (£bn)'!U29-'[9]Aggregates (£bn)'!U29</f>
        <v>0</v>
      </c>
      <c r="V29" s="30">
        <f>'Aggregates (£bn)'!V29-'[9]Aggregates (£bn)'!V29</f>
        <v>0</v>
      </c>
      <c r="W29" s="30">
        <f>'Aggregates (£bn)'!W29-'[9]Aggregates (£bn)'!W29</f>
        <v>0</v>
      </c>
      <c r="X29" s="30">
        <f>'Aggregates (£bn)'!X29-'[9]Aggregates (£bn)'!X29</f>
        <v>0</v>
      </c>
      <c r="Y29" s="30">
        <f>'Aggregates (£bn)'!AA29-'[9]Aggregates (£bn)'!Y29</f>
        <v>0.63100000000000001</v>
      </c>
      <c r="Z29" s="30" t="str">
        <f>IFERROR('Aggregates (£bn)'!AB29 - '[9]Aggregates (£bn)'!Z29, "-")</f>
        <v>-</v>
      </c>
      <c r="AA29" s="30" t="str">
        <f>IFERROR('Aggregates (£bn)'!AC29 - '[9]Aggregates (£bn)'!AA29, "-")</f>
        <v>-</v>
      </c>
      <c r="AB29" s="30" t="str">
        <f>IFERROR('Aggregates (£bn)'!AD29 - '[9]Aggregates (£bn)'!AB29, "-")</f>
        <v>-</v>
      </c>
      <c r="AC29" s="30" t="str">
        <f>IFERROR('Aggregates (£bn)'!AE29 - '[9]Aggregates (£bn)'!AC29, "-")</f>
        <v>-</v>
      </c>
      <c r="AD29" s="30">
        <f>'Aggregates (£bn)'!AF29-'[9]Aggregates (£bn)'!AD29</f>
        <v>44.387</v>
      </c>
      <c r="AE29" s="30" t="str">
        <f>IFERROR('Aggregates (£bn)'!AG29 - '[9]Aggregates (£bn)'!AE29, "-")</f>
        <v>-</v>
      </c>
      <c r="AF29" s="30"/>
      <c r="AG29" s="33" t="s">
        <v>13</v>
      </c>
      <c r="AH29" s="30">
        <f>'Aggregates (per cent of GDP)'!C26-'[9]Aggregates (per cent of GDP)'!C26</f>
        <v>-7.4098304583358754E-3</v>
      </c>
      <c r="AI29" s="30">
        <f>'Aggregates (per cent of GDP)'!D26-'[9]Aggregates (per cent of GDP)'!D26</f>
        <v>-7.1061802793010997E-3</v>
      </c>
      <c r="AJ29" s="30">
        <f>'Aggregates (per cent of GDP)'!E26-'[9]Aggregates (per cent of GDP)'!E26</f>
        <v>-5.3643704220469601E-3</v>
      </c>
      <c r="AK29" s="30">
        <f>'Aggregates (per cent of GDP)'!F26-'[9]Aggregates (per cent of GDP)'!F26</f>
        <v>-1.0923745546218555E-3</v>
      </c>
      <c r="AL29" s="30">
        <f>'Aggregates (per cent of GDP)'!G26-'[9]Aggregates (per cent of GDP)'!G26</f>
        <v>-6.4943530263716909E-4</v>
      </c>
      <c r="AM29" s="30">
        <f>'Aggregates (per cent of GDP)'!H26-'[9]Aggregates (per cent of GDP)'!H26</f>
        <v>-1.7418098572576923E-3</v>
      </c>
      <c r="AN29" s="30">
        <f>'Aggregates (per cent of GDP)'!I26-'[9]Aggregates (per cent of GDP)'!I26</f>
        <v>-6.2203017753361678E-3</v>
      </c>
      <c r="AO29" s="30">
        <f>'Aggregates (per cent of GDP)'!J26-'[9]Aggregates (per cent of GDP)'!J26</f>
        <v>0</v>
      </c>
      <c r="AP29" s="30" t="str">
        <f>IFERROR('Aggregates (per cent of GDP)'!K26 - '[9]Aggregates (per cent of GDP)'!K26, "-")</f>
        <v>-</v>
      </c>
      <c r="AQ29" s="30">
        <f>'Aggregates (per cent of GDP)'!L26-'[9]Aggregates (per cent of GDP)'!L26</f>
        <v>-9.1025409173806082E-4</v>
      </c>
      <c r="AR29" s="30" t="str">
        <f>IFERROR('Aggregates (per cent of GDP)'!M26 - '[9]Aggregates (per cent of GDP)'!M26, "-")</f>
        <v>-</v>
      </c>
      <c r="AS29" s="30" t="str">
        <f>IFERROR('Aggregates (per cent of GDP)'!L26 - '[9]Aggregates (per cent of GDP)'!N26, "-")</f>
        <v>-</v>
      </c>
      <c r="AT29" s="30" t="str">
        <f>IFERROR('Aggregates (per cent of GDP)'!N26 - '[9]Aggregates (per cent of GDP)'!O26, "-")</f>
        <v>-</v>
      </c>
      <c r="AU29" s="30">
        <f>'Aggregates (per cent of GDP)'!P26-'[9]Aggregates (per cent of GDP)'!P26</f>
        <v>0</v>
      </c>
      <c r="AV29" s="30">
        <f>'Aggregates (per cent of GDP)'!R26-'[9]Aggregates (per cent of GDP)'!Q26</f>
        <v>7.8864539481449416</v>
      </c>
      <c r="AW29" s="30">
        <f>'Aggregates (per cent of GDP)'!R26-'[9]Aggregates (per cent of GDP)'!R26</f>
        <v>0</v>
      </c>
      <c r="AX29" s="30">
        <f>'Aggregates (per cent of GDP)'!S26-'[9]Aggregates (per cent of GDP)'!S26</f>
        <v>0</v>
      </c>
      <c r="AY29" s="30">
        <f>'Aggregates (per cent of GDP)'!T26-'[9]Aggregates (per cent of GDP)'!T26</f>
        <v>3.7642871965193336E-4</v>
      </c>
      <c r="AZ29" s="30">
        <f>'Aggregates (per cent of GDP)'!U26-'[9]Aggregates (per cent of GDP)'!U26</f>
        <v>2.674350200666531E-4</v>
      </c>
      <c r="BA29" s="30">
        <f>'Aggregates (per cent of GDP)'!V26-'[9]Aggregates (per cent of GDP)'!V26</f>
        <v>-4.5756460464607684E-4</v>
      </c>
      <c r="BB29" s="30">
        <f>'Aggregates (per cent of GDP)'!W26-'[9]Aggregates (per cent of GDP)'!W26</f>
        <v>0</v>
      </c>
      <c r="BC29" s="30" t="str">
        <f>IFERROR('Aggregates (per cent of GDP)'!N26 - '[9]Aggregates (per cent of GDP)'!O26, "-")</f>
        <v>-</v>
      </c>
      <c r="BD29" s="30">
        <f>'Aggregates (per cent of GDP)'!AA26-'[9]Aggregates (per cent of GDP)'!Y26</f>
        <v>-0.37173258855693014</v>
      </c>
      <c r="BE29" s="30" t="str">
        <f>IFERROR('Aggregates (per cent of GDP)'!AB26 - '[9]Aggregates (per cent of GDP)'!Z26, "-")</f>
        <v>-</v>
      </c>
      <c r="BF29" s="30" t="str">
        <f>IFERROR('Aggregates (per cent of GDP)'!AC26 - '[9]Aggregates (per cent of GDP)'!AA26, "-")</f>
        <v>-</v>
      </c>
      <c r="BG29" s="30"/>
      <c r="BH29" s="30"/>
      <c r="BI29" s="30"/>
      <c r="BK29" s="35" t="s">
        <v>20</v>
      </c>
      <c r="BL29" s="30">
        <f>'Aggregates (2023-24 prices)'!C26-'[9]Aggregates (2023-24 prices)'!$C$26</f>
        <v>-0.39534948096894595</v>
      </c>
      <c r="BM29" s="30">
        <f>'Aggregates (2023-24 prices)'!D26-'[9]Aggregates (2023-24 prices)'!D26</f>
        <v>-0.44382006920420736</v>
      </c>
      <c r="BN29" s="30">
        <f>'Aggregates (2023-24 prices)'!E26-'[9]Aggregates (2023-24 prices)'!E26</f>
        <v>-0.35478200692045903</v>
      </c>
      <c r="BO29" s="30">
        <f>'Aggregates (2023-24 prices)'!F26-'[9]Aggregates (2023-24 prices)'!F26</f>
        <v>-4.4283737024223058E-2</v>
      </c>
      <c r="BP29" s="30">
        <f>'Aggregates (2023-24 prices)'!G26-'[9]Aggregates (2023-24 prices)'!G26</f>
        <v>-4.4754325259518168E-2</v>
      </c>
      <c r="BQ29" s="30">
        <f>'Aggregates (2023-24 prices)'!H26-'[9]Aggregates (2023-24 prices)'!H26</f>
        <v>-8.9038062283748332E-2</v>
      </c>
      <c r="BR29" s="30">
        <f>'Aggregates (2023-24 prices)'!I26-'[9]Aggregates (2023-24 prices)'!I26</f>
        <v>-0.32209688581315277</v>
      </c>
      <c r="BS29" s="30"/>
      <c r="BT29" s="30" t="e">
        <f>'Aggregates (2023-24 prices)'!K26-#REF!</f>
        <v>#REF!</v>
      </c>
      <c r="BU29" s="30" t="e">
        <f>'Aggregates (2023-24 prices)'!#REF!-#REF!</f>
        <v>#REF!</v>
      </c>
      <c r="BV29" s="30" t="e">
        <f>'Aggregates (2023-24 prices)'!L26-#REF!</f>
        <v>#REF!</v>
      </c>
      <c r="BW29" s="30" t="e">
        <f>'Aggregates (2023-24 prices)'!M26-#REF!</f>
        <v>#REF!</v>
      </c>
      <c r="BX29" s="30" t="e">
        <f>'Aggregates (2023-24 prices)'!N26-#REF!</f>
        <v>#REF!</v>
      </c>
      <c r="BY29" s="30"/>
      <c r="BZ29" s="30" t="e">
        <f>'Aggregates (2023-24 prices)'!Q26-#REF!</f>
        <v>#REF!</v>
      </c>
      <c r="CA29" s="30" t="e">
        <f>'Aggregates (2023-24 prices)'!R26-#REF!</f>
        <v>#REF!</v>
      </c>
      <c r="CB29" s="30"/>
      <c r="CC29" s="30" t="e">
        <f>'Aggregates (2023-24 prices)'!T26-#REF!</f>
        <v>#REF!</v>
      </c>
      <c r="CD29" s="30" t="e">
        <f>'Aggregates (2023-24 prices)'!U26-#REF!</f>
        <v>#REF!</v>
      </c>
      <c r="CE29" s="30" t="e">
        <f>'Aggregates (2023-24 prices)'!V26-#REF!</f>
        <v>#REF!</v>
      </c>
      <c r="CF29" s="30"/>
      <c r="CG29" s="30" t="e">
        <f>'Aggregates (2023-24 prices)'!X26-#REF!</f>
        <v>#REF!</v>
      </c>
      <c r="CH29" s="30" t="e">
        <f>'Aggregates (2023-24 prices)'!AA26-#REF!</f>
        <v>#REF!</v>
      </c>
      <c r="CI29" s="30" t="e">
        <f>'Aggregates (2023-24 prices)'!AB26-#REF!</f>
        <v>#REF!</v>
      </c>
      <c r="CJ29" s="30" t="e">
        <f>'Aggregates (2023-24 prices)'!AC26-#REF!</f>
        <v>#REF!</v>
      </c>
      <c r="CK29" s="30"/>
      <c r="CL29" s="30" t="e">
        <f>'Aggregates (2023-24 prices)'!AE26-#REF!</f>
        <v>#REF!</v>
      </c>
    </row>
    <row r="30" spans="1:90" s="32" customFormat="1" ht="15.75" customHeight="1">
      <c r="B30" s="33" t="s">
        <v>12</v>
      </c>
      <c r="C30" s="30">
        <f>'Aggregates (£bn)'!C30-'[9]Aggregates (£bn)'!C30</f>
        <v>0</v>
      </c>
      <c r="D30" s="30">
        <f>'Aggregates (£bn)'!D30-'[9]Aggregates (£bn)'!D30</f>
        <v>0</v>
      </c>
      <c r="E30" s="30">
        <f>'Aggregates (£bn)'!E30-'[9]Aggregates (£bn)'!E30</f>
        <v>0</v>
      </c>
      <c r="F30" s="30">
        <f>'Aggregates (£bn)'!F30-'[9]Aggregates (£bn)'!F30</f>
        <v>0</v>
      </c>
      <c r="G30" s="30">
        <f>'Aggregates (£bn)'!G30-'[9]Aggregates (£bn)'!G30</f>
        <v>0</v>
      </c>
      <c r="H30" s="30">
        <f>'Aggregates (£bn)'!H30-'[9]Aggregates (£bn)'!H30</f>
        <v>0</v>
      </c>
      <c r="I30" s="30">
        <f>'Aggregates (£bn)'!I30-'[9]Aggregates (£bn)'!I30</f>
        <v>0</v>
      </c>
      <c r="J30" s="30">
        <f>'Aggregates (£bn)'!J30-'[9]Aggregates (£bn)'!J30</f>
        <v>0</v>
      </c>
      <c r="K30" s="149" t="str">
        <f>IFERROR('Aggregates (£bn)'!K30 - '[9]Aggregates (£bn)'!K30, "-")</f>
        <v>-</v>
      </c>
      <c r="L30" s="30">
        <f>'Aggregates (£bn)'!L30-'[9]Aggregates (£bn)'!L30</f>
        <v>0</v>
      </c>
      <c r="M30" s="30" t="str">
        <f>IFERROR('Aggregates (£bn)'!L30 - '[9]Aggregates (£bn)'!M30, "-")</f>
        <v>-</v>
      </c>
      <c r="N30" s="30" t="str">
        <f>IFERROR('Aggregates (£bn)'!M30 - '[9]Aggregates (£bn)'!N30, "-")</f>
        <v>-</v>
      </c>
      <c r="O30" s="30" t="str">
        <f>IFERROR('Aggregates (£bn)'!N30 - '[9]Aggregates (£bn)'!O30, "-")</f>
        <v>-</v>
      </c>
      <c r="P30" s="30">
        <f>'Aggregates (£bn)'!P30-'[9]Aggregates (£bn)'!P30</f>
        <v>0</v>
      </c>
      <c r="Q30" s="30">
        <f>'Aggregates (£bn)'!Q30-'[9]Aggregates (£bn)'!Q30</f>
        <v>0</v>
      </c>
      <c r="R30" s="30">
        <f>'Aggregates (£bn)'!R30-'[9]Aggregates (£bn)'!R30</f>
        <v>0</v>
      </c>
      <c r="S30" s="30">
        <f>'Aggregates (£bn)'!S30-'[9]Aggregates (£bn)'!S30</f>
        <v>0</v>
      </c>
      <c r="T30" s="30">
        <f>'Aggregates (£bn)'!T30-'[9]Aggregates (£bn)'!T30</f>
        <v>0</v>
      </c>
      <c r="U30" s="30">
        <f>'Aggregates (£bn)'!U30-'[9]Aggregates (£bn)'!U30</f>
        <v>0</v>
      </c>
      <c r="V30" s="30">
        <f>'Aggregates (£bn)'!V30-'[9]Aggregates (£bn)'!V30</f>
        <v>0</v>
      </c>
      <c r="W30" s="30">
        <f>'Aggregates (£bn)'!W30-'[9]Aggregates (£bn)'!W30</f>
        <v>0</v>
      </c>
      <c r="X30" s="30">
        <f>'Aggregates (£bn)'!X30-'[9]Aggregates (£bn)'!X30</f>
        <v>0</v>
      </c>
      <c r="Y30" s="30">
        <f>'Aggregates (£bn)'!AA30-'[9]Aggregates (£bn)'!Y30</f>
        <v>-0.313</v>
      </c>
      <c r="Z30" s="30" t="str">
        <f>IFERROR('Aggregates (£bn)'!AB30 - '[9]Aggregates (£bn)'!Z30, "-")</f>
        <v>-</v>
      </c>
      <c r="AA30" s="30" t="str">
        <f>IFERROR('Aggregates (£bn)'!AC30 - '[9]Aggregates (£bn)'!AA30, "-")</f>
        <v>-</v>
      </c>
      <c r="AB30" s="30" t="str">
        <f>IFERROR('Aggregates (£bn)'!AD30 - '[9]Aggregates (£bn)'!AB30, "-")</f>
        <v>-</v>
      </c>
      <c r="AC30" s="30" t="str">
        <f>IFERROR('Aggregates (£bn)'!AE30 - '[9]Aggregates (£bn)'!AC30, "-")</f>
        <v>-</v>
      </c>
      <c r="AD30" s="30">
        <f>'Aggregates (£bn)'!AF30-'[9]Aggregates (£bn)'!AD30</f>
        <v>48.695</v>
      </c>
      <c r="AE30" s="30" t="str">
        <f>IFERROR('Aggregates (£bn)'!AG30 - '[9]Aggregates (£bn)'!AE30, "-")</f>
        <v>-</v>
      </c>
      <c r="AF30" s="30"/>
      <c r="AG30" s="35" t="s">
        <v>14</v>
      </c>
      <c r="AH30" s="30">
        <f>'Aggregates (per cent of GDP)'!C27-'[9]Aggregates (per cent of GDP)'!C27</f>
        <v>-1.7352491007045501E-2</v>
      </c>
      <c r="AI30" s="30">
        <f>'Aggregates (per cent of GDP)'!D27-'[9]Aggregates (per cent of GDP)'!D27</f>
        <v>-1.7110035039785032E-2</v>
      </c>
      <c r="AJ30" s="30">
        <f>'Aggregates (per cent of GDP)'!E27-'[9]Aggregates (per cent of GDP)'!E27</f>
        <v>-1.2798372265869773E-2</v>
      </c>
      <c r="AK30" s="30">
        <f>'Aggregates (per cent of GDP)'!F27-'[9]Aggregates (per cent of GDP)'!F27</f>
        <v>-2.720310914458679E-3</v>
      </c>
      <c r="AL30" s="30">
        <f>'Aggregates (per cent of GDP)'!G27-'[9]Aggregates (per cent of GDP)'!G27</f>
        <v>-1.5913518594516951E-3</v>
      </c>
      <c r="AM30" s="30">
        <f>'Aggregates (per cent of GDP)'!H27-'[9]Aggregates (per cent of GDP)'!H27</f>
        <v>-4.3116627739117064E-3</v>
      </c>
      <c r="AN30" s="30">
        <f>'Aggregates (per cent of GDP)'!I27-'[9]Aggregates (per cent of GDP)'!I27</f>
        <v>-1.4605157136486469E-2</v>
      </c>
      <c r="AO30" s="30">
        <f>'Aggregates (per cent of GDP)'!J27-'[9]Aggregates (per cent of GDP)'!J27</f>
        <v>0</v>
      </c>
      <c r="AP30" s="30" t="str">
        <f>IFERROR('Aggregates (per cent of GDP)'!K27 - '[9]Aggregates (per cent of GDP)'!K27, "-")</f>
        <v>-</v>
      </c>
      <c r="AQ30" s="30">
        <f>'Aggregates (per cent of GDP)'!L27-'[9]Aggregates (per cent of GDP)'!L27</f>
        <v>-1.5823442074167637E-3</v>
      </c>
      <c r="AR30" s="30" t="str">
        <f>IFERROR('Aggregates (per cent of GDP)'!M27 - '[9]Aggregates (per cent of GDP)'!M27, "-")</f>
        <v>-</v>
      </c>
      <c r="AS30" s="30" t="str">
        <f>IFERROR('Aggregates (per cent of GDP)'!L27 - '[9]Aggregates (per cent of GDP)'!N27, "-")</f>
        <v>-</v>
      </c>
      <c r="AT30" s="30" t="str">
        <f>IFERROR('Aggregates (per cent of GDP)'!N27 - '[9]Aggregates (per cent of GDP)'!O27, "-")</f>
        <v>-</v>
      </c>
      <c r="AU30" s="30">
        <f>'Aggregates (per cent of GDP)'!P27-'[9]Aggregates (per cent of GDP)'!P27</f>
        <v>0</v>
      </c>
      <c r="AV30" s="30">
        <f>'Aggregates (per cent of GDP)'!R27-'[9]Aggregates (per cent of GDP)'!Q27</f>
        <v>6.8407917085514232</v>
      </c>
      <c r="AW30" s="30">
        <f>'Aggregates (per cent of GDP)'!R27-'[9]Aggregates (per cent of GDP)'!R27</f>
        <v>0</v>
      </c>
      <c r="AX30" s="30">
        <f>'Aggregates (per cent of GDP)'!S27-'[9]Aggregates (per cent of GDP)'!S27</f>
        <v>0</v>
      </c>
      <c r="AY30" s="30">
        <f>'Aggregates (per cent of GDP)'!T27-'[9]Aggregates (per cent of GDP)'!T27</f>
        <v>9.9834810050491996E-5</v>
      </c>
      <c r="AZ30" s="30">
        <f>'Aggregates (per cent of GDP)'!U27-'[9]Aggregates (per cent of GDP)'!U27</f>
        <v>-4.9166767355712793E-4</v>
      </c>
      <c r="BA30" s="30">
        <f>'Aggregates (per cent of GDP)'!V27-'[9]Aggregates (per cent of GDP)'!V27</f>
        <v>-1.0088570278785625E-3</v>
      </c>
      <c r="BB30" s="30">
        <f>'Aggregates (per cent of GDP)'!W27-'[9]Aggregates (per cent of GDP)'!W27</f>
        <v>0</v>
      </c>
      <c r="BC30" s="30" t="str">
        <f>IFERROR('Aggregates (per cent of GDP)'!N27 - '[9]Aggregates (per cent of GDP)'!O27, "-")</f>
        <v>-</v>
      </c>
      <c r="BD30" s="30">
        <f>'Aggregates (per cent of GDP)'!AA27-'[9]Aggregates (per cent of GDP)'!Y27</f>
        <v>-1.9195121528680077</v>
      </c>
      <c r="BE30" s="30" t="str">
        <f>IFERROR('Aggregates (per cent of GDP)'!AB27 - '[9]Aggregates (per cent of GDP)'!Z27, "-")</f>
        <v>-</v>
      </c>
      <c r="BF30" s="30" t="str">
        <f>IFERROR('Aggregates (per cent of GDP)'!AC27 - '[9]Aggregates (per cent of GDP)'!AA27, "-")</f>
        <v>-</v>
      </c>
      <c r="BG30" s="30"/>
      <c r="BH30" s="30"/>
      <c r="BI30" s="30"/>
      <c r="BK30" s="35" t="s">
        <v>21</v>
      </c>
      <c r="BL30" s="30">
        <f>'Aggregates (2023-24 prices)'!C27-'[9]Aggregates (2023-24 prices)'!$C$27</f>
        <v>-0.38759270516726474</v>
      </c>
      <c r="BM30" s="30">
        <f>'Aggregates (2023-24 prices)'!D27-'[9]Aggregates (2023-24 prices)'!D27</f>
        <v>-0.4266443768997874</v>
      </c>
      <c r="BN30" s="30">
        <f>'Aggregates (2023-24 prices)'!E27-'[9]Aggregates (2023-24 prices)'!E27</f>
        <v>-0.34987841945292075</v>
      </c>
      <c r="BO30" s="30">
        <f>'Aggregates (2023-24 prices)'!F27-'[9]Aggregates (2023-24 prices)'!F27</f>
        <v>-3.1811550151978452E-2</v>
      </c>
      <c r="BP30" s="30">
        <f>'Aggregates (2023-24 prices)'!G27-'[9]Aggregates (2023-24 prices)'!G27</f>
        <v>-4.4954407294838461E-2</v>
      </c>
      <c r="BQ30" s="30">
        <f>'Aggregates (2023-24 prices)'!H27-'[9]Aggregates (2023-24 prices)'!H27</f>
        <v>-7.6765957446824018E-2</v>
      </c>
      <c r="BR30" s="30">
        <f>'Aggregates (2023-24 prices)'!I27-'[9]Aggregates (2023-24 prices)'!I27</f>
        <v>-0.3192462006079495</v>
      </c>
      <c r="BS30" s="30"/>
      <c r="BT30" s="30" t="e">
        <f>'Aggregates (2023-24 prices)'!K27-#REF!</f>
        <v>#REF!</v>
      </c>
      <c r="BU30" s="30" t="e">
        <f>'Aggregates (2023-24 prices)'!#REF!-#REF!</f>
        <v>#REF!</v>
      </c>
      <c r="BV30" s="30" t="e">
        <f>'Aggregates (2023-24 prices)'!L27-#REF!</f>
        <v>#REF!</v>
      </c>
      <c r="BW30" s="30" t="e">
        <f>'Aggregates (2023-24 prices)'!M27-#REF!</f>
        <v>#REF!</v>
      </c>
      <c r="BX30" s="30" t="e">
        <f>'Aggregates (2023-24 prices)'!N27-#REF!</f>
        <v>#REF!</v>
      </c>
      <c r="BY30" s="30"/>
      <c r="BZ30" s="30" t="e">
        <f>'Aggregates (2023-24 prices)'!Q27-#REF!</f>
        <v>#REF!</v>
      </c>
      <c r="CA30" s="30" t="e">
        <f>'Aggregates (2023-24 prices)'!R27-#REF!</f>
        <v>#REF!</v>
      </c>
      <c r="CB30" s="30"/>
      <c r="CC30" s="30" t="e">
        <f>'Aggregates (2023-24 prices)'!T27-#REF!</f>
        <v>#REF!</v>
      </c>
      <c r="CD30" s="30" t="e">
        <f>'Aggregates (2023-24 prices)'!U27-#REF!</f>
        <v>#REF!</v>
      </c>
      <c r="CE30" s="30" t="e">
        <f>'Aggregates (2023-24 prices)'!V27-#REF!</f>
        <v>#REF!</v>
      </c>
      <c r="CF30" s="30"/>
      <c r="CG30" s="30" t="e">
        <f>'Aggregates (2023-24 prices)'!X27-#REF!</f>
        <v>#REF!</v>
      </c>
      <c r="CH30" s="30" t="e">
        <f>'Aggregates (2023-24 prices)'!AA27-#REF!</f>
        <v>#REF!</v>
      </c>
      <c r="CI30" s="30" t="e">
        <f>'Aggregates (2023-24 prices)'!AB27-#REF!</f>
        <v>#REF!</v>
      </c>
      <c r="CJ30" s="30" t="e">
        <f>'Aggregates (2023-24 prices)'!AC27-#REF!</f>
        <v>#REF!</v>
      </c>
      <c r="CK30" s="30"/>
      <c r="CL30" s="30" t="e">
        <f>'Aggregates (2023-24 prices)'!AE27-#REF!</f>
        <v>#REF!</v>
      </c>
    </row>
    <row r="31" spans="1:90" s="32" customFormat="1" ht="15.75" customHeight="1">
      <c r="B31" s="33" t="s">
        <v>13</v>
      </c>
      <c r="C31" s="30">
        <f>'Aggregates (£bn)'!C31-'[9]Aggregates (£bn)'!C31</f>
        <v>0</v>
      </c>
      <c r="D31" s="30">
        <f>'Aggregates (£bn)'!D31-'[9]Aggregates (£bn)'!D31</f>
        <v>0</v>
      </c>
      <c r="E31" s="30">
        <f>'Aggregates (£bn)'!E31-'[9]Aggregates (£bn)'!E31</f>
        <v>0</v>
      </c>
      <c r="F31" s="30">
        <f>'Aggregates (£bn)'!F31-'[9]Aggregates (£bn)'!F31</f>
        <v>0</v>
      </c>
      <c r="G31" s="30">
        <f>'Aggregates (£bn)'!G31-'[9]Aggregates (£bn)'!G31</f>
        <v>0</v>
      </c>
      <c r="H31" s="30">
        <f>'Aggregates (£bn)'!H31-'[9]Aggregates (£bn)'!H31</f>
        <v>0</v>
      </c>
      <c r="I31" s="30">
        <f>'Aggregates (£bn)'!I31-'[9]Aggregates (£bn)'!I31</f>
        <v>0</v>
      </c>
      <c r="J31" s="30">
        <f>'Aggregates (£bn)'!J31-'[9]Aggregates (£bn)'!J31</f>
        <v>0</v>
      </c>
      <c r="K31" s="149" t="str">
        <f>IFERROR('Aggregates (£bn)'!K31 - '[9]Aggregates (£bn)'!K31, "-")</f>
        <v>-</v>
      </c>
      <c r="L31" s="30">
        <f>'Aggregates (£bn)'!L31-'[9]Aggregates (£bn)'!L31</f>
        <v>0</v>
      </c>
      <c r="M31" s="30" t="str">
        <f>IFERROR('Aggregates (£bn)'!L31 - '[9]Aggregates (£bn)'!M31, "-")</f>
        <v>-</v>
      </c>
      <c r="N31" s="30" t="str">
        <f>IFERROR('Aggregates (£bn)'!M31 - '[9]Aggregates (£bn)'!N31, "-")</f>
        <v>-</v>
      </c>
      <c r="O31" s="30" t="str">
        <f>IFERROR('Aggregates (£bn)'!N31 - '[9]Aggregates (£bn)'!O31, "-")</f>
        <v>-</v>
      </c>
      <c r="P31" s="30">
        <f>'Aggregates (£bn)'!P31-'[9]Aggregates (£bn)'!P31</f>
        <v>0</v>
      </c>
      <c r="Q31" s="30">
        <f>'Aggregates (£bn)'!Q31-'[9]Aggregates (£bn)'!Q31</f>
        <v>0</v>
      </c>
      <c r="R31" s="30">
        <f>'Aggregates (£bn)'!R31-'[9]Aggregates (£bn)'!R31</f>
        <v>0</v>
      </c>
      <c r="S31" s="30">
        <f>'Aggregates (£bn)'!S31-'[9]Aggregates (£bn)'!S31</f>
        <v>0</v>
      </c>
      <c r="T31" s="30">
        <f>'Aggregates (£bn)'!T31-'[9]Aggregates (£bn)'!T31</f>
        <v>0</v>
      </c>
      <c r="U31" s="30">
        <f>'Aggregates (£bn)'!U31-'[9]Aggregates (£bn)'!U31</f>
        <v>0</v>
      </c>
      <c r="V31" s="30">
        <f>'Aggregates (£bn)'!V31-'[9]Aggregates (£bn)'!V31</f>
        <v>0</v>
      </c>
      <c r="W31" s="30">
        <f>'Aggregates (£bn)'!W31-'[9]Aggregates (£bn)'!W31</f>
        <v>0</v>
      </c>
      <c r="X31" s="30">
        <f>'Aggregates (£bn)'!X31-'[9]Aggregates (£bn)'!X31</f>
        <v>0</v>
      </c>
      <c r="Y31" s="30">
        <f>'Aggregates (£bn)'!AA31-'[9]Aggregates (£bn)'!Y31</f>
        <v>-0.189</v>
      </c>
      <c r="Z31" s="30" t="str">
        <f>IFERROR('Aggregates (£bn)'!AB31 - '[9]Aggregates (£bn)'!Z31, "-")</f>
        <v>-</v>
      </c>
      <c r="AA31" s="30" t="str">
        <f>IFERROR('Aggregates (£bn)'!AC31 - '[9]Aggregates (£bn)'!AA31, "-")</f>
        <v>-</v>
      </c>
      <c r="AB31" s="30" t="str">
        <f>IFERROR('Aggregates (£bn)'!AD31 - '[9]Aggregates (£bn)'!AB31, "-")</f>
        <v>-</v>
      </c>
      <c r="AC31" s="30" t="str">
        <f>IFERROR('Aggregates (£bn)'!AE31 - '[9]Aggregates (£bn)'!AC31, "-")</f>
        <v>-</v>
      </c>
      <c r="AD31" s="30">
        <f>'Aggregates (£bn)'!AF31-'[9]Aggregates (£bn)'!AD31</f>
        <v>54.093000000000004</v>
      </c>
      <c r="AE31" s="30" t="str">
        <f>IFERROR('Aggregates (£bn)'!AG31 - '[9]Aggregates (£bn)'!AE31, "-")</f>
        <v>-</v>
      </c>
      <c r="AF31" s="30"/>
      <c r="AG31" s="35" t="s">
        <v>15</v>
      </c>
      <c r="AH31" s="30">
        <f>'Aggregates (per cent of GDP)'!C28-'[9]Aggregates (per cent of GDP)'!C28</f>
        <v>-2.2594966950954642E-2</v>
      </c>
      <c r="AI31" s="30">
        <f>'Aggregates (per cent of GDP)'!D28-'[9]Aggregates (per cent of GDP)'!D28</f>
        <v>-2.3173062554135981E-2</v>
      </c>
      <c r="AJ31" s="30">
        <f>'Aggregates (per cent of GDP)'!E28-'[9]Aggregates (per cent of GDP)'!E28</f>
        <v>-1.7775983886554769E-2</v>
      </c>
      <c r="AK31" s="30">
        <f>'Aggregates (per cent of GDP)'!F28-'[9]Aggregates (per cent of GDP)'!F28</f>
        <v>-3.1640248313076214E-3</v>
      </c>
      <c r="AL31" s="30">
        <f>'Aggregates (per cent of GDP)'!G28-'[9]Aggregates (per cent of GDP)'!G28</f>
        <v>-2.2330538362740349E-3</v>
      </c>
      <c r="AM31" s="30">
        <f>'Aggregates (per cent of GDP)'!H28-'[9]Aggregates (per cent of GDP)'!H28</f>
        <v>-5.3970786675829885E-3</v>
      </c>
      <c r="AN31" s="30">
        <f>'Aggregates (per cent of GDP)'!I28-'[9]Aggregates (per cent of GDP)'!I28</f>
        <v>-1.888202484344248E-2</v>
      </c>
      <c r="AO31" s="30">
        <f>'Aggregates (per cent of GDP)'!J28-'[9]Aggregates (per cent of GDP)'!J28</f>
        <v>0</v>
      </c>
      <c r="AP31" s="30" t="str">
        <f>IFERROR('Aggregates (per cent of GDP)'!K28 - '[9]Aggregates (per cent of GDP)'!K28, "-")</f>
        <v>-</v>
      </c>
      <c r="AQ31" s="30">
        <f>'Aggregates (per cent of GDP)'!L28-'[9]Aggregates (per cent of GDP)'!L28</f>
        <v>-1.1634857881122063E-3</v>
      </c>
      <c r="AR31" s="30" t="str">
        <f>IFERROR('Aggregates (per cent of GDP)'!M28 - '[9]Aggregates (per cent of GDP)'!M28, "-")</f>
        <v>-</v>
      </c>
      <c r="AS31" s="30" t="str">
        <f>IFERROR('Aggregates (per cent of GDP)'!L28 - '[9]Aggregates (per cent of GDP)'!N28, "-")</f>
        <v>-</v>
      </c>
      <c r="AT31" s="30" t="str">
        <f>IFERROR('Aggregates (per cent of GDP)'!N28 - '[9]Aggregates (per cent of GDP)'!O28, "-")</f>
        <v>-</v>
      </c>
      <c r="AU31" s="30">
        <f>'Aggregates (per cent of GDP)'!P28-'[9]Aggregates (per cent of GDP)'!P28</f>
        <v>0</v>
      </c>
      <c r="AV31" s="30">
        <f>'Aggregates (per cent of GDP)'!R28-'[9]Aggregates (per cent of GDP)'!Q28</f>
        <v>4.3943784185815886</v>
      </c>
      <c r="AW31" s="30">
        <f>'Aggregates (per cent of GDP)'!R28-'[9]Aggregates (per cent of GDP)'!R28</f>
        <v>0</v>
      </c>
      <c r="AX31" s="30">
        <f>'Aggregates (per cent of GDP)'!S28-'[9]Aggregates (per cent of GDP)'!S28</f>
        <v>0</v>
      </c>
      <c r="AY31" s="30">
        <f>'Aggregates (per cent of GDP)'!T28-'[9]Aggregates (per cent of GDP)'!T28</f>
        <v>-4.4496948636274514E-4</v>
      </c>
      <c r="AZ31" s="30">
        <f>'Aggregates (per cent of GDP)'!U28-'[9]Aggregates (per cent of GDP)'!U28</f>
        <v>-7.7504931026295409E-4</v>
      </c>
      <c r="BA31" s="30">
        <f>'Aggregates (per cent of GDP)'!V28-'[9]Aggregates (per cent of GDP)'!V28</f>
        <v>-1.4078542765241231E-3</v>
      </c>
      <c r="BB31" s="30">
        <f>'Aggregates (per cent of GDP)'!W28-'[9]Aggregates (per cent of GDP)'!W28</f>
        <v>0</v>
      </c>
      <c r="BC31" s="30" t="str">
        <f>IFERROR('Aggregates (per cent of GDP)'!N28 - '[9]Aggregates (per cent of GDP)'!O28, "-")</f>
        <v>-</v>
      </c>
      <c r="BD31" s="30">
        <f>'Aggregates (per cent of GDP)'!AA28-'[9]Aggregates (per cent of GDP)'!Y28</f>
        <v>-0.63027487417731309</v>
      </c>
      <c r="BE31" s="30" t="str">
        <f>IFERROR('Aggregates (per cent of GDP)'!AB28 - '[9]Aggregates (per cent of GDP)'!Z28, "-")</f>
        <v>-</v>
      </c>
      <c r="BF31" s="30" t="str">
        <f>IFERROR('Aggregates (per cent of GDP)'!AC28 - '[9]Aggregates (per cent of GDP)'!AA28, "-")</f>
        <v>-</v>
      </c>
      <c r="BG31" s="30"/>
      <c r="BH31" s="30"/>
      <c r="BI31" s="30"/>
      <c r="BK31" s="35" t="s">
        <v>22</v>
      </c>
      <c r="BL31" s="30">
        <f>'Aggregates (2023-24 prices)'!C28-'[9]Aggregates (2023-24 prices)'!$C$28</f>
        <v>-0.3873615279671867</v>
      </c>
      <c r="BM31" s="30">
        <f>'Aggregates (2023-24 prices)'!D28-'[9]Aggregates (2023-24 prices)'!D28</f>
        <v>-0.43475579809000919</v>
      </c>
      <c r="BN31" s="30">
        <f>'Aggregates (2023-24 prices)'!E28-'[9]Aggregates (2023-24 prices)'!E28</f>
        <v>-0.36055115961795536</v>
      </c>
      <c r="BO31" s="30">
        <f>'Aggregates (2023-24 prices)'!F28-'[9]Aggregates (2023-24 prices)'!F28</f>
        <v>-2.8611186903138019E-2</v>
      </c>
      <c r="BP31" s="30">
        <f>'Aggregates (2023-24 prices)'!G28-'[9]Aggregates (2023-24 prices)'!G28</f>
        <v>-4.5593451568890941E-2</v>
      </c>
      <c r="BQ31" s="30">
        <f>'Aggregates (2023-24 prices)'!H28-'[9]Aggregates (2023-24 prices)'!H28</f>
        <v>-7.4204638472025408E-2</v>
      </c>
      <c r="BR31" s="30">
        <f>'Aggregates (2023-24 prices)'!I28-'[9]Aggregates (2023-24 prices)'!I28</f>
        <v>-0.31886493860844212</v>
      </c>
      <c r="BS31" s="30"/>
      <c r="BT31" s="30" t="e">
        <f>'Aggregates (2023-24 prices)'!K28-#REF!</f>
        <v>#REF!</v>
      </c>
      <c r="BU31" s="30" t="e">
        <f>'Aggregates (2023-24 prices)'!#REF!-#REF!</f>
        <v>#REF!</v>
      </c>
      <c r="BV31" s="30" t="e">
        <f>'Aggregates (2023-24 prices)'!L28-#REF!</f>
        <v>#REF!</v>
      </c>
      <c r="BW31" s="30" t="e">
        <f>'Aggregates (2023-24 prices)'!M28-#REF!</f>
        <v>#REF!</v>
      </c>
      <c r="BX31" s="30" t="e">
        <f>'Aggregates (2023-24 prices)'!N28-#REF!</f>
        <v>#REF!</v>
      </c>
      <c r="BY31" s="30"/>
      <c r="BZ31" s="30" t="e">
        <f>'Aggregates (2023-24 prices)'!Q28-#REF!</f>
        <v>#REF!</v>
      </c>
      <c r="CA31" s="30" t="e">
        <f>'Aggregates (2023-24 prices)'!R28-#REF!</f>
        <v>#REF!</v>
      </c>
      <c r="CB31" s="30"/>
      <c r="CC31" s="30" t="e">
        <f>'Aggregates (2023-24 prices)'!T28-#REF!</f>
        <v>#REF!</v>
      </c>
      <c r="CD31" s="30" t="e">
        <f>'Aggregates (2023-24 prices)'!U28-#REF!</f>
        <v>#REF!</v>
      </c>
      <c r="CE31" s="30" t="e">
        <f>'Aggregates (2023-24 prices)'!V28-#REF!</f>
        <v>#REF!</v>
      </c>
      <c r="CF31" s="30"/>
      <c r="CG31" s="30" t="e">
        <f>'Aggregates (2023-24 prices)'!X28-#REF!</f>
        <v>#REF!</v>
      </c>
      <c r="CH31" s="30" t="e">
        <f>'Aggregates (2023-24 prices)'!AA28-#REF!</f>
        <v>#REF!</v>
      </c>
      <c r="CI31" s="30" t="e">
        <f>'Aggregates (2023-24 prices)'!AB28-#REF!</f>
        <v>#REF!</v>
      </c>
      <c r="CJ31" s="30" t="e">
        <f>'Aggregates (2023-24 prices)'!AC28-#REF!</f>
        <v>#REF!</v>
      </c>
      <c r="CK31" s="30"/>
      <c r="CL31" s="30" t="e">
        <f>'Aggregates (2023-24 prices)'!AE28-#REF!</f>
        <v>#REF!</v>
      </c>
    </row>
    <row r="32" spans="1:90">
      <c r="A32" s="34"/>
      <c r="B32" s="35" t="s">
        <v>14</v>
      </c>
      <c r="C32" s="30">
        <f>'Aggregates (£bn)'!C32-'[9]Aggregates (£bn)'!C32</f>
        <v>0</v>
      </c>
      <c r="D32" s="30">
        <f>'Aggregates (£bn)'!D32-'[9]Aggregates (£bn)'!D32</f>
        <v>0</v>
      </c>
      <c r="E32" s="30">
        <f>'Aggregates (£bn)'!E32-'[9]Aggregates (£bn)'!E32</f>
        <v>0</v>
      </c>
      <c r="F32" s="30">
        <f>'Aggregates (£bn)'!F32-'[9]Aggregates (£bn)'!F32</f>
        <v>0</v>
      </c>
      <c r="G32" s="30">
        <f>'Aggregates (£bn)'!G32-'[9]Aggregates (£bn)'!G32</f>
        <v>0</v>
      </c>
      <c r="H32" s="30">
        <f>'Aggregates (£bn)'!H32-'[9]Aggregates (£bn)'!H32</f>
        <v>0</v>
      </c>
      <c r="I32" s="30">
        <f>'Aggregates (£bn)'!I32-'[9]Aggregates (£bn)'!I32</f>
        <v>0</v>
      </c>
      <c r="J32" s="30">
        <f>'Aggregates (£bn)'!J32-'[9]Aggregates (£bn)'!J32</f>
        <v>0</v>
      </c>
      <c r="K32" s="149" t="str">
        <f>IFERROR('Aggregates (£bn)'!K32 - '[9]Aggregates (£bn)'!K32, "-")</f>
        <v>-</v>
      </c>
      <c r="L32" s="30">
        <f>'Aggregates (£bn)'!L32-'[9]Aggregates (£bn)'!L32</f>
        <v>0</v>
      </c>
      <c r="M32" s="30" t="str">
        <f>IFERROR('Aggregates (£bn)'!L32 - '[9]Aggregates (£bn)'!M32, "-")</f>
        <v>-</v>
      </c>
      <c r="N32" s="30" t="str">
        <f>IFERROR('Aggregates (£bn)'!M32 - '[9]Aggregates (£bn)'!N32, "-")</f>
        <v>-</v>
      </c>
      <c r="O32" s="30" t="str">
        <f>IFERROR('Aggregates (£bn)'!N32 - '[9]Aggregates (£bn)'!O32, "-")</f>
        <v>-</v>
      </c>
      <c r="P32" s="30">
        <f>'Aggregates (£bn)'!P32-'[9]Aggregates (£bn)'!P32</f>
        <v>0</v>
      </c>
      <c r="Q32" s="30">
        <f>'Aggregates (£bn)'!Q32-'[9]Aggregates (£bn)'!Q32</f>
        <v>0</v>
      </c>
      <c r="R32" s="30">
        <f>'Aggregates (£bn)'!R32-'[9]Aggregates (£bn)'!R32</f>
        <v>0</v>
      </c>
      <c r="S32" s="30">
        <f>'Aggregates (£bn)'!S32-'[9]Aggregates (£bn)'!S32</f>
        <v>0</v>
      </c>
      <c r="T32" s="30">
        <f>'Aggregates (£bn)'!T32-'[9]Aggregates (£bn)'!T32</f>
        <v>0</v>
      </c>
      <c r="U32" s="30">
        <f>'Aggregates (£bn)'!U32-'[9]Aggregates (£bn)'!U32</f>
        <v>0</v>
      </c>
      <c r="V32" s="30">
        <f>'Aggregates (£bn)'!V32-'[9]Aggregates (£bn)'!V32</f>
        <v>0</v>
      </c>
      <c r="W32" s="30">
        <f>'Aggregates (£bn)'!W32-'[9]Aggregates (£bn)'!W32</f>
        <v>0</v>
      </c>
      <c r="X32" s="30">
        <f>'Aggregates (£bn)'!X32-'[9]Aggregates (£bn)'!X32</f>
        <v>0</v>
      </c>
      <c r="Y32" s="30">
        <f>'Aggregates (£bn)'!AA32-'[9]Aggregates (£bn)'!Y32</f>
        <v>-1.1080000000000001</v>
      </c>
      <c r="Z32" s="30" t="str">
        <f>IFERROR('Aggregates (£bn)'!AB32 - '[9]Aggregates (£bn)'!Z32, "-")</f>
        <v>-</v>
      </c>
      <c r="AA32" s="30" t="str">
        <f>IFERROR('Aggregates (£bn)'!AC32 - '[9]Aggregates (£bn)'!AA32, "-")</f>
        <v>-</v>
      </c>
      <c r="AB32" s="30" t="str">
        <f>IFERROR('Aggregates (£bn)'!AD32 - '[9]Aggregates (£bn)'!AB32, "-")</f>
        <v>-</v>
      </c>
      <c r="AC32" s="30" t="str">
        <f>IFERROR('Aggregates (£bn)'!AE32 - '[9]Aggregates (£bn)'!AC32, "-")</f>
        <v>-</v>
      </c>
      <c r="AD32" s="30">
        <f>'Aggregates (£bn)'!AF32-'[9]Aggregates (£bn)'!AD32</f>
        <v>61.161000000000001</v>
      </c>
      <c r="AE32" s="30" t="str">
        <f>IFERROR('Aggregates (£bn)'!AG32 - '[9]Aggregates (£bn)'!AE32, "-")</f>
        <v>-</v>
      </c>
      <c r="AF32" s="30"/>
      <c r="AG32" s="35" t="s">
        <v>16</v>
      </c>
      <c r="AH32" s="30">
        <f>'Aggregates (per cent of GDP)'!C29-'[9]Aggregates (per cent of GDP)'!C29</f>
        <v>-3.9843016024029509E-2</v>
      </c>
      <c r="AI32" s="30">
        <f>'Aggregates (per cent of GDP)'!D29-'[9]Aggregates (per cent of GDP)'!D29</f>
        <v>-4.2716628211252328E-2</v>
      </c>
      <c r="AJ32" s="30">
        <f>'Aggregates (per cent of GDP)'!E29-'[9]Aggregates (per cent of GDP)'!E29</f>
        <v>-3.3101368613536408E-2</v>
      </c>
      <c r="AK32" s="30">
        <f>'Aggregates (per cent of GDP)'!F29-'[9]Aggregates (per cent of GDP)'!F29</f>
        <v>-5.4588116510068119E-3</v>
      </c>
      <c r="AL32" s="30">
        <f>'Aggregates (per cent of GDP)'!G29-'[9]Aggregates (per cent of GDP)'!G29</f>
        <v>-4.1564479467086635E-3</v>
      </c>
      <c r="AM32" s="30">
        <f>'Aggregates (per cent of GDP)'!H29-'[9]Aggregates (per cent of GDP)'!H29</f>
        <v>-9.6152595977159194E-3</v>
      </c>
      <c r="AN32" s="30">
        <f>'Aggregates (per cent of GDP)'!I29-'[9]Aggregates (per cent of GDP)'!I29</f>
        <v>-3.3126905156759534E-2</v>
      </c>
      <c r="AO32" s="30">
        <f>'Aggregates (per cent of GDP)'!J29-'[9]Aggregates (per cent of GDP)'!J29</f>
        <v>0</v>
      </c>
      <c r="AP32" s="30" t="str">
        <f>IFERROR('Aggregates (per cent of GDP)'!K29 - '[9]Aggregates (per cent of GDP)'!K29, "-")</f>
        <v>-</v>
      </c>
      <c r="AQ32" s="30">
        <f>'Aggregates (per cent of GDP)'!L29-'[9]Aggregates (per cent of GDP)'!L29</f>
        <v>-1.6523645613947258E-4</v>
      </c>
      <c r="AR32" s="30" t="str">
        <f>IFERROR('Aggregates (per cent of GDP)'!M29 - '[9]Aggregates (per cent of GDP)'!M29, "-")</f>
        <v>-</v>
      </c>
      <c r="AS32" s="30" t="str">
        <f>IFERROR('Aggregates (per cent of GDP)'!L29 - '[9]Aggregates (per cent of GDP)'!N29, "-")</f>
        <v>-</v>
      </c>
      <c r="AT32" s="30" t="str">
        <f>IFERROR('Aggregates (per cent of GDP)'!N29 - '[9]Aggregates (per cent of GDP)'!O29, "-")</f>
        <v>-</v>
      </c>
      <c r="AU32" s="30">
        <f>'Aggregates (per cent of GDP)'!P29-'[9]Aggregates (per cent of GDP)'!P29</f>
        <v>0</v>
      </c>
      <c r="AV32" s="30">
        <f>'Aggregates (per cent of GDP)'!R29-'[9]Aggregates (per cent of GDP)'!Q29</f>
        <v>2.3306203702449793</v>
      </c>
      <c r="AW32" s="30">
        <f>'Aggregates (per cent of GDP)'!R29-'[9]Aggregates (per cent of GDP)'!R29</f>
        <v>0</v>
      </c>
      <c r="AX32" s="30">
        <f>'Aggregates (per cent of GDP)'!S29-'[9]Aggregates (per cent of GDP)'!S29</f>
        <v>0</v>
      </c>
      <c r="AY32" s="30">
        <f>'Aggregates (per cent of GDP)'!T29-'[9]Aggregates (per cent of GDP)'!T29</f>
        <v>-2.8661014392188378E-3</v>
      </c>
      <c r="AZ32" s="30">
        <f>'Aggregates (per cent of GDP)'!U29-'[9]Aggregates (per cent of GDP)'!U29</f>
        <v>-3.6787643735047837E-3</v>
      </c>
      <c r="BA32" s="30">
        <f>'Aggregates (per cent of GDP)'!V29-'[9]Aggregates (per cent of GDP)'!V29</f>
        <v>-2.5927102117884182E-3</v>
      </c>
      <c r="BB32" s="30">
        <f>'Aggregates (per cent of GDP)'!W29-'[9]Aggregates (per cent of GDP)'!W29</f>
        <v>0</v>
      </c>
      <c r="BC32" s="30" t="str">
        <f>IFERROR('Aggregates (per cent of GDP)'!N29 - '[9]Aggregates (per cent of GDP)'!O29, "-")</f>
        <v>-</v>
      </c>
      <c r="BD32" s="30">
        <f>'Aggregates (per cent of GDP)'!AA29-'[9]Aggregates (per cent of GDP)'!Y29</f>
        <v>1.9655055799797094</v>
      </c>
      <c r="BE32" s="30" t="str">
        <f>IFERROR('Aggregates (per cent of GDP)'!AB29 - '[9]Aggregates (per cent of GDP)'!Z29, "-")</f>
        <v>-</v>
      </c>
      <c r="BF32" s="30" t="str">
        <f>IFERROR('Aggregates (per cent of GDP)'!AC29 - '[9]Aggregates (per cent of GDP)'!AA29, "-")</f>
        <v>-</v>
      </c>
      <c r="BG32" s="30"/>
      <c r="BH32" s="30"/>
      <c r="BI32" s="30"/>
      <c r="BK32" s="35" t="s">
        <v>23</v>
      </c>
      <c r="BL32" s="30">
        <f>'Aggregates (2023-24 prices)'!C29-'[9]Aggregates (2023-24 prices)'!$C$29</f>
        <v>-0.404560093349005</v>
      </c>
      <c r="BM32" s="30">
        <f>'Aggregates (2023-24 prices)'!D29-'[9]Aggregates (2023-24 prices)'!D29</f>
        <v>-0.444448074679201</v>
      </c>
      <c r="BN32" s="30">
        <f>'Aggregates (2023-24 prices)'!E29-'[9]Aggregates (2023-24 prices)'!E29</f>
        <v>-0.37101983663950477</v>
      </c>
      <c r="BO32" s="30">
        <f>'Aggregates (2023-24 prices)'!F29-'[9]Aggregates (2023-24 prices)'!F29</f>
        <v>-2.7425904317389893E-2</v>
      </c>
      <c r="BP32" s="30">
        <f>'Aggregates (2023-24 prices)'!G29-'[9]Aggregates (2023-24 prices)'!G29</f>
        <v>-4.6002333722292121E-2</v>
      </c>
      <c r="BQ32" s="30">
        <f>'Aggregates (2023-24 prices)'!H29-'[9]Aggregates (2023-24 prices)'!H29</f>
        <v>-7.3428238039682014E-2</v>
      </c>
      <c r="BR32" s="30">
        <f>'Aggregates (2023-24 prices)'!I29-'[9]Aggregates (2023-24 prices)'!I29</f>
        <v>-0.33859043173868031</v>
      </c>
      <c r="BS32" s="30"/>
      <c r="BT32" s="30" t="e">
        <f>'Aggregates (2023-24 prices)'!K29-#REF!</f>
        <v>#REF!</v>
      </c>
      <c r="BU32" s="30" t="e">
        <f>'Aggregates (2023-24 prices)'!#REF!-#REF!</f>
        <v>#REF!</v>
      </c>
      <c r="BV32" s="30" t="e">
        <f>'Aggregates (2023-24 prices)'!L29-#REF!</f>
        <v>#REF!</v>
      </c>
      <c r="BW32" s="30" t="e">
        <f>'Aggregates (2023-24 prices)'!M29-#REF!</f>
        <v>#REF!</v>
      </c>
      <c r="BX32" s="30" t="e">
        <f>'Aggregates (2023-24 prices)'!N29-#REF!</f>
        <v>#REF!</v>
      </c>
      <c r="BY32" s="30"/>
      <c r="BZ32" s="30" t="e">
        <f>'Aggregates (2023-24 prices)'!Q29-#REF!</f>
        <v>#REF!</v>
      </c>
      <c r="CA32" s="30" t="e">
        <f>'Aggregates (2023-24 prices)'!R29-#REF!</f>
        <v>#REF!</v>
      </c>
      <c r="CB32" s="30"/>
      <c r="CC32" s="30" t="e">
        <f>'Aggregates (2023-24 prices)'!T29-#REF!</f>
        <v>#REF!</v>
      </c>
      <c r="CD32" s="30" t="e">
        <f>'Aggregates (2023-24 prices)'!U29-#REF!</f>
        <v>#REF!</v>
      </c>
      <c r="CE32" s="30" t="e">
        <f>'Aggregates (2023-24 prices)'!V29-#REF!</f>
        <v>#REF!</v>
      </c>
      <c r="CF32" s="30"/>
      <c r="CG32" s="30" t="e">
        <f>'Aggregates (2023-24 prices)'!X29-#REF!</f>
        <v>#REF!</v>
      </c>
      <c r="CH32" s="30" t="e">
        <f>'Aggregates (2023-24 prices)'!AA29-#REF!</f>
        <v>#REF!</v>
      </c>
      <c r="CI32" s="30" t="e">
        <f>'Aggregates (2023-24 prices)'!AB29-#REF!</f>
        <v>#REF!</v>
      </c>
      <c r="CJ32" s="30" t="e">
        <f>'Aggregates (2023-24 prices)'!AC29-#REF!</f>
        <v>#REF!</v>
      </c>
      <c r="CK32" s="30"/>
      <c r="CL32" s="30" t="e">
        <f>'Aggregates (2023-24 prices)'!AE29-#REF!</f>
        <v>#REF!</v>
      </c>
    </row>
    <row r="33" spans="1:90">
      <c r="A33" s="34"/>
      <c r="B33" s="35" t="s">
        <v>15</v>
      </c>
      <c r="C33" s="30">
        <f>'Aggregates (£bn)'!C33-'[9]Aggregates (£bn)'!C33</f>
        <v>0</v>
      </c>
      <c r="D33" s="30">
        <f>'Aggregates (£bn)'!D33-'[9]Aggregates (£bn)'!D33</f>
        <v>0</v>
      </c>
      <c r="E33" s="30">
        <f>'Aggregates (£bn)'!E33-'[9]Aggregates (£bn)'!E33</f>
        <v>0</v>
      </c>
      <c r="F33" s="30">
        <f>'Aggregates (£bn)'!F33-'[9]Aggregates (£bn)'!F33</f>
        <v>0</v>
      </c>
      <c r="G33" s="30">
        <f>'Aggregates (£bn)'!G33-'[9]Aggregates (£bn)'!G33</f>
        <v>0</v>
      </c>
      <c r="H33" s="30">
        <f>'Aggregates (£bn)'!H33-'[9]Aggregates (£bn)'!H33</f>
        <v>0</v>
      </c>
      <c r="I33" s="30">
        <f>'Aggregates (£bn)'!I33-'[9]Aggregates (£bn)'!I33</f>
        <v>0</v>
      </c>
      <c r="J33" s="30">
        <f>'Aggregates (£bn)'!J33-'[9]Aggregates (£bn)'!J33</f>
        <v>0</v>
      </c>
      <c r="K33" s="149" t="str">
        <f>IFERROR('Aggregates (£bn)'!K33 - '[9]Aggregates (£bn)'!K33, "-")</f>
        <v>-</v>
      </c>
      <c r="L33" s="30">
        <f>'Aggregates (£bn)'!L33-'[9]Aggregates (£bn)'!L33</f>
        <v>0</v>
      </c>
      <c r="M33" s="30" t="str">
        <f>IFERROR('Aggregates (£bn)'!L33 - '[9]Aggregates (£bn)'!M33, "-")</f>
        <v>-</v>
      </c>
      <c r="N33" s="30" t="str">
        <f>IFERROR('Aggregates (£bn)'!M33 - '[9]Aggregates (£bn)'!N33, "-")</f>
        <v>-</v>
      </c>
      <c r="O33" s="30" t="str">
        <f>IFERROR('Aggregates (£bn)'!N33 - '[9]Aggregates (£bn)'!O33, "-")</f>
        <v>-</v>
      </c>
      <c r="P33" s="30">
        <f>'Aggregates (£bn)'!P33-'[9]Aggregates (£bn)'!P33</f>
        <v>0</v>
      </c>
      <c r="Q33" s="30">
        <f>'Aggregates (£bn)'!Q33-'[9]Aggregates (£bn)'!Q33</f>
        <v>0</v>
      </c>
      <c r="R33" s="30">
        <f>'Aggregates (£bn)'!R33-'[9]Aggregates (£bn)'!R33</f>
        <v>0</v>
      </c>
      <c r="S33" s="30">
        <f>'Aggregates (£bn)'!S33-'[9]Aggregates (£bn)'!S33</f>
        <v>0</v>
      </c>
      <c r="T33" s="30">
        <f>'Aggregates (£bn)'!T33-'[9]Aggregates (£bn)'!T33</f>
        <v>0</v>
      </c>
      <c r="U33" s="30">
        <f>'Aggregates (£bn)'!U33-'[9]Aggregates (£bn)'!U33</f>
        <v>0</v>
      </c>
      <c r="V33" s="30">
        <f>'Aggregates (£bn)'!V33-'[9]Aggregates (£bn)'!V33</f>
        <v>0</v>
      </c>
      <c r="W33" s="30">
        <f>'Aggregates (£bn)'!W33-'[9]Aggregates (£bn)'!W33</f>
        <v>0</v>
      </c>
      <c r="X33" s="30">
        <f>'Aggregates (£bn)'!X33-'[9]Aggregates (£bn)'!X33</f>
        <v>0</v>
      </c>
      <c r="Y33" s="30">
        <f>'Aggregates (£bn)'!AA33-'[9]Aggregates (£bn)'!Y33</f>
        <v>-0.40699999999999997</v>
      </c>
      <c r="Z33" s="30" t="str">
        <f>IFERROR('Aggregates (£bn)'!AB33 - '[9]Aggregates (£bn)'!Z33, "-")</f>
        <v>-</v>
      </c>
      <c r="AA33" s="30" t="str">
        <f>IFERROR('Aggregates (£bn)'!AC33 - '[9]Aggregates (£bn)'!AA33, "-")</f>
        <v>-</v>
      </c>
      <c r="AB33" s="30" t="str">
        <f>IFERROR('Aggregates (£bn)'!AD33 - '[9]Aggregates (£bn)'!AB33, "-")</f>
        <v>-</v>
      </c>
      <c r="AC33" s="30" t="str">
        <f>IFERROR('Aggregates (£bn)'!AE33 - '[9]Aggregates (£bn)'!AC33, "-")</f>
        <v>-</v>
      </c>
      <c r="AD33" s="30">
        <f>'Aggregates (£bn)'!AF33-'[9]Aggregates (£bn)'!AD33</f>
        <v>68.129000000000005</v>
      </c>
      <c r="AE33" s="30" t="str">
        <f>IFERROR('Aggregates (£bn)'!AG33 - '[9]Aggregates (£bn)'!AE33, "-")</f>
        <v>-</v>
      </c>
      <c r="AF33" s="30"/>
      <c r="AG33" s="35" t="s">
        <v>17</v>
      </c>
      <c r="AH33" s="30">
        <f>'Aggregates (per cent of GDP)'!C30-'[9]Aggregates (per cent of GDP)'!C30</f>
        <v>-5.1595071552476668E-2</v>
      </c>
      <c r="AI33" s="30">
        <f>'Aggregates (per cent of GDP)'!D30-'[9]Aggregates (per cent of GDP)'!D30</f>
        <v>-5.7418322605464311E-2</v>
      </c>
      <c r="AJ33" s="30">
        <f>'Aggregates (per cent of GDP)'!E30-'[9]Aggregates (per cent of GDP)'!E30</f>
        <v>-4.4210576424696058E-2</v>
      </c>
      <c r="AK33" s="30">
        <f>'Aggregates (per cent of GDP)'!F30-'[9]Aggregates (per cent of GDP)'!F30</f>
        <v>-7.4791681422414769E-3</v>
      </c>
      <c r="AL33" s="30">
        <f>'Aggregates (per cent of GDP)'!G30-'[9]Aggregates (per cent of GDP)'!G30</f>
        <v>-5.728578038521448E-3</v>
      </c>
      <c r="AM33" s="30">
        <f>'Aggregates (per cent of GDP)'!H30-'[9]Aggregates (per cent of GDP)'!H30</f>
        <v>-1.3207746180761148E-2</v>
      </c>
      <c r="AN33" s="30">
        <f>'Aggregates (per cent of GDP)'!I30-'[9]Aggregates (per cent of GDP)'!I30</f>
        <v>-4.2496134199225821E-2</v>
      </c>
      <c r="AO33" s="30">
        <f>'Aggregates (per cent of GDP)'!J30-'[9]Aggregates (per cent of GDP)'!J30</f>
        <v>0</v>
      </c>
      <c r="AP33" s="30" t="str">
        <f>IFERROR('Aggregates (per cent of GDP)'!K30 - '[9]Aggregates (per cent of GDP)'!K30, "-")</f>
        <v>-</v>
      </c>
      <c r="AQ33" s="30">
        <f>'Aggregates (per cent of GDP)'!L30-'[9]Aggregates (per cent of GDP)'!L30</f>
        <v>1.499276283519535E-3</v>
      </c>
      <c r="AR33" s="30" t="str">
        <f>IFERROR('Aggregates (per cent of GDP)'!M30 - '[9]Aggregates (per cent of GDP)'!M30, "-")</f>
        <v>-</v>
      </c>
      <c r="AS33" s="30" t="str">
        <f>IFERROR('Aggregates (per cent of GDP)'!L30 - '[9]Aggregates (per cent of GDP)'!N30, "-")</f>
        <v>-</v>
      </c>
      <c r="AT33" s="30" t="str">
        <f>IFERROR('Aggregates (per cent of GDP)'!N30 - '[9]Aggregates (per cent of GDP)'!O30, "-")</f>
        <v>-</v>
      </c>
      <c r="AU33" s="30">
        <f>'Aggregates (per cent of GDP)'!P30-'[9]Aggregates (per cent of GDP)'!P30</f>
        <v>0</v>
      </c>
      <c r="AV33" s="30">
        <f>'Aggregates (per cent of GDP)'!R30-'[9]Aggregates (per cent of GDP)'!Q30</f>
        <v>1.1627204273783192</v>
      </c>
      <c r="AW33" s="30">
        <f>'Aggregates (per cent of GDP)'!R30-'[9]Aggregates (per cent of GDP)'!R30</f>
        <v>0</v>
      </c>
      <c r="AX33" s="30">
        <f>'Aggregates (per cent of GDP)'!S30-'[9]Aggregates (per cent of GDP)'!S30</f>
        <v>0</v>
      </c>
      <c r="AY33" s="30">
        <f>'Aggregates (per cent of GDP)'!T30-'[9]Aggregates (per cent of GDP)'!T30</f>
        <v>-3.6750342885345511E-3</v>
      </c>
      <c r="AZ33" s="30">
        <f>'Aggregates (per cent of GDP)'!U30-'[9]Aggregates (per cent of GDP)'!U30</f>
        <v>-7.523922658166704E-3</v>
      </c>
      <c r="BA33" s="30">
        <f>'Aggregates (per cent of GDP)'!V30-'[9]Aggregates (per cent of GDP)'!V30</f>
        <v>-3.4719176393323004E-3</v>
      </c>
      <c r="BB33" s="30">
        <f>'Aggregates (per cent of GDP)'!W30-'[9]Aggregates (per cent of GDP)'!W30</f>
        <v>0</v>
      </c>
      <c r="BC33" s="30" t="str">
        <f>IFERROR('Aggregates (per cent of GDP)'!N30 - '[9]Aggregates (per cent of GDP)'!O30, "-")</f>
        <v>-</v>
      </c>
      <c r="BD33" s="30">
        <f>'Aggregates (per cent of GDP)'!AA30-'[9]Aggregates (per cent of GDP)'!Y30</f>
        <v>3.6618188401424168</v>
      </c>
      <c r="BE33" s="30" t="str">
        <f>IFERROR('Aggregates (per cent of GDP)'!AB30 - '[9]Aggregates (per cent of GDP)'!Z30, "-")</f>
        <v>-</v>
      </c>
      <c r="BF33" s="30" t="str">
        <f>IFERROR('Aggregates (per cent of GDP)'!AC30 - '[9]Aggregates (per cent of GDP)'!AA30, "-")</f>
        <v>-</v>
      </c>
      <c r="BG33" s="30"/>
      <c r="BH33" s="30"/>
      <c r="BI33" s="30"/>
      <c r="BK33" s="35" t="s">
        <v>24</v>
      </c>
      <c r="BL33" s="30">
        <f>'Aggregates (2023-24 prices)'!C30-'[9]Aggregates (2023-24 prices)'!$C$30</f>
        <v>-0.40385882352950375</v>
      </c>
      <c r="BM33" s="30">
        <f>'Aggregates (2023-24 prices)'!D30-'[9]Aggregates (2023-24 prices)'!D30</f>
        <v>-0.44910196078433273</v>
      </c>
      <c r="BN33" s="30">
        <f>'Aggregates (2023-24 prices)'!E30-'[9]Aggregates (2023-24 prices)'!E30</f>
        <v>-0.37896470588248121</v>
      </c>
      <c r="BO33" s="30">
        <f>'Aggregates (2023-24 prices)'!F30-'[9]Aggregates (2023-24 prices)'!F30</f>
        <v>-2.3600000000001842E-2</v>
      </c>
      <c r="BP33" s="30">
        <f>'Aggregates (2023-24 prices)'!G30-'[9]Aggregates (2023-24 prices)'!G30</f>
        <v>-4.6537254901970471E-2</v>
      </c>
      <c r="BQ33" s="30">
        <f>'Aggregates (2023-24 prices)'!H30-'[9]Aggregates (2023-24 prices)'!H30</f>
        <v>-7.0137254901965207E-2</v>
      </c>
      <c r="BR33" s="30">
        <f>'Aggregates (2023-24 prices)'!I30-'[9]Aggregates (2023-24 prices)'!I30</f>
        <v>-0.33689411764709121</v>
      </c>
      <c r="BS33" s="30"/>
      <c r="BT33" s="30" t="e">
        <f>'Aggregates (2023-24 prices)'!K30-#REF!</f>
        <v>#REF!</v>
      </c>
      <c r="BU33" s="30" t="e">
        <f>'Aggregates (2023-24 prices)'!#REF!-#REF!</f>
        <v>#REF!</v>
      </c>
      <c r="BV33" s="30" t="e">
        <f>'Aggregates (2023-24 prices)'!L30-#REF!</f>
        <v>#REF!</v>
      </c>
      <c r="BW33" s="30" t="e">
        <f>'Aggregates (2023-24 prices)'!M30-#REF!</f>
        <v>#REF!</v>
      </c>
      <c r="BX33" s="30" t="e">
        <f>'Aggregates (2023-24 prices)'!N30-#REF!</f>
        <v>#REF!</v>
      </c>
      <c r="BY33" s="30"/>
      <c r="BZ33" s="30" t="e">
        <f>'Aggregates (2023-24 prices)'!Q30-#REF!</f>
        <v>#REF!</v>
      </c>
      <c r="CA33" s="30" t="e">
        <f>'Aggregates (2023-24 prices)'!R30-#REF!</f>
        <v>#REF!</v>
      </c>
      <c r="CB33" s="30"/>
      <c r="CC33" s="30" t="e">
        <f>'Aggregates (2023-24 prices)'!T30-#REF!</f>
        <v>#REF!</v>
      </c>
      <c r="CD33" s="30" t="e">
        <f>'Aggregates (2023-24 prices)'!U30-#REF!</f>
        <v>#REF!</v>
      </c>
      <c r="CE33" s="30" t="e">
        <f>'Aggregates (2023-24 prices)'!V30-#REF!</f>
        <v>#REF!</v>
      </c>
      <c r="CF33" s="30"/>
      <c r="CG33" s="30" t="e">
        <f>'Aggregates (2023-24 prices)'!X30-#REF!</f>
        <v>#REF!</v>
      </c>
      <c r="CH33" s="30" t="e">
        <f>'Aggregates (2023-24 prices)'!AA30-#REF!</f>
        <v>#REF!</v>
      </c>
      <c r="CI33" s="30" t="e">
        <f>'Aggregates (2023-24 prices)'!AB30-#REF!</f>
        <v>#REF!</v>
      </c>
      <c r="CJ33" s="30" t="e">
        <f>'Aggregates (2023-24 prices)'!AC30-#REF!</f>
        <v>#REF!</v>
      </c>
      <c r="CK33" s="30"/>
      <c r="CL33" s="30" t="e">
        <f>'Aggregates (2023-24 prices)'!AE30-#REF!</f>
        <v>#REF!</v>
      </c>
    </row>
    <row r="34" spans="1:90">
      <c r="A34" s="34"/>
      <c r="B34" s="35" t="s">
        <v>16</v>
      </c>
      <c r="C34" s="30">
        <f>'Aggregates (£bn)'!C34-'[9]Aggregates (£bn)'!C34</f>
        <v>0</v>
      </c>
      <c r="D34" s="30">
        <f>'Aggregates (£bn)'!D34-'[9]Aggregates (£bn)'!D34</f>
        <v>0</v>
      </c>
      <c r="E34" s="30">
        <f>'Aggregates (£bn)'!E34-'[9]Aggregates (£bn)'!E34</f>
        <v>0</v>
      </c>
      <c r="F34" s="30">
        <f>'Aggregates (£bn)'!F34-'[9]Aggregates (£bn)'!F34</f>
        <v>0</v>
      </c>
      <c r="G34" s="30">
        <f>'Aggregates (£bn)'!G34-'[9]Aggregates (£bn)'!G34</f>
        <v>0</v>
      </c>
      <c r="H34" s="30">
        <f>'Aggregates (£bn)'!H34-'[9]Aggregates (£bn)'!H34</f>
        <v>0</v>
      </c>
      <c r="I34" s="30">
        <f>'Aggregates (£bn)'!I34-'[9]Aggregates (£bn)'!I34</f>
        <v>0</v>
      </c>
      <c r="J34" s="30">
        <f>'Aggregates (£bn)'!J34-'[9]Aggregates (£bn)'!J34</f>
        <v>0</v>
      </c>
      <c r="K34" s="149" t="str">
        <f>IFERROR('Aggregates (£bn)'!K34 - '[9]Aggregates (£bn)'!K34, "-")</f>
        <v>-</v>
      </c>
      <c r="L34" s="30">
        <f>'Aggregates (£bn)'!L34-'[9]Aggregates (£bn)'!L34</f>
        <v>0</v>
      </c>
      <c r="M34" s="30" t="str">
        <f>IFERROR('Aggregates (£bn)'!L34 - '[9]Aggregates (£bn)'!M34, "-")</f>
        <v>-</v>
      </c>
      <c r="N34" s="30" t="str">
        <f>IFERROR('Aggregates (£bn)'!M34 - '[9]Aggregates (£bn)'!N34, "-")</f>
        <v>-</v>
      </c>
      <c r="O34" s="30" t="str">
        <f>IFERROR('Aggregates (£bn)'!N34 - '[9]Aggregates (£bn)'!O34, "-")</f>
        <v>-</v>
      </c>
      <c r="P34" s="30">
        <f>'Aggregates (£bn)'!P34-'[9]Aggregates (£bn)'!P34</f>
        <v>0</v>
      </c>
      <c r="Q34" s="30">
        <f>'Aggregates (£bn)'!Q34-'[9]Aggregates (£bn)'!Q34</f>
        <v>0</v>
      </c>
      <c r="R34" s="30">
        <f>'Aggregates (£bn)'!R34-'[9]Aggregates (£bn)'!R34</f>
        <v>0</v>
      </c>
      <c r="S34" s="30">
        <f>'Aggregates (£bn)'!S34-'[9]Aggregates (£bn)'!S34</f>
        <v>0</v>
      </c>
      <c r="T34" s="30">
        <f>'Aggregates (£bn)'!T34-'[9]Aggregates (£bn)'!T34</f>
        <v>0</v>
      </c>
      <c r="U34" s="30">
        <f>'Aggregates (£bn)'!U34-'[9]Aggregates (£bn)'!U34</f>
        <v>0</v>
      </c>
      <c r="V34" s="30">
        <f>'Aggregates (£bn)'!V34-'[9]Aggregates (£bn)'!V34</f>
        <v>0</v>
      </c>
      <c r="W34" s="30">
        <f>'Aggregates (£bn)'!W34-'[9]Aggregates (£bn)'!W34</f>
        <v>0</v>
      </c>
      <c r="X34" s="30">
        <f>'Aggregates (£bn)'!X34-'[9]Aggregates (£bn)'!X34</f>
        <v>0</v>
      </c>
      <c r="Y34" s="30">
        <f>'Aggregates (£bn)'!AA34-'[9]Aggregates (£bn)'!Y34</f>
        <v>1.4530000000000001</v>
      </c>
      <c r="Z34" s="30" t="str">
        <f>IFERROR('Aggregates (£bn)'!AB34 - '[9]Aggregates (£bn)'!Z34, "-")</f>
        <v>-</v>
      </c>
      <c r="AA34" s="30" t="str">
        <f>IFERROR('Aggregates (£bn)'!AC34 - '[9]Aggregates (£bn)'!AA34, "-")</f>
        <v>-</v>
      </c>
      <c r="AB34" s="30" t="str">
        <f>IFERROR('Aggregates (£bn)'!AD34 - '[9]Aggregates (£bn)'!AB34, "-")</f>
        <v>-</v>
      </c>
      <c r="AC34" s="30" t="str">
        <f>IFERROR('Aggregates (£bn)'!AE34 - '[9]Aggregates (£bn)'!AC34, "-")</f>
        <v>-</v>
      </c>
      <c r="AD34" s="30">
        <f>'Aggregates (£bn)'!AF34-'[9]Aggregates (£bn)'!AD34</f>
        <v>79.218000000000004</v>
      </c>
      <c r="AE34" s="30">
        <f>IFERROR('Aggregates (£bn)'!AG34 - '[9]Aggregates (£bn)'!AE34, "-")</f>
        <v>-71.298313641958558</v>
      </c>
      <c r="AF34" s="30"/>
      <c r="AG34" s="35" t="s">
        <v>18</v>
      </c>
      <c r="AH34" s="30">
        <f>'Aggregates (per cent of GDP)'!C31-'[9]Aggregates (per cent of GDP)'!C31</f>
        <v>-5.6903382199926966E-2</v>
      </c>
      <c r="AI34" s="30">
        <f>'Aggregates (per cent of GDP)'!D31-'[9]Aggregates (per cent of GDP)'!D31</f>
        <v>-6.5210922425549711E-2</v>
      </c>
      <c r="AJ34" s="30">
        <f>'Aggregates (per cent of GDP)'!E31-'[9]Aggregates (per cent of GDP)'!E31</f>
        <v>-5.0717295379556049E-2</v>
      </c>
      <c r="AK34" s="30">
        <f>'Aggregates (per cent of GDP)'!F31-'[9]Aggregates (per cent of GDP)'!F31</f>
        <v>-8.0609286953183812E-3</v>
      </c>
      <c r="AL34" s="30">
        <f>'Aggregates (per cent of GDP)'!G31-'[9]Aggregates (per cent of GDP)'!G31</f>
        <v>-6.432698350669952E-3</v>
      </c>
      <c r="AM34" s="30">
        <f>'Aggregates (per cent of GDP)'!H31-'[9]Aggregates (per cent of GDP)'!H31</f>
        <v>-1.4493627045988333E-2</v>
      </c>
      <c r="AN34" s="30">
        <f>'Aggregates (per cent of GDP)'!I31-'[9]Aggregates (per cent of GDP)'!I31</f>
        <v>-4.7393982166987314E-2</v>
      </c>
      <c r="AO34" s="30">
        <f>'Aggregates (per cent of GDP)'!J31-'[9]Aggregates (per cent of GDP)'!J31</f>
        <v>0</v>
      </c>
      <c r="AP34" s="30" t="str">
        <f>IFERROR('Aggregates (per cent of GDP)'!K31 - '[9]Aggregates (per cent of GDP)'!K31, "-")</f>
        <v>-</v>
      </c>
      <c r="AQ34" s="30">
        <f>'Aggregates (per cent of GDP)'!L31-'[9]Aggregates (per cent of GDP)'!L31</f>
        <v>3.350054221884502E-3</v>
      </c>
      <c r="AR34" s="30" t="str">
        <f>IFERROR('Aggregates (per cent of GDP)'!M31 - '[9]Aggregates (per cent of GDP)'!M31, "-")</f>
        <v>-</v>
      </c>
      <c r="AS34" s="30" t="str">
        <f>IFERROR('Aggregates (per cent of GDP)'!L31 - '[9]Aggregates (per cent of GDP)'!N31, "-")</f>
        <v>-</v>
      </c>
      <c r="AT34" s="30" t="str">
        <f>IFERROR('Aggregates (per cent of GDP)'!N31 - '[9]Aggregates (per cent of GDP)'!O31, "-")</f>
        <v>-</v>
      </c>
      <c r="AU34" s="30">
        <f>'Aggregates (per cent of GDP)'!P31-'[9]Aggregates (per cent of GDP)'!P31</f>
        <v>0</v>
      </c>
      <c r="AV34" s="30">
        <f>'Aggregates (per cent of GDP)'!R31-'[9]Aggregates (per cent of GDP)'!Q31</f>
        <v>-0.16932037250481952</v>
      </c>
      <c r="AW34" s="30">
        <f>'Aggregates (per cent of GDP)'!R31-'[9]Aggregates (per cent of GDP)'!R31</f>
        <v>0</v>
      </c>
      <c r="AX34" s="30">
        <f>'Aggregates (per cent of GDP)'!S31-'[9]Aggregates (per cent of GDP)'!S31</f>
        <v>0</v>
      </c>
      <c r="AY34" s="30">
        <f>'Aggregates (per cent of GDP)'!T31-'[9]Aggregates (per cent of GDP)'!T31</f>
        <v>-7.5677056347132066E-3</v>
      </c>
      <c r="AZ34" s="30">
        <f>'Aggregates (per cent of GDP)'!U31-'[9]Aggregates (per cent of GDP)'!U31</f>
        <v>-1.1865580075472337E-2</v>
      </c>
      <c r="BA34" s="30">
        <f>'Aggregates (per cent of GDP)'!V31-'[9]Aggregates (per cent of GDP)'!V31</f>
        <v>-3.523870782399019E-3</v>
      </c>
      <c r="BB34" s="30">
        <f>'Aggregates (per cent of GDP)'!W31-'[9]Aggregates (per cent of GDP)'!W31</f>
        <v>0</v>
      </c>
      <c r="BC34" s="30">
        <f>'Aggregates (per cent of GDP)'!X31-'[9]Aggregates (per cent of GDP)'!X31</f>
        <v>-6.6171514375668039E-2</v>
      </c>
      <c r="BD34" s="30">
        <f>'Aggregates (per cent of GDP)'!AA31-'[9]Aggregates (per cent of GDP)'!Y31</f>
        <v>3.4334195677415416</v>
      </c>
      <c r="BE34" s="30" t="str">
        <f>IFERROR('Aggregates (per cent of GDP)'!AB31 - '[9]Aggregates (per cent of GDP)'!Z31, "-")</f>
        <v>-</v>
      </c>
      <c r="BF34" s="30">
        <f>'Aggregates (per cent of GDP)'!AC31-'[9]Aggregates (per cent of GDP)'!AA31</f>
        <v>51.225360095111846</v>
      </c>
      <c r="BG34" s="30"/>
      <c r="BH34" s="30"/>
      <c r="BI34" s="30"/>
      <c r="BK34" s="35" t="s">
        <v>25</v>
      </c>
      <c r="BL34" s="30">
        <f>'Aggregates (2023-24 prices)'!C31-'[9]Aggregates (2023-24 prices)'!$C$31</f>
        <v>-0.43273114463175943</v>
      </c>
      <c r="BM34" s="30">
        <f>'Aggregates (2023-24 prices)'!D31-'[9]Aggregates (2023-24 prices)'!D31</f>
        <v>-0.45402307009760534</v>
      </c>
      <c r="BN34" s="30">
        <f>'Aggregates (2023-24 prices)'!E31-'[9]Aggregates (2023-24 prices)'!E31</f>
        <v>-0.39250044365564918</v>
      </c>
      <c r="BO34" s="30">
        <f>'Aggregates (2023-24 prices)'!F31-'[9]Aggregates (2023-24 prices)'!F31</f>
        <v>-1.5503105590060073E-2</v>
      </c>
      <c r="BP34" s="30">
        <f>'Aggregates (2023-24 prices)'!G31-'[9]Aggregates (2023-24 prices)'!G31</f>
        <v>-4.6019520851821483E-2</v>
      </c>
      <c r="BQ34" s="30">
        <f>'Aggregates (2023-24 prices)'!H31-'[9]Aggregates (2023-24 prices)'!H31</f>
        <v>-6.1522626441870898E-2</v>
      </c>
      <c r="BR34" s="30">
        <f>'Aggregates (2023-24 prices)'!I31-'[9]Aggregates (2023-24 prices)'!I31</f>
        <v>-0.36017746228924352</v>
      </c>
      <c r="BS34" s="30"/>
      <c r="BT34" s="30" t="e">
        <f>'Aggregates (2023-24 prices)'!K31-#REF!</f>
        <v>#REF!</v>
      </c>
      <c r="BU34" s="30" t="e">
        <f>'Aggregates (2023-24 prices)'!#REF!-#REF!</f>
        <v>#REF!</v>
      </c>
      <c r="BV34" s="30" t="e">
        <f>'Aggregates (2023-24 prices)'!L31-#REF!</f>
        <v>#REF!</v>
      </c>
      <c r="BW34" s="30" t="e">
        <f>'Aggregates (2023-24 prices)'!M31-#REF!</f>
        <v>#REF!</v>
      </c>
      <c r="BX34" s="30" t="e">
        <f>'Aggregates (2023-24 prices)'!N31-#REF!</f>
        <v>#REF!</v>
      </c>
      <c r="BY34" s="30"/>
      <c r="BZ34" s="30" t="e">
        <f>'Aggregates (2023-24 prices)'!Q31-#REF!</f>
        <v>#REF!</v>
      </c>
      <c r="CA34" s="30" t="e">
        <f>'Aggregates (2023-24 prices)'!R31-#REF!</f>
        <v>#REF!</v>
      </c>
      <c r="CB34" s="30"/>
      <c r="CC34" s="30" t="e">
        <f>'Aggregates (2023-24 prices)'!T31-#REF!</f>
        <v>#REF!</v>
      </c>
      <c r="CD34" s="30" t="e">
        <f>'Aggregates (2023-24 prices)'!U31-#REF!</f>
        <v>#REF!</v>
      </c>
      <c r="CE34" s="30" t="e">
        <f>'Aggregates (2023-24 prices)'!V31-#REF!</f>
        <v>#REF!</v>
      </c>
      <c r="CF34" s="30"/>
      <c r="CG34" s="30" t="e">
        <f>'Aggregates (2023-24 prices)'!X31-#REF!</f>
        <v>#REF!</v>
      </c>
      <c r="CH34" s="30" t="e">
        <f>'Aggregates (2023-24 prices)'!AA31-#REF!</f>
        <v>#REF!</v>
      </c>
      <c r="CI34" s="30" t="e">
        <f>'Aggregates (2023-24 prices)'!AB31-#REF!</f>
        <v>#REF!</v>
      </c>
      <c r="CJ34" s="30" t="e">
        <f>'Aggregates (2023-24 prices)'!AC31-#REF!</f>
        <v>#REF!</v>
      </c>
      <c r="CK34" s="30"/>
      <c r="CL34" s="30" t="e">
        <f>'Aggregates (2023-24 prices)'!AE31-#REF!</f>
        <v>#REF!</v>
      </c>
    </row>
    <row r="35" spans="1:90">
      <c r="A35" s="34"/>
      <c r="B35" s="35" t="s">
        <v>17</v>
      </c>
      <c r="C35" s="30">
        <f>'Aggregates (£bn)'!C35-'[9]Aggregates (£bn)'!C35</f>
        <v>0</v>
      </c>
      <c r="D35" s="30">
        <f>'Aggregates (£bn)'!D35-'[9]Aggregates (£bn)'!D35</f>
        <v>0</v>
      </c>
      <c r="E35" s="30">
        <f>'Aggregates (£bn)'!E35-'[9]Aggregates (£bn)'!E35</f>
        <v>0</v>
      </c>
      <c r="F35" s="30">
        <f>'Aggregates (£bn)'!F35-'[9]Aggregates (£bn)'!F35</f>
        <v>0</v>
      </c>
      <c r="G35" s="30">
        <f>'Aggregates (£bn)'!G35-'[9]Aggregates (£bn)'!G35</f>
        <v>0</v>
      </c>
      <c r="H35" s="30">
        <f>'Aggregates (£bn)'!H35-'[9]Aggregates (£bn)'!H35</f>
        <v>0</v>
      </c>
      <c r="I35" s="30">
        <f>'Aggregates (£bn)'!I35-'[9]Aggregates (£bn)'!I35</f>
        <v>0</v>
      </c>
      <c r="J35" s="30">
        <f>'Aggregates (£bn)'!J35-'[9]Aggregates (£bn)'!J35</f>
        <v>0</v>
      </c>
      <c r="K35" s="149" t="str">
        <f>IFERROR('Aggregates (£bn)'!K35 - '[9]Aggregates (£bn)'!K35, "-")</f>
        <v>-</v>
      </c>
      <c r="L35" s="30">
        <f>'Aggregates (£bn)'!L35-'[9]Aggregates (£bn)'!L35</f>
        <v>0</v>
      </c>
      <c r="M35" s="30" t="str">
        <f>IFERROR('Aggregates (£bn)'!L35 - '[9]Aggregates (£bn)'!M35, "-")</f>
        <v>-</v>
      </c>
      <c r="N35" s="30" t="str">
        <f>IFERROR('Aggregates (£bn)'!M35 - '[9]Aggregates (£bn)'!N35, "-")</f>
        <v>-</v>
      </c>
      <c r="O35" s="30" t="str">
        <f>IFERROR('Aggregates (£bn)'!N35 - '[9]Aggregates (£bn)'!O35, "-")</f>
        <v>-</v>
      </c>
      <c r="P35" s="30">
        <f>'Aggregates (£bn)'!P35-'[9]Aggregates (£bn)'!P35</f>
        <v>0</v>
      </c>
      <c r="Q35" s="30">
        <f>'Aggregates (£bn)'!Q35-'[9]Aggregates (£bn)'!Q35</f>
        <v>0</v>
      </c>
      <c r="R35" s="30">
        <f>'Aggregates (£bn)'!R35-'[9]Aggregates (£bn)'!R35</f>
        <v>0</v>
      </c>
      <c r="S35" s="30">
        <f>'Aggregates (£bn)'!S35-'[9]Aggregates (£bn)'!S35</f>
        <v>0</v>
      </c>
      <c r="T35" s="30">
        <f>'Aggregates (£bn)'!T35-'[9]Aggregates (£bn)'!T35</f>
        <v>0</v>
      </c>
      <c r="U35" s="30">
        <f>'Aggregates (£bn)'!U35-'[9]Aggregates (£bn)'!U35</f>
        <v>0</v>
      </c>
      <c r="V35" s="30">
        <f>'Aggregates (£bn)'!V35-'[9]Aggregates (£bn)'!V35</f>
        <v>0</v>
      </c>
      <c r="W35" s="30">
        <f>'Aggregates (£bn)'!W35-'[9]Aggregates (£bn)'!W35</f>
        <v>0</v>
      </c>
      <c r="X35" s="30">
        <f>'Aggregates (£bn)'!X35-'[9]Aggregates (£bn)'!X35</f>
        <v>0</v>
      </c>
      <c r="Y35" s="30">
        <f>'Aggregates (£bn)'!AA35-'[9]Aggregates (£bn)'!Y35</f>
        <v>3.0339999999999998</v>
      </c>
      <c r="Z35" s="30" t="str">
        <f>IFERROR('Aggregates (£bn)'!AB35 - '[9]Aggregates (£bn)'!Z35, "-")</f>
        <v>-</v>
      </c>
      <c r="AA35" s="30" t="str">
        <f>IFERROR('Aggregates (£bn)'!AC35 - '[9]Aggregates (£bn)'!AA35, "-")</f>
        <v>-</v>
      </c>
      <c r="AB35" s="30" t="str">
        <f>IFERROR('Aggregates (£bn)'!AD35 - '[9]Aggregates (£bn)'!AB35, "-")</f>
        <v>-</v>
      </c>
      <c r="AC35" s="30" t="str">
        <f>IFERROR('Aggregates (£bn)'!AE35 - '[9]Aggregates (£bn)'!AC35, "-")</f>
        <v>-</v>
      </c>
      <c r="AD35" s="30">
        <f>'Aggregates (£bn)'!AF35-'[9]Aggregates (£bn)'!AD35</f>
        <v>88.826999999999998</v>
      </c>
      <c r="AE35" s="30">
        <f>IFERROR('Aggregates (£bn)'!AG35 - '[9]Aggregates (£bn)'!AE35, "-")</f>
        <v>-76.197568405018956</v>
      </c>
      <c r="AF35" s="30"/>
      <c r="AG35" s="35" t="s">
        <v>19</v>
      </c>
      <c r="AH35" s="30">
        <f>'Aggregates (per cent of GDP)'!C32-'[9]Aggregates (per cent of GDP)'!C32</f>
        <v>-5.4521021176583417E-2</v>
      </c>
      <c r="AI35" s="30">
        <f>'Aggregates (per cent of GDP)'!D32-'[9]Aggregates (per cent of GDP)'!D32</f>
        <v>-6.3125046031615284E-2</v>
      </c>
      <c r="AJ35" s="30">
        <f>'Aggregates (per cent of GDP)'!E32-'[9]Aggregates (per cent of GDP)'!E32</f>
        <v>-4.9390768740465774E-2</v>
      </c>
      <c r="AK35" s="30">
        <f>'Aggregates (per cent of GDP)'!F32-'[9]Aggregates (per cent of GDP)'!F32</f>
        <v>-7.5570575122014816E-3</v>
      </c>
      <c r="AL35" s="30">
        <f>'Aggregates (per cent of GDP)'!G32-'[9]Aggregates (per cent of GDP)'!G32</f>
        <v>-6.1772197789471406E-3</v>
      </c>
      <c r="AM35" s="30">
        <f>'Aggregates (per cent of GDP)'!H32-'[9]Aggregates (per cent of GDP)'!H32</f>
        <v>-1.373427729114951E-2</v>
      </c>
      <c r="AN35" s="30">
        <f>'Aggregates (per cent of GDP)'!I32-'[9]Aggregates (per cent of GDP)'!I32</f>
        <v>-4.5326601203392158E-2</v>
      </c>
      <c r="AO35" s="30">
        <f>'Aggregates (per cent of GDP)'!J32-'[9]Aggregates (per cent of GDP)'!J32</f>
        <v>0</v>
      </c>
      <c r="AP35" s="30">
        <f>'Aggregates (per cent of GDP)'!K32-'[9]Aggregates (per cent of GDP)'!K32</f>
        <v>-1.0469673428363802E-3</v>
      </c>
      <c r="AQ35" s="30">
        <f>'Aggregates (per cent of GDP)'!L32-'[9]Aggregates (per cent of GDP)'!L32</f>
        <v>4.0731640341067354E-3</v>
      </c>
      <c r="AR35" s="30">
        <f>'Aggregates (per cent of GDP)'!M32-'[9]Aggregates (per cent of GDP)'!M32</f>
        <v>4.0731640341071795E-3</v>
      </c>
      <c r="AS35" s="30">
        <f>'Aggregates (per cent of GDP)'!L32-'[9]Aggregates (per cent of GDP)'!N32</f>
        <v>-9.0895841638214492</v>
      </c>
      <c r="AT35" s="30">
        <f>'Aggregates (per cent of GDP)'!N32-'[9]Aggregates (per cent of GDP)'!O32</f>
        <v>-0.2561797099262284</v>
      </c>
      <c r="AU35" s="30">
        <f>'Aggregates (per cent of GDP)'!P32-'[9]Aggregates (per cent of GDP)'!P32</f>
        <v>0</v>
      </c>
      <c r="AV35" s="30">
        <f>'Aggregates (per cent of GDP)'!R32-'[9]Aggregates (per cent of GDP)'!Q32</f>
        <v>-0.77146171693735499</v>
      </c>
      <c r="AW35" s="30">
        <f>'Aggregates (per cent of GDP)'!R32-'[9]Aggregates (per cent of GDP)'!R32</f>
        <v>0</v>
      </c>
      <c r="AX35" s="30">
        <f>'Aggregates (per cent of GDP)'!S32-'[9]Aggregates (per cent of GDP)'!S32</f>
        <v>0</v>
      </c>
      <c r="AY35" s="30">
        <f>'Aggregates (per cent of GDP)'!T32-'[9]Aggregates (per cent of GDP)'!T32</f>
        <v>-9.8432923220697077E-3</v>
      </c>
      <c r="AZ35" s="30">
        <f>'Aggregates (per cent of GDP)'!U32-'[9]Aggregates (per cent of GDP)'!U32</f>
        <v>-1.156162325639265E-2</v>
      </c>
      <c r="BA35" s="30">
        <f>'Aggregates (per cent of GDP)'!V32-'[9]Aggregates (per cent of GDP)'!V32</f>
        <v>-3.4962636615234466E-3</v>
      </c>
      <c r="BB35" s="30">
        <f>'Aggregates (per cent of GDP)'!W32-'[9]Aggregates (per cent of GDP)'!W32</f>
        <v>0</v>
      </c>
      <c r="BC35" s="30">
        <f>'Aggregates (per cent of GDP)'!X32-'[9]Aggregates (per cent of GDP)'!X32</f>
        <v>-6.9676478653974527E-2</v>
      </c>
      <c r="BD35" s="30">
        <f>'Aggregates (per cent of GDP)'!AA32-'[9]Aggregates (per cent of GDP)'!Y32</f>
        <v>4.2120419714673467</v>
      </c>
      <c r="BE35" s="30">
        <f>'Aggregates (per cent of GDP)'!AB32-'[9]Aggregates (per cent of GDP)'!Z32</f>
        <v>3.9644662863961551</v>
      </c>
      <c r="BF35" s="30">
        <f>'Aggregates (per cent of GDP)'!AC32-'[9]Aggregates (per cent of GDP)'!AA32</f>
        <v>50.09854263659922</v>
      </c>
      <c r="BG35" s="30"/>
      <c r="BH35" s="30"/>
      <c r="BI35" s="30"/>
      <c r="BK35" s="35" t="s">
        <v>26</v>
      </c>
      <c r="BL35" s="30">
        <f>'Aggregates (2023-24 prices)'!C32-'[9]Aggregates (2023-24 prices)'!$C$32</f>
        <v>-0.43926942148772241</v>
      </c>
      <c r="BM35" s="30">
        <f>'Aggregates (2023-24 prices)'!D32-'[9]Aggregates (2023-24 prices)'!D32</f>
        <v>-0.46750743801658246</v>
      </c>
      <c r="BN35" s="30">
        <f>'Aggregates (2023-24 prices)'!E32-'[9]Aggregates (2023-24 prices)'!E32</f>
        <v>-0.40144132231398544</v>
      </c>
      <c r="BO35" s="30">
        <f>'Aggregates (2023-24 prices)'!F32-'[9]Aggregates (2023-24 prices)'!F32</f>
        <v>-2.0948760330576022E-2</v>
      </c>
      <c r="BP35" s="30">
        <f>'Aggregates (2023-24 prices)'!G32-'[9]Aggregates (2023-24 prices)'!G32</f>
        <v>-4.5117355371907308E-2</v>
      </c>
      <c r="BQ35" s="30">
        <f>'Aggregates (2023-24 prices)'!H32-'[9]Aggregates (2023-24 prices)'!H32</f>
        <v>-6.6066115702469119E-2</v>
      </c>
      <c r="BR35" s="30">
        <f>'Aggregates (2023-24 prices)'!I32-'[9]Aggregates (2023-24 prices)'!I32</f>
        <v>-0.36502809917357126</v>
      </c>
      <c r="BS35" s="30"/>
      <c r="BT35" s="30" t="e">
        <f>'Aggregates (2023-24 prices)'!K32-#REF!</f>
        <v>#REF!</v>
      </c>
      <c r="BU35" s="30" t="e">
        <f>'Aggregates (2023-24 prices)'!#REF!-#REF!</f>
        <v>#REF!</v>
      </c>
      <c r="BV35" s="30" t="e">
        <f>'Aggregates (2023-24 prices)'!L32-#REF!</f>
        <v>#REF!</v>
      </c>
      <c r="BW35" s="30" t="e">
        <f>'Aggregates (2023-24 prices)'!M32-#REF!</f>
        <v>#REF!</v>
      </c>
      <c r="BX35" s="30" t="e">
        <f>'Aggregates (2023-24 prices)'!N32-#REF!</f>
        <v>#REF!</v>
      </c>
      <c r="BY35" s="30"/>
      <c r="BZ35" s="30" t="e">
        <f>'Aggregates (2023-24 prices)'!Q32-#REF!</f>
        <v>#REF!</v>
      </c>
      <c r="CA35" s="30" t="e">
        <f>'Aggregates (2023-24 prices)'!R32-#REF!</f>
        <v>#REF!</v>
      </c>
      <c r="CB35" s="30"/>
      <c r="CC35" s="30" t="e">
        <f>'Aggregates (2023-24 prices)'!T32-#REF!</f>
        <v>#REF!</v>
      </c>
      <c r="CD35" s="30" t="e">
        <f>'Aggregates (2023-24 prices)'!U32-#REF!</f>
        <v>#REF!</v>
      </c>
      <c r="CE35" s="30" t="e">
        <f>'Aggregates (2023-24 prices)'!V32-#REF!</f>
        <v>#REF!</v>
      </c>
      <c r="CF35" s="30"/>
      <c r="CG35" s="30" t="e">
        <f>'Aggregates (2023-24 prices)'!X32-#REF!</f>
        <v>#REF!</v>
      </c>
      <c r="CH35" s="30" t="e">
        <f>'Aggregates (2023-24 prices)'!AA32-#REF!</f>
        <v>#REF!</v>
      </c>
      <c r="CI35" s="30" t="e">
        <f>'Aggregates (2023-24 prices)'!AB32-#REF!</f>
        <v>#REF!</v>
      </c>
      <c r="CJ35" s="30" t="e">
        <f>'Aggregates (2023-24 prices)'!AC32-#REF!</f>
        <v>#REF!</v>
      </c>
      <c r="CK35" s="30"/>
      <c r="CL35" s="30" t="e">
        <f>'Aggregates (2023-24 prices)'!AE32-#REF!</f>
        <v>#REF!</v>
      </c>
    </row>
    <row r="36" spans="1:90">
      <c r="B36" s="35" t="s">
        <v>18</v>
      </c>
      <c r="C36" s="30">
        <f>'Aggregates (£bn)'!C36-'[9]Aggregates (£bn)'!C36</f>
        <v>0</v>
      </c>
      <c r="D36" s="30">
        <f>'Aggregates (£bn)'!D36-'[9]Aggregates (£bn)'!D36</f>
        <v>0</v>
      </c>
      <c r="E36" s="30">
        <f>'Aggregates (£bn)'!E36-'[9]Aggregates (£bn)'!E36</f>
        <v>0</v>
      </c>
      <c r="F36" s="30">
        <f>'Aggregates (£bn)'!F36-'[9]Aggregates (£bn)'!F36</f>
        <v>0</v>
      </c>
      <c r="G36" s="30">
        <f>'Aggregates (£bn)'!G36-'[9]Aggregates (£bn)'!G36</f>
        <v>0</v>
      </c>
      <c r="H36" s="30">
        <f>'Aggregates (£bn)'!H36-'[9]Aggregates (£bn)'!H36</f>
        <v>0</v>
      </c>
      <c r="I36" s="30">
        <f>'Aggregates (£bn)'!I36-'[9]Aggregates (£bn)'!I36</f>
        <v>0</v>
      </c>
      <c r="J36" s="30">
        <f>'Aggregates (£bn)'!J36-'[9]Aggregates (£bn)'!J36</f>
        <v>0</v>
      </c>
      <c r="K36" s="149" t="str">
        <f>IFERROR('Aggregates (£bn)'!K36 - '[9]Aggregates (£bn)'!K36, "-")</f>
        <v>-</v>
      </c>
      <c r="L36" s="30">
        <f>'Aggregates (£bn)'!L36-'[9]Aggregates (£bn)'!L36</f>
        <v>0</v>
      </c>
      <c r="M36" s="30" t="str">
        <f>IFERROR('Aggregates (£bn)'!L36 - '[9]Aggregates (£bn)'!M36, "-")</f>
        <v>-</v>
      </c>
      <c r="N36" s="30" t="str">
        <f>IFERROR('Aggregates (£bn)'!M36 - '[9]Aggregates (£bn)'!N36, "-")</f>
        <v>-</v>
      </c>
      <c r="O36" s="30" t="str">
        <f>IFERROR('Aggregates (£bn)'!N36 - '[9]Aggregates (£bn)'!O36, "-")</f>
        <v>-</v>
      </c>
      <c r="P36" s="30">
        <f>'Aggregates (£bn)'!P36-'[9]Aggregates (£bn)'!P36</f>
        <v>0</v>
      </c>
      <c r="Q36" s="30">
        <f>'Aggregates (£bn)'!Q36-'[9]Aggregates (£bn)'!Q36</f>
        <v>0</v>
      </c>
      <c r="R36" s="30">
        <f>'Aggregates (£bn)'!R36-'[9]Aggregates (£bn)'!R36</f>
        <v>0</v>
      </c>
      <c r="S36" s="30">
        <f>'Aggregates (£bn)'!S36-'[9]Aggregates (£bn)'!S36</f>
        <v>0</v>
      </c>
      <c r="T36" s="30">
        <f>'Aggregates (£bn)'!T36-'[9]Aggregates (£bn)'!T36</f>
        <v>0</v>
      </c>
      <c r="U36" s="30">
        <f>'Aggregates (£bn)'!U36-'[9]Aggregates (£bn)'!U36</f>
        <v>0</v>
      </c>
      <c r="V36" s="30">
        <f>'Aggregates (£bn)'!V36-'[9]Aggregates (£bn)'!V36</f>
        <v>0</v>
      </c>
      <c r="W36" s="30">
        <f>'Aggregates (£bn)'!W36-'[9]Aggregates (£bn)'!W36</f>
        <v>0</v>
      </c>
      <c r="X36" s="30">
        <f>'Aggregates (£bn)'!X36-'[9]Aggregates (£bn)'!X36</f>
        <v>0</v>
      </c>
      <c r="Y36" s="30">
        <f>'Aggregates (£bn)'!AA36-'[9]Aggregates (£bn)'!Y36</f>
        <v>3.371</v>
      </c>
      <c r="Z36" s="30" t="str">
        <f>IFERROR('Aggregates (£bn)'!AB36 - '[9]Aggregates (£bn)'!Z36, "-")</f>
        <v>-</v>
      </c>
      <c r="AA36" s="30">
        <f>'Aggregates (£bn)'!AC36-'[9]Aggregates (£bn)'!AA36</f>
        <v>50.298999999999999</v>
      </c>
      <c r="AB36" s="30" t="str">
        <f>IFERROR('Aggregates (£bn)'!AD36 - '[9]Aggregates (£bn)'!AB36, "-")</f>
        <v>-</v>
      </c>
      <c r="AC36" s="30">
        <f>'Aggregates (£bn)'!AE36-'[9]Aggregates (£bn)'!AC36</f>
        <v>44.512</v>
      </c>
      <c r="AD36" s="30">
        <f>'Aggregates (£bn)'!AF36-'[9]Aggregates (£bn)'!AD36</f>
        <v>109.11199999999999</v>
      </c>
      <c r="AE36" s="30">
        <f>'Aggregates (£bn)'!AG34-'[9]Aggregates (£bn)'!AE36</f>
        <v>-95.494313641958556</v>
      </c>
      <c r="AF36" s="30"/>
      <c r="AG36" s="35" t="s">
        <v>20</v>
      </c>
      <c r="AH36" s="30">
        <f>'Aggregates (per cent of GDP)'!C33-'[9]Aggregates (per cent of GDP)'!C33</f>
        <v>-6.0655456474087543E-2</v>
      </c>
      <c r="AI36" s="30">
        <f>'Aggregates (per cent of GDP)'!D33-'[9]Aggregates (per cent of GDP)'!D33</f>
        <v>-6.8091929257036554E-2</v>
      </c>
      <c r="AJ36" s="30">
        <f>'Aggregates (per cent of GDP)'!E33-'[9]Aggregates (per cent of GDP)'!E33</f>
        <v>-5.4431498242557552E-2</v>
      </c>
      <c r="AK36" s="30">
        <f>'Aggregates (per cent of GDP)'!F33-'[9]Aggregates (per cent of GDP)'!F33</f>
        <v>-6.7941161248024073E-3</v>
      </c>
      <c r="AL36" s="30">
        <f>'Aggregates (per cent of GDP)'!G33-'[9]Aggregates (per cent of GDP)'!G33</f>
        <v>-6.8663148896845883E-3</v>
      </c>
      <c r="AM36" s="30">
        <f>'Aggregates (per cent of GDP)'!H33-'[9]Aggregates (per cent of GDP)'!H33</f>
        <v>-1.3660431014487884E-2</v>
      </c>
      <c r="AN36" s="30">
        <f>'Aggregates (per cent of GDP)'!I33-'[9]Aggregates (per cent of GDP)'!I33</f>
        <v>-4.9416869322811863E-2</v>
      </c>
      <c r="AO36" s="30">
        <f>'Aggregates (per cent of GDP)'!J33-'[9]Aggregates (per cent of GDP)'!J33</f>
        <v>0</v>
      </c>
      <c r="AP36" s="30">
        <f>'Aggregates (per cent of GDP)'!K33-'[9]Aggregates (per cent of GDP)'!K33</f>
        <v>-6.4235665815057241E-4</v>
      </c>
      <c r="AQ36" s="30">
        <f>'Aggregates (per cent of GDP)'!L33-'[9]Aggregates (per cent of GDP)'!L33</f>
        <v>1.971663329232376E-3</v>
      </c>
      <c r="AR36" s="30">
        <f>'Aggregates (per cent of GDP)'!M33-'[9]Aggregates (per cent of GDP)'!M33</f>
        <v>1.971663329232376E-3</v>
      </c>
      <c r="AS36" s="30">
        <f>'Aggregates (per cent of GDP)'!L33-'[9]Aggregates (per cent of GDP)'!N33</f>
        <v>-5.576961659254553</v>
      </c>
      <c r="AT36" s="30">
        <f>'Aggregates (per cent of GDP)'!N33-'[9]Aggregates (per cent of GDP)'!O33</f>
        <v>-0.67467022688583089</v>
      </c>
      <c r="AU36" s="30">
        <f>'Aggregates (per cent of GDP)'!P33-'[9]Aggregates (per cent of GDP)'!P33</f>
        <v>0</v>
      </c>
      <c r="AV36" s="30">
        <f>'Aggregates (per cent of GDP)'!R33-'[9]Aggregates (per cent of GDP)'!Q33</f>
        <v>-0.42646778934605928</v>
      </c>
      <c r="AW36" s="30">
        <f>'Aggregates (per cent of GDP)'!R33-'[9]Aggregates (per cent of GDP)'!R33</f>
        <v>0</v>
      </c>
      <c r="AX36" s="30">
        <f>'Aggregates (per cent of GDP)'!S33-'[9]Aggregates (per cent of GDP)'!S33</f>
        <v>0</v>
      </c>
      <c r="AY36" s="30">
        <f>'Aggregates (per cent of GDP)'!T33-'[9]Aggregates (per cent of GDP)'!T33</f>
        <v>-6.1995380610593287E-3</v>
      </c>
      <c r="AZ36" s="30">
        <f>'Aggregates (per cent of GDP)'!U33-'[9]Aggregates (per cent of GDP)'!U33</f>
        <v>-8.7551619886108156E-3</v>
      </c>
      <c r="BA36" s="30">
        <f>'Aggregates (per cent of GDP)'!V33-'[9]Aggregates (per cent of GDP)'!V33</f>
        <v>-4.3308641464401276E-3</v>
      </c>
      <c r="BB36" s="30">
        <f>'Aggregates (per cent of GDP)'!W33-'[9]Aggregates (per cent of GDP)'!W33</f>
        <v>0</v>
      </c>
      <c r="BC36" s="30">
        <f>'Aggregates (per cent of GDP)'!X33-'[9]Aggregates (per cent of GDP)'!X33</f>
        <v>-7.7393524274270931E-2</v>
      </c>
      <c r="BD36" s="30">
        <f>'Aggregates (per cent of GDP)'!AA33-'[9]Aggregates (per cent of GDP)'!Y33</f>
        <v>3.6177565686212403</v>
      </c>
      <c r="BE36" s="30">
        <f>'Aggregates (per cent of GDP)'!AB33-'[9]Aggregates (per cent of GDP)'!Z33</f>
        <v>2.9505228145183637</v>
      </c>
      <c r="BF36" s="30">
        <f>'Aggregates (per cent of GDP)'!AC33-'[9]Aggregates (per cent of GDP)'!AA33</f>
        <v>49.862571930823343</v>
      </c>
      <c r="BG36" s="30"/>
      <c r="BH36" s="30"/>
      <c r="BI36" s="30"/>
      <c r="BK36" s="35" t="s">
        <v>27</v>
      </c>
      <c r="BL36" s="30">
        <f>'Aggregates (2023-24 prices)'!C33-'[9]Aggregates (2023-24 prices)'!$C$33</f>
        <v>-0.44628571428575015</v>
      </c>
      <c r="BM36" s="30">
        <f>'Aggregates (2023-24 prices)'!D33-'[9]Aggregates (2023-24 prices)'!D33</f>
        <v>-0.4835453827939773</v>
      </c>
      <c r="BN36" s="30">
        <f>'Aggregates (2023-24 prices)'!E33-'[9]Aggregates (2023-24 prices)'!E33</f>
        <v>-0.41366061562752066</v>
      </c>
      <c r="BO36" s="30">
        <f>'Aggregates (2023-24 prices)'!F33-'[9]Aggregates (2023-24 prices)'!F33</f>
        <v>-2.4719810576165457E-2</v>
      </c>
      <c r="BP36" s="30">
        <f>'Aggregates (2023-24 prices)'!G33-'[9]Aggregates (2023-24 prices)'!G33</f>
        <v>-4.5164956590376448E-2</v>
      </c>
      <c r="BQ36" s="30">
        <f>'Aggregates (2023-24 prices)'!H33-'[9]Aggregates (2023-24 prices)'!H33</f>
        <v>-6.9884767166541906E-2</v>
      </c>
      <c r="BR36" s="30">
        <f>'Aggregates (2023-24 prices)'!I33-'[9]Aggregates (2023-24 prices)'!I33</f>
        <v>-0.37351223362281871</v>
      </c>
      <c r="BS36" s="30"/>
      <c r="BT36" s="30" t="e">
        <f>'Aggregates (2023-24 prices)'!K33-#REF!</f>
        <v>#REF!</v>
      </c>
      <c r="BU36" s="30" t="e">
        <f>'Aggregates (2023-24 prices)'!#REF!-#REF!</f>
        <v>#REF!</v>
      </c>
      <c r="BV36" s="30" t="e">
        <f>'Aggregates (2023-24 prices)'!L33-#REF!</f>
        <v>#REF!</v>
      </c>
      <c r="BW36" s="30" t="e">
        <f>'Aggregates (2023-24 prices)'!M33-#REF!</f>
        <v>#REF!</v>
      </c>
      <c r="BX36" s="30" t="e">
        <f>'Aggregates (2023-24 prices)'!N33-#REF!</f>
        <v>#REF!</v>
      </c>
      <c r="BY36" s="30"/>
      <c r="BZ36" s="30" t="e">
        <f>'Aggregates (2023-24 prices)'!Q33-#REF!</f>
        <v>#REF!</v>
      </c>
      <c r="CA36" s="30" t="e">
        <f>'Aggregates (2023-24 prices)'!R33-#REF!</f>
        <v>#REF!</v>
      </c>
      <c r="CB36" s="30"/>
      <c r="CC36" s="30" t="e">
        <f>'Aggregates (2023-24 prices)'!T33-#REF!</f>
        <v>#REF!</v>
      </c>
      <c r="CD36" s="30" t="e">
        <f>'Aggregates (2023-24 prices)'!U33-#REF!</f>
        <v>#REF!</v>
      </c>
      <c r="CE36" s="30" t="e">
        <f>'Aggregates (2023-24 prices)'!V33-#REF!</f>
        <v>#REF!</v>
      </c>
      <c r="CF36" s="30"/>
      <c r="CG36" s="30" t="e">
        <f>'Aggregates (2023-24 prices)'!X33-#REF!</f>
        <v>#REF!</v>
      </c>
      <c r="CH36" s="30" t="e">
        <f>'Aggregates (2023-24 prices)'!AA33-#REF!</f>
        <v>#REF!</v>
      </c>
      <c r="CI36" s="30" t="e">
        <f>'Aggregates (2023-24 prices)'!AB33-#REF!</f>
        <v>#REF!</v>
      </c>
      <c r="CJ36" s="30" t="e">
        <f>'Aggregates (2023-24 prices)'!AC33-#REF!</f>
        <v>#REF!</v>
      </c>
      <c r="CK36" s="30"/>
      <c r="CL36" s="30" t="e">
        <f>'Aggregates (2023-24 prices)'!AE33-#REF!</f>
        <v>#REF!</v>
      </c>
    </row>
    <row r="37" spans="1:90">
      <c r="B37" s="35" t="s">
        <v>19</v>
      </c>
      <c r="C37" s="30">
        <f>'Aggregates (£bn)'!C37-'[9]Aggregates (£bn)'!C37</f>
        <v>0</v>
      </c>
      <c r="D37" s="30">
        <f>'Aggregates (£bn)'!D37-'[9]Aggregates (£bn)'!D37</f>
        <v>0</v>
      </c>
      <c r="E37" s="30">
        <f>'Aggregates (£bn)'!E37-'[9]Aggregates (£bn)'!E37</f>
        <v>0</v>
      </c>
      <c r="F37" s="30">
        <f>'Aggregates (£bn)'!F37-'[9]Aggregates (£bn)'!F37</f>
        <v>0</v>
      </c>
      <c r="G37" s="30">
        <f>'Aggregates (£bn)'!G37-'[9]Aggregates (£bn)'!G37</f>
        <v>0</v>
      </c>
      <c r="H37" s="30">
        <f>'Aggregates (£bn)'!H37-'[9]Aggregates (£bn)'!H37</f>
        <v>0</v>
      </c>
      <c r="I37" s="30">
        <f>'Aggregates (£bn)'!I37-'[9]Aggregates (£bn)'!I37</f>
        <v>0</v>
      </c>
      <c r="J37" s="30">
        <f>'Aggregates (£bn)'!J37-'[9]Aggregates (£bn)'!J37</f>
        <v>0</v>
      </c>
      <c r="K37" s="30">
        <f>'Aggregates (£bn)'!K37-'[9]Aggregates (£bn)'!K37</f>
        <v>-4.0602412351675721E-4</v>
      </c>
      <c r="L37" s="30">
        <f>'Aggregates (£bn)'!L37-'[9]Aggregates (£bn)'!L37</f>
        <v>0</v>
      </c>
      <c r="M37" s="30">
        <f>'Aggregates (£bn)'!L37-'[9]Aggregates (£bn)'!M37</f>
        <v>-0.29877433674391263</v>
      </c>
      <c r="N37" s="30">
        <f>'Aggregates (£bn)'!M37-'[9]Aggregates (£bn)'!N37</f>
        <v>-10.675045302388657</v>
      </c>
      <c r="O37" s="30">
        <f>'Aggregates (£bn)'!N37-'[9]Aggregates (£bn)'!O37</f>
        <v>-0.29918036086742905</v>
      </c>
      <c r="P37" s="30">
        <f>'Aggregates (£bn)'!P37-'[9]Aggregates (£bn)'!P37</f>
        <v>0</v>
      </c>
      <c r="Q37" s="30">
        <f>'Aggregates (£bn)'!Q37-'[9]Aggregates (£bn)'!Q37</f>
        <v>0</v>
      </c>
      <c r="R37" s="30">
        <f>'Aggregates (£bn)'!R37-'[9]Aggregates (£bn)'!R37</f>
        <v>0</v>
      </c>
      <c r="S37" s="30">
        <f>'Aggregates (£bn)'!S37-'[9]Aggregates (£bn)'!S37</f>
        <v>0</v>
      </c>
      <c r="T37" s="30">
        <f>'Aggregates (£bn)'!T37-'[9]Aggregates (£bn)'!T37</f>
        <v>0</v>
      </c>
      <c r="U37" s="30">
        <f>'Aggregates (£bn)'!U37-'[9]Aggregates (£bn)'!U37</f>
        <v>0</v>
      </c>
      <c r="V37" s="30">
        <f>'Aggregates (£bn)'!V37-'[9]Aggregates (£bn)'!V37</f>
        <v>0</v>
      </c>
      <c r="W37" s="30">
        <f>'Aggregates (£bn)'!W37-'[9]Aggregates (£bn)'!W37</f>
        <v>0</v>
      </c>
      <c r="X37" s="30">
        <f>'Aggregates (£bn)'!X37-'[9]Aggregates (£bn)'!X37</f>
        <v>0</v>
      </c>
      <c r="Y37" s="30">
        <f>'Aggregates (£bn)'!AA37-'[9]Aggregates (£bn)'!Y37</f>
        <v>5.09</v>
      </c>
      <c r="Z37" s="30">
        <f>'Aggregates (£bn)'!AB37-'[9]Aggregates (£bn)'!Z37</f>
        <v>4.7908196391325699</v>
      </c>
      <c r="AA37" s="30">
        <f>'Aggregates (£bn)'!AC37-'[9]Aggregates (£bn)'!AA37</f>
        <v>60.548000000000002</v>
      </c>
      <c r="AB37" s="30">
        <f>'Aggregates (£bn)'!AD37-'[9]Aggregates (£bn)'!AB37</f>
        <v>-4.7912256632560863</v>
      </c>
      <c r="AC37" s="30">
        <f>'Aggregates (£bn)'!AE37-'[9]Aggregates (£bn)'!AC37</f>
        <v>55.205999999999989</v>
      </c>
      <c r="AD37" s="30">
        <f>'Aggregates (£bn)'!AF37-'[9]Aggregates (£bn)'!AD37</f>
        <v>131.16</v>
      </c>
      <c r="AE37" s="30">
        <f>'Aggregates (£bn)'!AG35-'[9]Aggregates (£bn)'!AE37</f>
        <v>-114.14056840501897</v>
      </c>
      <c r="AF37" s="30"/>
      <c r="AG37" s="35" t="s">
        <v>21</v>
      </c>
      <c r="AH37" s="30">
        <f>'Aggregates (per cent of GDP)'!C34-'[9]Aggregates (per cent of GDP)'!C34</f>
        <v>-6.4353846679672699E-2</v>
      </c>
      <c r="AI37" s="30">
        <f>'Aggregates (per cent of GDP)'!D34-'[9]Aggregates (per cent of GDP)'!D34</f>
        <v>-7.0837780101939529E-2</v>
      </c>
      <c r="AJ37" s="30">
        <f>'Aggregates (per cent of GDP)'!E34-'[9]Aggregates (per cent of GDP)'!E34</f>
        <v>-5.8091965771879472E-2</v>
      </c>
      <c r="AK37" s="30">
        <f>'Aggregates (per cent of GDP)'!F34-'[9]Aggregates (per cent of GDP)'!F34</f>
        <v>-5.2818218553420948E-3</v>
      </c>
      <c r="AL37" s="30">
        <f>'Aggregates (per cent of GDP)'!G34-'[9]Aggregates (per cent of GDP)'!G34</f>
        <v>-7.4639924747286202E-3</v>
      </c>
      <c r="AM37" s="30">
        <f>'Aggregates (per cent of GDP)'!H34-'[9]Aggregates (per cent of GDP)'!H34</f>
        <v>-1.2745814330071603E-2</v>
      </c>
      <c r="AN37" s="30">
        <f>'Aggregates (per cent of GDP)'!I34-'[9]Aggregates (per cent of GDP)'!I34</f>
        <v>-5.3005953861099186E-2</v>
      </c>
      <c r="AO37" s="30">
        <f>'Aggregates (per cent of GDP)'!J34-'[9]Aggregates (per cent of GDP)'!J34</f>
        <v>0</v>
      </c>
      <c r="AP37" s="30">
        <f>'Aggregates (per cent of GDP)'!K34-'[9]Aggregates (per cent of GDP)'!K34</f>
        <v>-1.2021115669237359E-3</v>
      </c>
      <c r="AQ37" s="30">
        <f>'Aggregates (per cent of GDP)'!L34-'[9]Aggregates (per cent of GDP)'!L34</f>
        <v>5.4100067159629228E-4</v>
      </c>
      <c r="AR37" s="30">
        <f>'Aggregates (per cent of GDP)'!M34-'[9]Aggregates (per cent of GDP)'!M34</f>
        <v>5.4100067159634779E-4</v>
      </c>
      <c r="AS37" s="30">
        <f>'Aggregates (per cent of GDP)'!L34-'[9]Aggregates (per cent of GDP)'!N34</f>
        <v>-3.8342667797060277</v>
      </c>
      <c r="AT37" s="30">
        <f>'Aggregates (per cent of GDP)'!N34-'[9]Aggregates (per cent of GDP)'!O34</f>
        <v>-0.36894792639196616</v>
      </c>
      <c r="AU37" s="30">
        <f>'Aggregates (per cent of GDP)'!P34-'[9]Aggregates (per cent of GDP)'!P34</f>
        <v>0</v>
      </c>
      <c r="AV37" s="30">
        <f>'Aggregates (per cent of GDP)'!R34-'[9]Aggregates (per cent of GDP)'!Q34</f>
        <v>-0.71824004052538259</v>
      </c>
      <c r="AW37" s="30">
        <f>'Aggregates (per cent of GDP)'!R34-'[9]Aggregates (per cent of GDP)'!R34</f>
        <v>0</v>
      </c>
      <c r="AX37" s="30">
        <f>'Aggregates (per cent of GDP)'!S34-'[9]Aggregates (per cent of GDP)'!S34</f>
        <v>0</v>
      </c>
      <c r="AY37" s="30">
        <f>'Aggregates (per cent of GDP)'!T34-'[9]Aggregates (per cent of GDP)'!T34</f>
        <v>-4.7216439211332784E-3</v>
      </c>
      <c r="AZ37" s="30">
        <f>'Aggregates (per cent of GDP)'!U34-'[9]Aggregates (per cent of GDP)'!U34</f>
        <v>-5.6199472750892987E-3</v>
      </c>
      <c r="BA37" s="30">
        <f>'Aggregates (per cent of GDP)'!V34-'[9]Aggregates (per cent of GDP)'!V34</f>
        <v>-4.9527804020947919E-3</v>
      </c>
      <c r="BB37" s="30">
        <f>'Aggregates (per cent of GDP)'!W34-'[9]Aggregates (per cent of GDP)'!W34</f>
        <v>0</v>
      </c>
      <c r="BC37" s="30">
        <f>'Aggregates (per cent of GDP)'!X34-'[9]Aggregates (per cent of GDP)'!X34</f>
        <v>-7.5737519826148514E-2</v>
      </c>
      <c r="BD37" s="30">
        <f>'Aggregates (per cent of GDP)'!AA34-'[9]Aggregates (per cent of GDP)'!Y34</f>
        <v>3.220349187236605</v>
      </c>
      <c r="BE37" s="30">
        <f>'Aggregates (per cent of GDP)'!AB34-'[9]Aggregates (per cent of GDP)'!Z34</f>
        <v>2.8578851942669052</v>
      </c>
      <c r="BF37" s="30">
        <f>'Aggregates (per cent of GDP)'!AC34-'[9]Aggregates (per cent of GDP)'!AA34</f>
        <v>48.76522120427822</v>
      </c>
      <c r="BG37" s="30"/>
      <c r="BH37" s="30"/>
      <c r="BI37" s="30"/>
      <c r="BK37" s="35" t="s">
        <v>28</v>
      </c>
      <c r="BL37" s="30">
        <f>'Aggregates (2023-24 prices)'!C34-'[9]Aggregates (2023-24 prices)'!$C$34</f>
        <v>-0.45116244411332218</v>
      </c>
      <c r="BM37" s="30">
        <f>'Aggregates (2023-24 prices)'!D34-'[9]Aggregates (2023-24 prices)'!D34</f>
        <v>-0.48852459016404737</v>
      </c>
      <c r="BN37" s="30">
        <f>'Aggregates (2023-24 prices)'!E34-'[9]Aggregates (2023-24 prices)'!E34</f>
        <v>-0.42270938897172528</v>
      </c>
      <c r="BO37" s="30">
        <f>'Aggregates (2023-24 prices)'!F34-'[9]Aggregates (2023-24 prices)'!F34</f>
        <v>-2.2259314456039903E-2</v>
      </c>
      <c r="BP37" s="30">
        <f>'Aggregates (2023-24 prices)'!G34-'[9]Aggregates (2023-24 prices)'!G34</f>
        <v>-4.3555886736221794E-2</v>
      </c>
      <c r="BQ37" s="30">
        <f>'Aggregates (2023-24 prices)'!H34-'[9]Aggregates (2023-24 prices)'!H34</f>
        <v>-6.5815201192251038E-2</v>
      </c>
      <c r="BR37" s="30">
        <f>'Aggregates (2023-24 prices)'!I34-'[9]Aggregates (2023-24 prices)'!I34</f>
        <v>-0.38672727272734164</v>
      </c>
      <c r="BS37" s="30"/>
      <c r="BT37" s="30" t="e">
        <f>'Aggregates (2023-24 prices)'!K34-#REF!</f>
        <v>#REF!</v>
      </c>
      <c r="BU37" s="30" t="e">
        <f>'Aggregates (2023-24 prices)'!#REF!-#REF!</f>
        <v>#REF!</v>
      </c>
      <c r="BV37" s="30" t="e">
        <f>'Aggregates (2023-24 prices)'!L34-#REF!</f>
        <v>#REF!</v>
      </c>
      <c r="BW37" s="30" t="e">
        <f>'Aggregates (2023-24 prices)'!M34-#REF!</f>
        <v>#REF!</v>
      </c>
      <c r="BX37" s="30" t="e">
        <f>'Aggregates (2023-24 prices)'!N34-#REF!</f>
        <v>#REF!</v>
      </c>
      <c r="BY37" s="30"/>
      <c r="BZ37" s="30" t="e">
        <f>'Aggregates (2023-24 prices)'!Q34-#REF!</f>
        <v>#REF!</v>
      </c>
      <c r="CA37" s="30" t="e">
        <f>'Aggregates (2023-24 prices)'!R34-#REF!</f>
        <v>#REF!</v>
      </c>
      <c r="CB37" s="30"/>
      <c r="CC37" s="30" t="e">
        <f>'Aggregates (2023-24 prices)'!T34-#REF!</f>
        <v>#REF!</v>
      </c>
      <c r="CD37" s="30" t="e">
        <f>'Aggregates (2023-24 prices)'!U34-#REF!</f>
        <v>#REF!</v>
      </c>
      <c r="CE37" s="30" t="e">
        <f>'Aggregates (2023-24 prices)'!V34-#REF!</f>
        <v>#REF!</v>
      </c>
      <c r="CF37" s="30"/>
      <c r="CG37" s="30" t="e">
        <f>'Aggregates (2023-24 prices)'!X34-#REF!</f>
        <v>#REF!</v>
      </c>
      <c r="CH37" s="30" t="e">
        <f>'Aggregates (2023-24 prices)'!AA34-#REF!</f>
        <v>#REF!</v>
      </c>
      <c r="CI37" s="30" t="e">
        <f>'Aggregates (2023-24 prices)'!AB34-#REF!</f>
        <v>#REF!</v>
      </c>
      <c r="CJ37" s="30" t="e">
        <f>'Aggregates (2023-24 prices)'!AC34-#REF!</f>
        <v>#REF!</v>
      </c>
      <c r="CK37" s="30"/>
      <c r="CL37" s="30" t="e">
        <f>'Aggregates (2023-24 prices)'!AE34-#REF!</f>
        <v>#REF!</v>
      </c>
    </row>
    <row r="38" spans="1:90">
      <c r="B38" s="35" t="s">
        <v>20</v>
      </c>
      <c r="C38" s="30">
        <f>'Aggregates (£bn)'!C38-'[9]Aggregates (£bn)'!C38</f>
        <v>0</v>
      </c>
      <c r="D38" s="30">
        <f>'Aggregates (£bn)'!D38-'[9]Aggregates (£bn)'!D38</f>
        <v>0</v>
      </c>
      <c r="E38" s="30">
        <f>'Aggregates (£bn)'!E38-'[9]Aggregates (£bn)'!E38</f>
        <v>0</v>
      </c>
      <c r="F38" s="30">
        <f>'Aggregates (£bn)'!F38-'[9]Aggregates (£bn)'!F38</f>
        <v>0</v>
      </c>
      <c r="G38" s="30">
        <f>'Aggregates (£bn)'!G38-'[9]Aggregates (£bn)'!G38</f>
        <v>0</v>
      </c>
      <c r="H38" s="30">
        <f>'Aggregates (£bn)'!H38-'[9]Aggregates (£bn)'!H38</f>
        <v>0</v>
      </c>
      <c r="I38" s="30">
        <f>'Aggregates (£bn)'!I38-'[9]Aggregates (£bn)'!I38</f>
        <v>0</v>
      </c>
      <c r="J38" s="30">
        <f>'Aggregates (£bn)'!J38-'[9]Aggregates (£bn)'!J38</f>
        <v>0</v>
      </c>
      <c r="K38" s="30">
        <f>'Aggregates (£bn)'!K38-'[9]Aggregates (£bn)'!K38</f>
        <v>-1.4278802337802099E-3</v>
      </c>
      <c r="L38" s="30">
        <f>'Aggregates (£bn)'!L38-'[9]Aggregates (£bn)'!L38</f>
        <v>0</v>
      </c>
      <c r="M38" s="30">
        <f>'Aggregates (£bn)'!L38-'[9]Aggregates (£bn)'!M38</f>
        <v>-0.94655782058296456</v>
      </c>
      <c r="N38" s="30">
        <f>'Aggregates (£bn)'!M38-'[9]Aggregates (£bn)'!N38</f>
        <v>-6.96645647860029</v>
      </c>
      <c r="O38" s="30">
        <f>'Aggregates (£bn)'!N38-'[9]Aggregates (£bn)'!O38</f>
        <v>-0.94798570081674605</v>
      </c>
      <c r="P38" s="30">
        <f>'Aggregates (£bn)'!P38-'[9]Aggregates (£bn)'!P38</f>
        <v>0</v>
      </c>
      <c r="Q38" s="30">
        <f>'Aggregates (£bn)'!Q38-'[9]Aggregates (£bn)'!Q38</f>
        <v>0</v>
      </c>
      <c r="R38" s="30">
        <f>'Aggregates (£bn)'!R38-'[9]Aggregates (£bn)'!R38</f>
        <v>0</v>
      </c>
      <c r="S38" s="30">
        <f>'Aggregates (£bn)'!S38-'[9]Aggregates (£bn)'!S38</f>
        <v>0</v>
      </c>
      <c r="T38" s="30">
        <f>'Aggregates (£bn)'!T38-'[9]Aggregates (£bn)'!T38</f>
        <v>0</v>
      </c>
      <c r="U38" s="30">
        <f>'Aggregates (£bn)'!U38-'[9]Aggregates (£bn)'!U38</f>
        <v>0</v>
      </c>
      <c r="V38" s="30">
        <f>'Aggregates (£bn)'!V38-'[9]Aggregates (£bn)'!V38</f>
        <v>0</v>
      </c>
      <c r="W38" s="30">
        <f>'Aggregates (£bn)'!W38-'[9]Aggregates (£bn)'!W38</f>
        <v>0</v>
      </c>
      <c r="X38" s="30">
        <f>'Aggregates (£bn)'!X38-'[9]Aggregates (£bn)'!X38</f>
        <v>0</v>
      </c>
      <c r="Y38" s="30">
        <f>'Aggregates (£bn)'!AA38-'[9]Aggregates (£bn)'!Y38</f>
        <v>5.14</v>
      </c>
      <c r="Z38" s="30">
        <f>'Aggregates (£bn)'!AB38-'[9]Aggregates (£bn)'!Z38</f>
        <v>4.1920142991832554</v>
      </c>
      <c r="AA38" s="30">
        <f>'Aggregates (£bn)'!AC38-'[9]Aggregates (£bn)'!AA38</f>
        <v>70.850999999999999</v>
      </c>
      <c r="AB38" s="30">
        <f>'Aggregates (£bn)'!AD38-'[9]Aggregates (£bn)'!AB38</f>
        <v>-4.1934421794170351</v>
      </c>
      <c r="AC38" s="30">
        <f>'Aggregates (£bn)'!AE38-'[9]Aggregates (£bn)'!AC38</f>
        <v>66.085999999999999</v>
      </c>
      <c r="AD38" s="30">
        <f>'Aggregates (£bn)'!AF38-'[9]Aggregates (£bn)'!AD38</f>
        <v>154.006</v>
      </c>
      <c r="AE38" s="30">
        <f>'Aggregates (£bn)'!AG36-'[9]Aggregates (£bn)'!AE38</f>
        <v>-138.75821929575204</v>
      </c>
      <c r="AF38" s="30"/>
      <c r="AG38" s="35" t="s">
        <v>22</v>
      </c>
      <c r="AH38" s="30">
        <f>'Aggregates (per cent of GDP)'!C35-'[9]Aggregates (per cent of GDP)'!C35</f>
        <v>-6.3801114300780171E-2</v>
      </c>
      <c r="AI38" s="30">
        <f>'Aggregates (per cent of GDP)'!D35-'[9]Aggregates (per cent of GDP)'!D35</f>
        <v>-7.1607277347418119E-2</v>
      </c>
      <c r="AJ38" s="30">
        <f>'Aggregates (per cent of GDP)'!E35-'[9]Aggregates (per cent of GDP)'!E35</f>
        <v>-5.9385261790922073E-2</v>
      </c>
      <c r="AK38" s="30">
        <f>'Aggregates (per cent of GDP)'!F35-'[9]Aggregates (per cent of GDP)'!F35</f>
        <v>-4.7124597413361613E-3</v>
      </c>
      <c r="AL38" s="30">
        <f>'Aggregates (per cent of GDP)'!G35-'[9]Aggregates (per cent of GDP)'!G35</f>
        <v>-7.5095558151554442E-3</v>
      </c>
      <c r="AM38" s="30">
        <f>'Aggregates (per cent of GDP)'!H35-'[9]Aggregates (per cent of GDP)'!H35</f>
        <v>-1.2222015556491606E-2</v>
      </c>
      <c r="AN38" s="30">
        <f>'Aggregates (per cent of GDP)'!I35-'[9]Aggregates (per cent of GDP)'!I35</f>
        <v>-5.2519253787096432E-2</v>
      </c>
      <c r="AO38" s="30">
        <f>'Aggregates (per cent of GDP)'!J35-'[9]Aggregates (per cent of GDP)'!J35</f>
        <v>0</v>
      </c>
      <c r="AP38" s="30">
        <f>'Aggregates (per cent of GDP)'!K35-'[9]Aggregates (per cent of GDP)'!K35</f>
        <v>-3.0937033052973462E-3</v>
      </c>
      <c r="AQ38" s="30">
        <f>'Aggregates (per cent of GDP)'!L35-'[9]Aggregates (per cent of GDP)'!L35</f>
        <v>1.8218874491109371E-3</v>
      </c>
      <c r="AR38" s="30">
        <f>'Aggregates (per cent of GDP)'!M35-'[9]Aggregates (per cent of GDP)'!M35</f>
        <v>1.8218874491107151E-3</v>
      </c>
      <c r="AS38" s="30">
        <f>'Aggregates (per cent of GDP)'!L35-'[9]Aggregates (per cent of GDP)'!N35</f>
        <v>-6.2634388037238029</v>
      </c>
      <c r="AT38" s="30">
        <f>'Aggregates (per cent of GDP)'!N35-'[9]Aggregates (per cent of GDP)'!O35</f>
        <v>0.67904327131730557</v>
      </c>
      <c r="AU38" s="30">
        <f>'Aggregates (per cent of GDP)'!P35-'[9]Aggregates (per cent of GDP)'!P35</f>
        <v>0</v>
      </c>
      <c r="AV38" s="30">
        <f>'Aggregates (per cent of GDP)'!R35-'[9]Aggregates (per cent of GDP)'!Q35</f>
        <v>-1.7924656036161768</v>
      </c>
      <c r="AW38" s="30">
        <f>'Aggregates (per cent of GDP)'!R35-'[9]Aggregates (per cent of GDP)'!R35</f>
        <v>0</v>
      </c>
      <c r="AX38" s="30">
        <f>'Aggregates (per cent of GDP)'!S35-'[9]Aggregates (per cent of GDP)'!S35</f>
        <v>0</v>
      </c>
      <c r="AY38" s="30">
        <f>'Aggregates (per cent of GDP)'!T35-'[9]Aggregates (per cent of GDP)'!T35</f>
        <v>-6.9702699397407031E-3</v>
      </c>
      <c r="AZ38" s="30">
        <f>'Aggregates (per cent of GDP)'!U35-'[9]Aggregates (per cent of GDP)'!U35</f>
        <v>-8.1153536152065442E-3</v>
      </c>
      <c r="BA38" s="30">
        <f>'Aggregates (per cent of GDP)'!V35-'[9]Aggregates (per cent of GDP)'!V35</f>
        <v>-5.2634301440517284E-3</v>
      </c>
      <c r="BB38" s="30">
        <f>'Aggregates (per cent of GDP)'!W35-'[9]Aggregates (per cent of GDP)'!W35</f>
        <v>0</v>
      </c>
      <c r="BC38" s="30">
        <f>'Aggregates (per cent of GDP)'!X35-'[9]Aggregates (per cent of GDP)'!X35</f>
        <v>-7.4428488105745316E-2</v>
      </c>
      <c r="BD38" s="30">
        <f>'Aggregates (per cent of GDP)'!AA35-'[9]Aggregates (per cent of GDP)'!Y35</f>
        <v>3.7638153858950503</v>
      </c>
      <c r="BE38" s="30">
        <f>'Aggregates (per cent of GDP)'!AB35-'[9]Aggregates (per cent of GDP)'!Z35</f>
        <v>4.4506648202589902</v>
      </c>
      <c r="BF38" s="30">
        <f>'Aggregates (per cent of GDP)'!AC35-'[9]Aggregates (per cent of GDP)'!AA35</f>
        <v>46.516642161182581</v>
      </c>
      <c r="BG38" s="30"/>
      <c r="BH38" s="30"/>
      <c r="BI38" s="30"/>
      <c r="BK38" s="35" t="s">
        <v>29</v>
      </c>
      <c r="BL38" s="30">
        <f>'Aggregates (2023-24 prices)'!C35-'[9]Aggregates (2023-24 prices)'!$C$35</f>
        <v>-0.45896746817544454</v>
      </c>
      <c r="BM38" s="30">
        <f>'Aggregates (2023-24 prices)'!D35-'[9]Aggregates (2023-24 prices)'!D35</f>
        <v>-0.48452333804800674</v>
      </c>
      <c r="BN38" s="30">
        <f>'Aggregates (2023-24 prices)'!E35-'[9]Aggregates (2023-24 prices)'!E35</f>
        <v>-0.42591513437071171</v>
      </c>
      <c r="BO38" s="30">
        <f>'Aggregates (2023-24 prices)'!F35-'[9]Aggregates (2023-24 prices)'!F35</f>
        <v>-1.7909476661955637E-2</v>
      </c>
      <c r="BP38" s="30">
        <f>'Aggregates (2023-24 prices)'!G35-'[9]Aggregates (2023-24 prices)'!G35</f>
        <v>-4.069872701556676E-2</v>
      </c>
      <c r="BQ38" s="30">
        <f>'Aggregates (2023-24 prices)'!H35-'[9]Aggregates (2023-24 prices)'!H35</f>
        <v>-5.8608203677515291E-2</v>
      </c>
      <c r="BR38" s="30">
        <f>'Aggregates (2023-24 prices)'!I35-'[9]Aggregates (2023-24 prices)'!I35</f>
        <v>-0.39201414427162717</v>
      </c>
      <c r="BS38" s="30"/>
      <c r="BT38" s="30" t="e">
        <f>'Aggregates (2023-24 prices)'!K35-#REF!</f>
        <v>#REF!</v>
      </c>
      <c r="BU38" s="30" t="e">
        <f>'Aggregates (2023-24 prices)'!#REF!-#REF!</f>
        <v>#REF!</v>
      </c>
      <c r="BV38" s="30" t="e">
        <f>'Aggregates (2023-24 prices)'!L35-#REF!</f>
        <v>#REF!</v>
      </c>
      <c r="BW38" s="30" t="e">
        <f>'Aggregates (2023-24 prices)'!M35-#REF!</f>
        <v>#REF!</v>
      </c>
      <c r="BX38" s="30" t="e">
        <f>'Aggregates (2023-24 prices)'!N35-#REF!</f>
        <v>#REF!</v>
      </c>
      <c r="BY38" s="30"/>
      <c r="BZ38" s="30" t="e">
        <f>'Aggregates (2023-24 prices)'!Q35-#REF!</f>
        <v>#REF!</v>
      </c>
      <c r="CA38" s="30" t="e">
        <f>'Aggregates (2023-24 prices)'!R35-#REF!</f>
        <v>#REF!</v>
      </c>
      <c r="CB38" s="30"/>
      <c r="CC38" s="30" t="e">
        <f>'Aggregates (2023-24 prices)'!T35-#REF!</f>
        <v>#REF!</v>
      </c>
      <c r="CD38" s="30" t="e">
        <f>'Aggregates (2023-24 prices)'!U35-#REF!</f>
        <v>#REF!</v>
      </c>
      <c r="CE38" s="30" t="e">
        <f>'Aggregates (2023-24 prices)'!V35-#REF!</f>
        <v>#REF!</v>
      </c>
      <c r="CF38" s="30"/>
      <c r="CG38" s="30" t="e">
        <f>'Aggregates (2023-24 prices)'!X35-#REF!</f>
        <v>#REF!</v>
      </c>
      <c r="CH38" s="30" t="e">
        <f>'Aggregates (2023-24 prices)'!AA35-#REF!</f>
        <v>#REF!</v>
      </c>
      <c r="CI38" s="30" t="e">
        <f>'Aggregates (2023-24 prices)'!AB35-#REF!</f>
        <v>#REF!</v>
      </c>
      <c r="CJ38" s="30" t="e">
        <f>'Aggregates (2023-24 prices)'!AC35-#REF!</f>
        <v>#REF!</v>
      </c>
      <c r="CK38" s="30"/>
      <c r="CL38" s="30" t="e">
        <f>'Aggregates (2023-24 prices)'!AE35-#REF!</f>
        <v>#REF!</v>
      </c>
    </row>
    <row r="39" spans="1:90">
      <c r="B39" s="35" t="s">
        <v>21</v>
      </c>
      <c r="C39" s="30">
        <f>'Aggregates (£bn)'!C39-'[9]Aggregates (£bn)'!C39</f>
        <v>0</v>
      </c>
      <c r="D39" s="30">
        <f>'Aggregates (£bn)'!D39-'[9]Aggregates (£bn)'!D39</f>
        <v>0</v>
      </c>
      <c r="E39" s="30">
        <f>'Aggregates (£bn)'!E39-'[9]Aggregates (£bn)'!E39</f>
        <v>0</v>
      </c>
      <c r="F39" s="30">
        <f>'Aggregates (£bn)'!F39-'[9]Aggregates (£bn)'!F39</f>
        <v>0</v>
      </c>
      <c r="G39" s="30">
        <f>'Aggregates (£bn)'!G39-'[9]Aggregates (£bn)'!G39</f>
        <v>0</v>
      </c>
      <c r="H39" s="30">
        <f>'Aggregates (£bn)'!H39-'[9]Aggregates (£bn)'!H39</f>
        <v>0</v>
      </c>
      <c r="I39" s="30">
        <f>'Aggregates (£bn)'!I39-'[9]Aggregates (£bn)'!I39</f>
        <v>0</v>
      </c>
      <c r="J39" s="30">
        <f>'Aggregates (£bn)'!J39-'[9]Aggregates (£bn)'!J39</f>
        <v>0</v>
      </c>
      <c r="K39" s="30">
        <f>'Aggregates (£bn)'!K39-'[9]Aggregates (£bn)'!K39</f>
        <v>-1.0076499004556538E-3</v>
      </c>
      <c r="L39" s="30">
        <f>'Aggregates (£bn)'!L39-'[9]Aggregates (£bn)'!L39</f>
        <v>0</v>
      </c>
      <c r="M39" s="30">
        <f>'Aggregates (£bn)'!L39-'[9]Aggregates (£bn)'!M39</f>
        <v>-0.60104504242221468</v>
      </c>
      <c r="N39" s="30">
        <f>'Aggregates (£bn)'!M39-'[9]Aggregates (£bn)'!N39</f>
        <v>-5.7569022652551132</v>
      </c>
      <c r="O39" s="30">
        <f>'Aggregates (£bn)'!N39-'[9]Aggregates (£bn)'!O39</f>
        <v>-0.60205269232267078</v>
      </c>
      <c r="P39" s="30">
        <f>'Aggregates (£bn)'!P39-'[9]Aggregates (£bn)'!P39</f>
        <v>0</v>
      </c>
      <c r="Q39" s="30">
        <f>'Aggregates (£bn)'!Q39-'[9]Aggregates (£bn)'!Q39</f>
        <v>0</v>
      </c>
      <c r="R39" s="30">
        <f>'Aggregates (£bn)'!R39-'[9]Aggregates (£bn)'!R39</f>
        <v>0</v>
      </c>
      <c r="S39" s="30">
        <f>'Aggregates (£bn)'!S39-'[9]Aggregates (£bn)'!S39</f>
        <v>0</v>
      </c>
      <c r="T39" s="30">
        <f>'Aggregates (£bn)'!T39-'[9]Aggregates (£bn)'!T39</f>
        <v>0</v>
      </c>
      <c r="U39" s="30">
        <f>'Aggregates (£bn)'!U39-'[9]Aggregates (£bn)'!U39</f>
        <v>0</v>
      </c>
      <c r="V39" s="30">
        <f>'Aggregates (£bn)'!V39-'[9]Aggregates (£bn)'!V39</f>
        <v>0</v>
      </c>
      <c r="W39" s="30">
        <f>'Aggregates (£bn)'!W39-'[9]Aggregates (£bn)'!W39</f>
        <v>0</v>
      </c>
      <c r="X39" s="30">
        <f>'Aggregates (£bn)'!X39-'[9]Aggregates (£bn)'!X39</f>
        <v>0</v>
      </c>
      <c r="Y39" s="30">
        <f>'Aggregates (£bn)'!AA39-'[9]Aggregates (£bn)'!Y39</f>
        <v>5.3490000000000002</v>
      </c>
      <c r="Z39" s="30">
        <f>'Aggregates (£bn)'!AB39-'[9]Aggregates (£bn)'!Z39</f>
        <v>4.7469473076773294</v>
      </c>
      <c r="AA39" s="30">
        <f>'Aggregates (£bn)'!AC39-'[9]Aggregates (£bn)'!AA39</f>
        <v>81.007999999999996</v>
      </c>
      <c r="AB39" s="30">
        <f>'Aggregates (£bn)'!AD39-'[9]Aggregates (£bn)'!AB39</f>
        <v>-4.747954957577786</v>
      </c>
      <c r="AC39" s="30">
        <f>'Aggregates (£bn)'!AE39-'[9]Aggregates (£bn)'!AC39</f>
        <v>79.742999999999995</v>
      </c>
      <c r="AD39" s="30">
        <f>'Aggregates (£bn)'!AF39-'[9]Aggregates (£bn)'!AD39</f>
        <v>179.374</v>
      </c>
      <c r="AE39" s="30">
        <f>'Aggregates (£bn)'!AG37-'[9]Aggregates (£bn)'!AE39</f>
        <v>-167.55906365184157</v>
      </c>
      <c r="AF39" s="30"/>
      <c r="AG39" s="35" t="s">
        <v>23</v>
      </c>
      <c r="AH39" s="30">
        <f>'Aggregates (per cent of GDP)'!C36-'[9]Aggregates (per cent of GDP)'!C36</f>
        <v>-6.8056967649937405E-2</v>
      </c>
      <c r="AI39" s="30">
        <f>'Aggregates (per cent of GDP)'!D36-'[9]Aggregates (per cent of GDP)'!D36</f>
        <v>-7.4767108120141756E-2</v>
      </c>
      <c r="AJ39" s="30">
        <f>'Aggregates (per cent of GDP)'!E36-'[9]Aggregates (per cent of GDP)'!E36</f>
        <v>-6.2414670736885114E-2</v>
      </c>
      <c r="AK39" s="30">
        <f>'Aggregates (per cent of GDP)'!F36-'[9]Aggregates (per cent of GDP)'!F36</f>
        <v>-4.6137123101979149E-3</v>
      </c>
      <c r="AL39" s="30">
        <f>'Aggregates (per cent of GDP)'!G36-'[9]Aggregates (per cent of GDP)'!G36</f>
        <v>-7.738725073060948E-3</v>
      </c>
      <c r="AM39" s="30">
        <f>'Aggregates (per cent of GDP)'!H36-'[9]Aggregates (per cent of GDP)'!H36</f>
        <v>-1.2352437383260195E-2</v>
      </c>
      <c r="AN39" s="30">
        <f>'Aggregates (per cent of GDP)'!I36-'[9]Aggregates (per cent of GDP)'!I36</f>
        <v>-5.6959246446339762E-2</v>
      </c>
      <c r="AO39" s="30">
        <f>'Aggregates (per cent of GDP)'!J36-'[9]Aggregates (per cent of GDP)'!J36</f>
        <v>0</v>
      </c>
      <c r="AP39" s="30">
        <f>'Aggregates (per cent of GDP)'!K36-'[9]Aggregates (per cent of GDP)'!K36</f>
        <v>-2.0964281600119872E-3</v>
      </c>
      <c r="AQ39" s="30">
        <f>'Aggregates (per cent of GDP)'!L36-'[9]Aggregates (per cent of GDP)'!L36</f>
        <v>1.271990119557781E-4</v>
      </c>
      <c r="AR39" s="30">
        <f>'Aggregates (per cent of GDP)'!M36-'[9]Aggregates (per cent of GDP)'!M36</f>
        <v>1.2719901195573646E-4</v>
      </c>
      <c r="AS39" s="30">
        <f>'Aggregates (per cent of GDP)'!L36-'[9]Aggregates (per cent of GDP)'!N36</f>
        <v>-4.0138881952432452</v>
      </c>
      <c r="AT39" s="30">
        <f>'Aggregates (per cent of GDP)'!N36-'[9]Aggregates (per cent of GDP)'!O36</f>
        <v>0.25657302539865068</v>
      </c>
      <c r="AU39" s="30">
        <f>'Aggregates (per cent of GDP)'!P36-'[9]Aggregates (per cent of GDP)'!P36</f>
        <v>0</v>
      </c>
      <c r="AV39" s="30">
        <f>'Aggregates (per cent of GDP)'!R36-'[9]Aggregates (per cent of GDP)'!Q36</f>
        <v>-1.1500292891354535</v>
      </c>
      <c r="AW39" s="30">
        <f>'Aggregates (per cent of GDP)'!R36-'[9]Aggregates (per cent of GDP)'!R36</f>
        <v>0</v>
      </c>
      <c r="AX39" s="30">
        <f>'Aggregates (per cent of GDP)'!S36-'[9]Aggregates (per cent of GDP)'!S36</f>
        <v>0</v>
      </c>
      <c r="AY39" s="30">
        <f>'Aggregates (per cent of GDP)'!T36-'[9]Aggregates (per cent of GDP)'!T36</f>
        <v>-6.3316841506866339E-3</v>
      </c>
      <c r="AZ39" s="30">
        <f>'Aggregates (per cent of GDP)'!U36-'[9]Aggregates (per cent of GDP)'!U36</f>
        <v>-7.6342962546043225E-3</v>
      </c>
      <c r="BA39" s="30">
        <f>'Aggregates (per cent of GDP)'!V36-'[9]Aggregates (per cent of GDP)'!V36</f>
        <v>-5.9571537265954433E-3</v>
      </c>
      <c r="BB39" s="30">
        <f>'Aggregates (per cent of GDP)'!W36-'[9]Aggregates (per cent of GDP)'!W36</f>
        <v>0</v>
      </c>
      <c r="BC39" s="30">
        <f>'Aggregates (per cent of GDP)'!X36-'[9]Aggregates (per cent of GDP)'!X36</f>
        <v>-7.1967515473915E-2</v>
      </c>
      <c r="BD39" s="30">
        <f>'Aggregates (per cent of GDP)'!AA36-'[9]Aggregates (per cent of GDP)'!Y36</f>
        <v>2.610579899566623</v>
      </c>
      <c r="BE39" s="30">
        <f>'Aggregates (per cent of GDP)'!AB36-'[9]Aggregates (per cent of GDP)'!Z36</f>
        <v>2.873863065435482</v>
      </c>
      <c r="BF39" s="30">
        <f>'Aggregates (per cent of GDP)'!AC36-'[9]Aggregates (per cent of GDP)'!AA36</f>
        <v>43.602493175418935</v>
      </c>
      <c r="BG39" s="30"/>
      <c r="BH39" s="30"/>
      <c r="BI39" s="30"/>
      <c r="BK39" s="35" t="s">
        <v>30</v>
      </c>
      <c r="BL39" s="30">
        <f>'Aggregates (2023-24 prices)'!C36-'[9]Aggregates (2023-24 prices)'!$C$36</f>
        <v>-0.46296940856564106</v>
      </c>
      <c r="BM39" s="30">
        <f>'Aggregates (2023-24 prices)'!D36-'[9]Aggregates (2023-24 prices)'!D36</f>
        <v>-0.48673555404491253</v>
      </c>
      <c r="BN39" s="30">
        <f>'Aggregates (2023-24 prices)'!E36-'[9]Aggregates (2023-24 prices)'!E36</f>
        <v>-0.43205982324940351</v>
      </c>
      <c r="BO39" s="30">
        <f>'Aggregates (2023-24 prices)'!F36-'[9]Aggregates (2023-24 prices)'!F36</f>
        <v>-1.1548606390212157E-2</v>
      </c>
      <c r="BP39" s="30">
        <f>'Aggregates (2023-24 prices)'!G36-'[9]Aggregates (2023-24 prices)'!G36</f>
        <v>-4.3127124405167194E-2</v>
      </c>
      <c r="BQ39" s="30">
        <f>'Aggregates (2023-24 prices)'!H36-'[9]Aggregates (2023-24 prices)'!H36</f>
        <v>-5.4675730795381128E-2</v>
      </c>
      <c r="BR39" s="30">
        <f>'Aggregates (2023-24 prices)'!I36-'[9]Aggregates (2023-24 prices)'!I36</f>
        <v>-0.40239021074103221</v>
      </c>
      <c r="BS39" s="30"/>
      <c r="BT39" s="30" t="e">
        <f>'Aggregates (2023-24 prices)'!K36-#REF!</f>
        <v>#REF!</v>
      </c>
      <c r="BU39" s="30" t="e">
        <f>'Aggregates (2023-24 prices)'!#REF!-#REF!</f>
        <v>#REF!</v>
      </c>
      <c r="BV39" s="30" t="e">
        <f>'Aggregates (2023-24 prices)'!L36-#REF!</f>
        <v>#REF!</v>
      </c>
      <c r="BW39" s="30" t="e">
        <f>'Aggregates (2023-24 prices)'!M36-#REF!</f>
        <v>#REF!</v>
      </c>
      <c r="BX39" s="30" t="e">
        <f>'Aggregates (2023-24 prices)'!N36-#REF!</f>
        <v>#REF!</v>
      </c>
      <c r="BY39" s="30"/>
      <c r="BZ39" s="30" t="e">
        <f>'Aggregates (2023-24 prices)'!Q36-#REF!</f>
        <v>#REF!</v>
      </c>
      <c r="CA39" s="30" t="e">
        <f>'Aggregates (2023-24 prices)'!R36-#REF!</f>
        <v>#REF!</v>
      </c>
      <c r="CB39" s="30"/>
      <c r="CC39" s="30" t="e">
        <f>'Aggregates (2023-24 prices)'!T36-#REF!</f>
        <v>#REF!</v>
      </c>
      <c r="CD39" s="30" t="e">
        <f>'Aggregates (2023-24 prices)'!U36-#REF!</f>
        <v>#REF!</v>
      </c>
      <c r="CE39" s="30" t="e">
        <f>'Aggregates (2023-24 prices)'!V36-#REF!</f>
        <v>#REF!</v>
      </c>
      <c r="CF39" s="30"/>
      <c r="CG39" s="30" t="e">
        <f>'Aggregates (2023-24 prices)'!X36-#REF!</f>
        <v>#REF!</v>
      </c>
      <c r="CH39" s="30" t="e">
        <f>'Aggregates (2023-24 prices)'!AA36-#REF!</f>
        <v>#REF!</v>
      </c>
      <c r="CI39" s="30" t="e">
        <f>'Aggregates (2023-24 prices)'!AB36-#REF!</f>
        <v>#REF!</v>
      </c>
      <c r="CJ39" s="30" t="e">
        <f>'Aggregates (2023-24 prices)'!AC36-#REF!</f>
        <v>#REF!</v>
      </c>
      <c r="CK39" s="30"/>
      <c r="CL39" s="30" t="e">
        <f>'Aggregates (2023-24 prices)'!AE36-#REF!</f>
        <v>#REF!</v>
      </c>
    </row>
    <row r="40" spans="1:90">
      <c r="B40" s="35" t="s">
        <v>22</v>
      </c>
      <c r="C40" s="30">
        <f>'Aggregates (£bn)'!C40-'[9]Aggregates (£bn)'!C40</f>
        <v>0</v>
      </c>
      <c r="D40" s="30">
        <f>'Aggregates (£bn)'!D40-'[9]Aggregates (£bn)'!D40</f>
        <v>0</v>
      </c>
      <c r="E40" s="30">
        <f>'Aggregates (£bn)'!E40-'[9]Aggregates (£bn)'!E40</f>
        <v>0</v>
      </c>
      <c r="F40" s="30">
        <f>'Aggregates (£bn)'!F40-'[9]Aggregates (£bn)'!F40</f>
        <v>0</v>
      </c>
      <c r="G40" s="30">
        <f>'Aggregates (£bn)'!G40-'[9]Aggregates (£bn)'!G40</f>
        <v>0</v>
      </c>
      <c r="H40" s="30">
        <f>'Aggregates (£bn)'!H40-'[9]Aggregates (£bn)'!H40</f>
        <v>0</v>
      </c>
      <c r="I40" s="30">
        <f>'Aggregates (£bn)'!I40-'[9]Aggregates (£bn)'!I40</f>
        <v>0</v>
      </c>
      <c r="J40" s="30">
        <f>'Aggregates (£bn)'!J40-'[9]Aggregates (£bn)'!J40</f>
        <v>0</v>
      </c>
      <c r="K40" s="30">
        <f>'Aggregates (£bn)'!K40-'[9]Aggregates (£bn)'!K40</f>
        <v>2.2803401220894415E-3</v>
      </c>
      <c r="L40" s="30">
        <f>'Aggregates (£bn)'!L40-'[9]Aggregates (£bn)'!L40</f>
        <v>0</v>
      </c>
      <c r="M40" s="30">
        <f>'Aggregates (£bn)'!L40-'[9]Aggregates (£bn)'!M40</f>
        <v>1.3189294948317003</v>
      </c>
      <c r="N40" s="30">
        <f>'Aggregates (£bn)'!M40-'[9]Aggregates (£bn)'!N40</f>
        <v>-13.352139329785491</v>
      </c>
      <c r="O40" s="30">
        <f>'Aggregates (£bn)'!N40-'[9]Aggregates (£bn)'!O40</f>
        <v>1.3212098349537875</v>
      </c>
      <c r="P40" s="30">
        <f>'Aggregates (£bn)'!P40-'[9]Aggregates (£bn)'!P40</f>
        <v>0</v>
      </c>
      <c r="Q40" s="30">
        <f>'Aggregates (£bn)'!Q40-'[9]Aggregates (£bn)'!Q40</f>
        <v>0</v>
      </c>
      <c r="R40" s="30">
        <f>'Aggregates (£bn)'!R40-'[9]Aggregates (£bn)'!R40</f>
        <v>0</v>
      </c>
      <c r="S40" s="30">
        <f>'Aggregates (£bn)'!S40-'[9]Aggregates (£bn)'!S40</f>
        <v>0</v>
      </c>
      <c r="T40" s="30">
        <f>'Aggregates (£bn)'!T40-'[9]Aggregates (£bn)'!T40</f>
        <v>0</v>
      </c>
      <c r="U40" s="30">
        <f>'Aggregates (£bn)'!U40-'[9]Aggregates (£bn)'!U40</f>
        <v>0</v>
      </c>
      <c r="V40" s="30">
        <f>'Aggregates (£bn)'!V40-'[9]Aggregates (£bn)'!V40</f>
        <v>0</v>
      </c>
      <c r="W40" s="30">
        <f>'Aggregates (£bn)'!W40-'[9]Aggregates (£bn)'!W40</f>
        <v>0</v>
      </c>
      <c r="X40" s="30">
        <f>'Aggregates (£bn)'!X40-'[9]Aggregates (£bn)'!X40</f>
        <v>0</v>
      </c>
      <c r="Y40" s="30">
        <f>'Aggregates (£bn)'!AA40-'[9]Aggregates (£bn)'!Y40</f>
        <v>7.24</v>
      </c>
      <c r="Z40" s="30">
        <f>'Aggregates (£bn)'!AB40-'[9]Aggregates (£bn)'!Z40</f>
        <v>8.5612098349537895</v>
      </c>
      <c r="AA40" s="30">
        <f>'Aggregates (£bn)'!AC40-'[9]Aggregates (£bn)'!AA40</f>
        <v>89.491</v>
      </c>
      <c r="AB40" s="30">
        <f>'Aggregates (£bn)'!AD40-'[9]Aggregates (£bn)'!AB40</f>
        <v>-8.5589294948317018</v>
      </c>
      <c r="AC40" s="30">
        <f>'Aggregates (£bn)'!AE40-'[9]Aggregates (£bn)'!AC40</f>
        <v>95.62700000000001</v>
      </c>
      <c r="AD40" s="30">
        <f>'Aggregates (£bn)'!AF40-'[9]Aggregates (£bn)'!AD40</f>
        <v>210.054</v>
      </c>
      <c r="AE40" s="30">
        <f>'Aggregates (£bn)'!AG38-'[9]Aggregates (£bn)'!AE40</f>
        <v>-192.66564204746913</v>
      </c>
      <c r="AF40" s="30"/>
      <c r="AG40" s="35" t="s">
        <v>24</v>
      </c>
      <c r="AH40" s="30">
        <f>'Aggregates (per cent of GDP)'!C37-'[9]Aggregates (per cent of GDP)'!C37</f>
        <v>-6.7752492295603872E-2</v>
      </c>
      <c r="AI40" s="30">
        <f>'Aggregates (per cent of GDP)'!D37-'[9]Aggregates (per cent of GDP)'!D37</f>
        <v>-7.5342608271036227E-2</v>
      </c>
      <c r="AJ40" s="30">
        <f>'Aggregates (per cent of GDP)'!E37-'[9]Aggregates (per cent of GDP)'!E37</f>
        <v>-6.357618509164098E-2</v>
      </c>
      <c r="AK40" s="30">
        <f>'Aggregates (per cent of GDP)'!F37-'[9]Aggregates (per cent of GDP)'!F37</f>
        <v>-3.9592023871177773E-3</v>
      </c>
      <c r="AL40" s="30">
        <f>'Aggregates (per cent of GDP)'!G37-'[9]Aggregates (per cent of GDP)'!G37</f>
        <v>-7.8072207922774695E-3</v>
      </c>
      <c r="AM40" s="30">
        <f>'Aggregates (per cent of GDP)'!H37-'[9]Aggregates (per cent of GDP)'!H37</f>
        <v>-1.1766423179394359E-2</v>
      </c>
      <c r="AN40" s="30">
        <f>'Aggregates (per cent of GDP)'!I37-'[9]Aggregates (per cent of GDP)'!I37</f>
        <v>-5.6518304864155766E-2</v>
      </c>
      <c r="AO40" s="30">
        <f>'Aggregates (per cent of GDP)'!J37-'[9]Aggregates (per cent of GDP)'!J37</f>
        <v>0</v>
      </c>
      <c r="AP40" s="30">
        <f>'Aggregates (per cent of GDP)'!K37-'[9]Aggregates (per cent of GDP)'!K37</f>
        <v>-3.630913588318907E-3</v>
      </c>
      <c r="AQ40" s="30">
        <f>'Aggregates (per cent of GDP)'!L37-'[9]Aggregates (per cent of GDP)'!L37</f>
        <v>9.7960324932166998E-4</v>
      </c>
      <c r="AR40" s="30">
        <f>'Aggregates (per cent of GDP)'!M37-'[9]Aggregates (per cent of GDP)'!M37</f>
        <v>9.7960324932189202E-4</v>
      </c>
      <c r="AS40" s="30">
        <f>'Aggregates (per cent of GDP)'!L37-'[9]Aggregates (per cent of GDP)'!N37</f>
        <v>-3.4488991704988088</v>
      </c>
      <c r="AT40" s="30">
        <f>'Aggregates (per cent of GDP)'!N37-'[9]Aggregates (per cent of GDP)'!O37</f>
        <v>-1.4354861242889592</v>
      </c>
      <c r="AU40" s="30">
        <f>'Aggregates (per cent of GDP)'!P37-'[9]Aggregates (per cent of GDP)'!P37</f>
        <v>0</v>
      </c>
      <c r="AV40" s="30">
        <f>'Aggregates (per cent of GDP)'!R37-'[9]Aggregates (per cent of GDP)'!Q37</f>
        <v>-2.0666696623827927</v>
      </c>
      <c r="AW40" s="30">
        <f>'Aggregates (per cent of GDP)'!R37-'[9]Aggregates (per cent of GDP)'!R37</f>
        <v>0</v>
      </c>
      <c r="AX40" s="30">
        <f>'Aggregates (per cent of GDP)'!S37-'[9]Aggregates (per cent of GDP)'!S37</f>
        <v>0</v>
      </c>
      <c r="AY40" s="30">
        <f>'Aggregates (per cent of GDP)'!T37-'[9]Aggregates (per cent of GDP)'!T37</f>
        <v>-8.2216936244279282E-3</v>
      </c>
      <c r="AZ40" s="30">
        <f>'Aggregates (per cent of GDP)'!U37-'[9]Aggregates (per cent of GDP)'!U37</f>
        <v>-8.0703781460238488E-3</v>
      </c>
      <c r="BA40" s="30">
        <f>'Aggregates (per cent of GDP)'!V37-'[9]Aggregates (per cent of GDP)'!V37</f>
        <v>-6.0282770809503283E-3</v>
      </c>
      <c r="BB40" s="30">
        <f>'Aggregates (per cent of GDP)'!W37-'[9]Aggregates (per cent of GDP)'!W37</f>
        <v>0</v>
      </c>
      <c r="BC40" s="30">
        <f>'Aggregates (per cent of GDP)'!X37-'[9]Aggregates (per cent of GDP)'!X37</f>
        <v>-7.1882862035593575E-2</v>
      </c>
      <c r="BD40" s="30">
        <f>'Aggregates (per cent of GDP)'!AA37-'[9]Aggregates (per cent of GDP)'!Y37</f>
        <v>3.3466906899722635</v>
      </c>
      <c r="BE40" s="30">
        <f>'Aggregates (per cent of GDP)'!AB37-'[9]Aggregates (per cent of GDP)'!Z37</f>
        <v>1.9187946816587416</v>
      </c>
      <c r="BF40" s="30">
        <f>'Aggregates (per cent of GDP)'!AC37-'[9]Aggregates (per cent of GDP)'!AA37</f>
        <v>43.830038677844342</v>
      </c>
      <c r="BG40" s="30"/>
      <c r="BH40" s="30"/>
      <c r="BI40" s="30"/>
      <c r="BK40" s="35" t="s">
        <v>31</v>
      </c>
      <c r="BL40" s="30">
        <f>'Aggregates (2023-24 prices)'!C37-'[9]Aggregates (2023-24 prices)'!$C$37</f>
        <v>-0.47544765574821213</v>
      </c>
      <c r="BM40" s="30">
        <f>'Aggregates (2023-24 prices)'!D37-'[9]Aggregates (2023-24 prices)'!D37</f>
        <v>-0.48848298008999791</v>
      </c>
      <c r="BN40" s="30">
        <f>'Aggregates (2023-24 prices)'!E37-'[9]Aggregates (2023-24 prices)'!E37</f>
        <v>-0.43714579319208724</v>
      </c>
      <c r="BO40" s="30">
        <f>'Aggregates (2023-24 prices)'!F37-'[9]Aggregates (2023-24 prices)'!F37</f>
        <v>-3.8458574181126082E-3</v>
      </c>
      <c r="BP40" s="30">
        <f>'Aggregates (2023-24 prices)'!G37-'[9]Aggregates (2023-24 prices)'!G37</f>
        <v>-4.7491329479761646E-2</v>
      </c>
      <c r="BQ40" s="30">
        <f>'Aggregates (2023-24 prices)'!H37-'[9]Aggregates (2023-24 prices)'!H37</f>
        <v>-5.1337186897882248E-2</v>
      </c>
      <c r="BR40" s="30">
        <f>'Aggregates (2023-24 prices)'!I37-'[9]Aggregates (2023-24 prices)'!I37</f>
        <v>-0.41617726396918897</v>
      </c>
      <c r="BS40" s="30"/>
      <c r="BT40" s="30" t="e">
        <f>'Aggregates (2023-24 prices)'!K37-#REF!</f>
        <v>#REF!</v>
      </c>
      <c r="BU40" s="30" t="e">
        <f>'Aggregates (2023-24 prices)'!#REF!-#REF!</f>
        <v>#REF!</v>
      </c>
      <c r="BV40" s="30" t="e">
        <f>'Aggregates (2023-24 prices)'!L37-#REF!</f>
        <v>#REF!</v>
      </c>
      <c r="BW40" s="30" t="e">
        <f>'Aggregates (2023-24 prices)'!M37-#REF!</f>
        <v>#REF!</v>
      </c>
      <c r="BX40" s="30" t="e">
        <f>'Aggregates (2023-24 prices)'!N37-#REF!</f>
        <v>#REF!</v>
      </c>
      <c r="BY40" s="30"/>
      <c r="BZ40" s="30" t="e">
        <f>'Aggregates (2023-24 prices)'!Q37-#REF!</f>
        <v>#REF!</v>
      </c>
      <c r="CA40" s="30" t="e">
        <f>'Aggregates (2023-24 prices)'!R37-#REF!</f>
        <v>#REF!</v>
      </c>
      <c r="CB40" s="30"/>
      <c r="CC40" s="30" t="e">
        <f>'Aggregates (2023-24 prices)'!T37-#REF!</f>
        <v>#REF!</v>
      </c>
      <c r="CD40" s="30" t="e">
        <f>'Aggregates (2023-24 prices)'!U37-#REF!</f>
        <v>#REF!</v>
      </c>
      <c r="CE40" s="30" t="e">
        <f>'Aggregates (2023-24 prices)'!V37-#REF!</f>
        <v>#REF!</v>
      </c>
      <c r="CF40" s="30"/>
      <c r="CG40" s="30" t="e">
        <f>'Aggregates (2023-24 prices)'!X37-#REF!</f>
        <v>#REF!</v>
      </c>
      <c r="CH40" s="30" t="e">
        <f>'Aggregates (2023-24 prices)'!AA37-#REF!</f>
        <v>#REF!</v>
      </c>
      <c r="CI40" s="30" t="e">
        <f>'Aggregates (2023-24 prices)'!AB37-#REF!</f>
        <v>#REF!</v>
      </c>
      <c r="CJ40" s="30" t="e">
        <f>'Aggregates (2023-24 prices)'!AC37-#REF!</f>
        <v>#REF!</v>
      </c>
      <c r="CK40" s="30"/>
      <c r="CL40" s="30" t="e">
        <f>'Aggregates (2023-24 prices)'!AE37-#REF!</f>
        <v>#REF!</v>
      </c>
    </row>
    <row r="41" spans="1:90">
      <c r="B41" s="35" t="s">
        <v>23</v>
      </c>
      <c r="C41" s="30">
        <f>'Aggregates (£bn)'!C41-'[9]Aggregates (£bn)'!C41</f>
        <v>0</v>
      </c>
      <c r="D41" s="30">
        <f>'Aggregates (£bn)'!D41-'[9]Aggregates (£bn)'!D41</f>
        <v>0</v>
      </c>
      <c r="E41" s="30">
        <f>'Aggregates (£bn)'!E41-'[9]Aggregates (£bn)'!E41</f>
        <v>0</v>
      </c>
      <c r="F41" s="30">
        <f>'Aggregates (£bn)'!F41-'[9]Aggregates (£bn)'!F41</f>
        <v>0</v>
      </c>
      <c r="G41" s="30">
        <f>'Aggregates (£bn)'!G41-'[9]Aggregates (£bn)'!G41</f>
        <v>0</v>
      </c>
      <c r="H41" s="30">
        <f>'Aggregates (£bn)'!H41-'[9]Aggregates (£bn)'!H41</f>
        <v>0</v>
      </c>
      <c r="I41" s="30">
        <f>'Aggregates (£bn)'!I41-'[9]Aggregates (£bn)'!I41</f>
        <v>0</v>
      </c>
      <c r="J41" s="30">
        <f>'Aggregates (£bn)'!J41-'[9]Aggregates (£bn)'!J41</f>
        <v>0</v>
      </c>
      <c r="K41" s="30">
        <f>'Aggregates (£bn)'!K41-'[9]Aggregates (£bn)'!K41</f>
        <v>1.1163206232835954E-3</v>
      </c>
      <c r="L41" s="30">
        <f>'Aggregates (£bn)'!L41-'[9]Aggregates (£bn)'!L41</f>
        <v>0</v>
      </c>
      <c r="M41" s="30">
        <f>'Aggregates (£bn)'!L41-'[9]Aggregates (£bn)'!M41</f>
        <v>0.61125926053441393</v>
      </c>
      <c r="N41" s="30">
        <f>'Aggregates (£bn)'!M41-'[9]Aggregates (£bn)'!N41</f>
        <v>-9.9316348416921123</v>
      </c>
      <c r="O41" s="30">
        <f>'Aggregates (£bn)'!N41-'[9]Aggregates (£bn)'!O41</f>
        <v>0.61237558115769986</v>
      </c>
      <c r="P41" s="30">
        <f>'Aggregates (£bn)'!P41-'[9]Aggregates (£bn)'!P41</f>
        <v>0</v>
      </c>
      <c r="Q41" s="30">
        <f>'Aggregates (£bn)'!Q41-'[9]Aggregates (£bn)'!Q41</f>
        <v>0</v>
      </c>
      <c r="R41" s="30">
        <f>'Aggregates (£bn)'!R41-'[9]Aggregates (£bn)'!R41</f>
        <v>0</v>
      </c>
      <c r="S41" s="30">
        <f>'Aggregates (£bn)'!S41-'[9]Aggregates (£bn)'!S41</f>
        <v>0</v>
      </c>
      <c r="T41" s="30">
        <f>'Aggregates (£bn)'!T41-'[9]Aggregates (£bn)'!T41</f>
        <v>0</v>
      </c>
      <c r="U41" s="30">
        <f>'Aggregates (£bn)'!U41-'[9]Aggregates (£bn)'!U41</f>
        <v>0</v>
      </c>
      <c r="V41" s="30">
        <f>'Aggregates (£bn)'!V41-'[9]Aggregates (£bn)'!V41</f>
        <v>0</v>
      </c>
      <c r="W41" s="30">
        <f>'Aggregates (£bn)'!W41-'[9]Aggregates (£bn)'!W41</f>
        <v>0</v>
      </c>
      <c r="X41" s="30">
        <f>'Aggregates (£bn)'!X41-'[9]Aggregates (£bn)'!X41</f>
        <v>0</v>
      </c>
      <c r="Y41" s="30">
        <f>'Aggregates (£bn)'!AA41-'[9]Aggregates (£bn)'!Y41</f>
        <v>6.0720000000000001</v>
      </c>
      <c r="Z41" s="30">
        <f>'Aggregates (£bn)'!AB41-'[9]Aggregates (£bn)'!Z41</f>
        <v>6.6843755811576973</v>
      </c>
      <c r="AA41" s="30">
        <f>'Aggregates (£bn)'!AC41-'[9]Aggregates (£bn)'!AA41</f>
        <v>101.42699999999999</v>
      </c>
      <c r="AB41" s="30">
        <f>'Aggregates (£bn)'!AD41-'[9]Aggregates (£bn)'!AB41</f>
        <v>-6.6832592605344141</v>
      </c>
      <c r="AC41" s="30">
        <f>'Aggregates (£bn)'!AE41-'[9]Aggregates (£bn)'!AC41</f>
        <v>125.09300000000002</v>
      </c>
      <c r="AD41" s="30">
        <f>'Aggregates (£bn)'!AF41-'[9]Aggregates (£bn)'!AD41</f>
        <v>251.309</v>
      </c>
      <c r="AE41" s="30">
        <f>'Aggregates (£bn)'!AG39-'[9]Aggregates (£bn)'!AE41</f>
        <v>-232.63707116695176</v>
      </c>
      <c r="AF41" s="30"/>
      <c r="AG41" s="35" t="s">
        <v>25</v>
      </c>
      <c r="AH41" s="30">
        <f>'Aggregates (per cent of GDP)'!C38-'[9]Aggregates (per cent of GDP)'!C38</f>
        <v>-7.4418059879420184E-2</v>
      </c>
      <c r="AI41" s="30">
        <f>'Aggregates (per cent of GDP)'!D38-'[9]Aggregates (per cent of GDP)'!D38</f>
        <v>-7.80796955252967E-2</v>
      </c>
      <c r="AJ41" s="30">
        <f>'Aggregates (per cent of GDP)'!E38-'[9]Aggregates (per cent of GDP)'!E38</f>
        <v>-6.7499466772900973E-2</v>
      </c>
      <c r="AK41" s="30">
        <f>'Aggregates (per cent of GDP)'!F38-'[9]Aggregates (per cent of GDP)'!F38</f>
        <v>-2.6661151027158603E-3</v>
      </c>
      <c r="AL41" s="30">
        <f>'Aggregates (per cent of GDP)'!G38-'[9]Aggregates (per cent of GDP)'!G38</f>
        <v>-7.9141136496820863E-3</v>
      </c>
      <c r="AM41" s="30">
        <f>'Aggregates (per cent of GDP)'!H38-'[9]Aggregates (per cent of GDP)'!H38</f>
        <v>-1.0580228752398391E-2</v>
      </c>
      <c r="AN41" s="30">
        <f>'Aggregates (per cent of GDP)'!I38-'[9]Aggregates (per cent of GDP)'!I38</f>
        <v>-6.1940787688548937E-2</v>
      </c>
      <c r="AO41" s="30">
        <f>'Aggregates (per cent of GDP)'!J38-'[9]Aggregates (per cent of GDP)'!J38</f>
        <v>0</v>
      </c>
      <c r="AP41" s="30">
        <f>'Aggregates (per cent of GDP)'!K38-'[9]Aggregates (per cent of GDP)'!K38</f>
        <v>-9.9552054316154326E-4</v>
      </c>
      <c r="AQ41" s="30">
        <f>'Aggregates (per cent of GDP)'!L38-'[9]Aggregates (per cent of GDP)'!L38</f>
        <v>-3.5072109386915518E-3</v>
      </c>
      <c r="AR41" s="30">
        <f>'Aggregates (per cent of GDP)'!M38-'[9]Aggregates (per cent of GDP)'!M38</f>
        <v>-3.5072109386913297E-3</v>
      </c>
      <c r="AS41" s="30">
        <f>'Aggregates (per cent of GDP)'!L38-'[9]Aggregates (per cent of GDP)'!N38</f>
        <v>2.0563396617597558</v>
      </c>
      <c r="AT41" s="30">
        <f>'Aggregates (per cent of GDP)'!N38-'[9]Aggregates (per cent of GDP)'!O38</f>
        <v>-2.1484879688423106</v>
      </c>
      <c r="AU41" s="30">
        <f>'Aggregates (per cent of GDP)'!P38-'[9]Aggregates (per cent of GDP)'!P38</f>
        <v>0</v>
      </c>
      <c r="AV41" s="30">
        <f>'Aggregates (per cent of GDP)'!R38-'[9]Aggregates (per cent of GDP)'!Q38</f>
        <v>-0.54783201609571441</v>
      </c>
      <c r="AW41" s="30">
        <f>'Aggregates (per cent of GDP)'!R38-'[9]Aggregates (per cent of GDP)'!R38</f>
        <v>0</v>
      </c>
      <c r="AX41" s="30">
        <f>'Aggregates (per cent of GDP)'!S38-'[9]Aggregates (per cent of GDP)'!S38</f>
        <v>0</v>
      </c>
      <c r="AY41" s="30">
        <f>'Aggregates (per cent of GDP)'!T38-'[9]Aggregates (per cent of GDP)'!T38</f>
        <v>-4.6602080607223151E-3</v>
      </c>
      <c r="AZ41" s="30">
        <f>'Aggregates (per cent of GDP)'!U38-'[9]Aggregates (per cent of GDP)'!U38</f>
        <v>-5.2931662478825636E-3</v>
      </c>
      <c r="BA41" s="30">
        <f>'Aggregates (per cent of GDP)'!V38-'[9]Aggregates (per cent of GDP)'!V38</f>
        <v>-6.8557245498412911E-3</v>
      </c>
      <c r="BB41" s="30">
        <f>'Aggregates (per cent of GDP)'!W38-'[9]Aggregates (per cent of GDP)'!W38</f>
        <v>0</v>
      </c>
      <c r="BC41" s="30">
        <f>'Aggregates (per cent of GDP)'!X38-'[9]Aggregates (per cent of GDP)'!X38</f>
        <v>-7.1253648936668412E-2</v>
      </c>
      <c r="BD41" s="30">
        <f>'Aggregates (per cent of GDP)'!AA38-'[9]Aggregates (per cent of GDP)'!Y38</f>
        <v>2.7888325996358891</v>
      </c>
      <c r="BE41" s="30">
        <f>'Aggregates (per cent of GDP)'!AB38-'[9]Aggregates (per cent of GDP)'!Z38</f>
        <v>0.64400626643945535</v>
      </c>
      <c r="BF41" s="30">
        <f>'Aggregates (per cent of GDP)'!AC38-'[9]Aggregates (per cent of GDP)'!AA38</f>
        <v>42.015166920737855</v>
      </c>
      <c r="BG41" s="30"/>
      <c r="BH41" s="30"/>
      <c r="BI41" s="30"/>
      <c r="BK41" s="35" t="s">
        <v>32</v>
      </c>
      <c r="BL41" s="30">
        <f>'Aggregates (2023-24 prices)'!C38-'[9]Aggregates (2023-24 prices)'!$C$38</f>
        <v>-0.48722355769234582</v>
      </c>
      <c r="BM41" s="30">
        <f>'Aggregates (2023-24 prices)'!D38-'[9]Aggregates (2023-24 prices)'!D38</f>
        <v>-0.47393028846158813</v>
      </c>
      <c r="BN41" s="30">
        <f>'Aggregates (2023-24 prices)'!E38-'[9]Aggregates (2023-24 prices)'!E38</f>
        <v>-0.4256033653847453</v>
      </c>
      <c r="BO41" s="30">
        <f>'Aggregates (2023-24 prices)'!F38-'[9]Aggregates (2023-24 prices)'!F38</f>
        <v>-7.5721153846164402E-4</v>
      </c>
      <c r="BP41" s="30">
        <f>'Aggregates (2023-24 prices)'!G38-'[9]Aggregates (2023-24 prices)'!G38</f>
        <v>-4.7569711538464787E-2</v>
      </c>
      <c r="BQ41" s="30">
        <f>'Aggregates (2023-24 prices)'!H38-'[9]Aggregates (2023-24 prices)'!H38</f>
        <v>-4.8326923076935202E-2</v>
      </c>
      <c r="BR41" s="30">
        <f>'Aggregates (2023-24 prices)'!I38-'[9]Aggregates (2023-24 prices)'!I38</f>
        <v>-0.42716586538472257</v>
      </c>
      <c r="BS41" s="30"/>
      <c r="BT41" s="30" t="e">
        <f>'Aggregates (2023-24 prices)'!K38-#REF!</f>
        <v>#REF!</v>
      </c>
      <c r="BU41" s="30" t="e">
        <f>'Aggregates (2023-24 prices)'!#REF!-#REF!</f>
        <v>#REF!</v>
      </c>
      <c r="BV41" s="30" t="e">
        <f>'Aggregates (2023-24 prices)'!L38-#REF!</f>
        <v>#REF!</v>
      </c>
      <c r="BW41" s="30" t="e">
        <f>'Aggregates (2023-24 prices)'!M38-#REF!</f>
        <v>#REF!</v>
      </c>
      <c r="BX41" s="30" t="e">
        <f>'Aggregates (2023-24 prices)'!N38-#REF!</f>
        <v>#REF!</v>
      </c>
      <c r="BY41" s="30"/>
      <c r="BZ41" s="30" t="e">
        <f>'Aggregates (2023-24 prices)'!Q38-#REF!</f>
        <v>#REF!</v>
      </c>
      <c r="CA41" s="30" t="e">
        <f>'Aggregates (2023-24 prices)'!R38-#REF!</f>
        <v>#REF!</v>
      </c>
      <c r="CB41" s="30"/>
      <c r="CC41" s="30" t="e">
        <f>'Aggregates (2023-24 prices)'!T38-#REF!</f>
        <v>#REF!</v>
      </c>
      <c r="CD41" s="30" t="e">
        <f>'Aggregates (2023-24 prices)'!U38-#REF!</f>
        <v>#REF!</v>
      </c>
      <c r="CE41" s="30" t="e">
        <f>'Aggregates (2023-24 prices)'!V38-#REF!</f>
        <v>#REF!</v>
      </c>
      <c r="CF41" s="30"/>
      <c r="CG41" s="30" t="e">
        <f>'Aggregates (2023-24 prices)'!X38-#REF!</f>
        <v>#REF!</v>
      </c>
      <c r="CH41" s="30" t="e">
        <f>'Aggregates (2023-24 prices)'!AA38-#REF!</f>
        <v>#REF!</v>
      </c>
      <c r="CI41" s="30" t="e">
        <f>'Aggregates (2023-24 prices)'!AB38-#REF!</f>
        <v>#REF!</v>
      </c>
      <c r="CJ41" s="30" t="e">
        <f>'Aggregates (2023-24 prices)'!AC38-#REF!</f>
        <v>#REF!</v>
      </c>
      <c r="CK41" s="30"/>
      <c r="CL41" s="30" t="e">
        <f>'Aggregates (2023-24 prices)'!AE38-#REF!</f>
        <v>#REF!</v>
      </c>
    </row>
    <row r="42" spans="1:90">
      <c r="B42" s="35" t="s">
        <v>24</v>
      </c>
      <c r="C42" s="30">
        <f>'Aggregates (£bn)'!C42-'[9]Aggregates (£bn)'!C42</f>
        <v>0</v>
      </c>
      <c r="D42" s="30">
        <f>'Aggregates (£bn)'!D42-'[9]Aggregates (£bn)'!D42</f>
        <v>0</v>
      </c>
      <c r="E42" s="30">
        <f>'Aggregates (£bn)'!E42-'[9]Aggregates (£bn)'!E42</f>
        <v>0</v>
      </c>
      <c r="F42" s="30">
        <f>'Aggregates (£bn)'!F42-'[9]Aggregates (£bn)'!F42</f>
        <v>0</v>
      </c>
      <c r="G42" s="30">
        <f>'Aggregates (£bn)'!G42-'[9]Aggregates (£bn)'!G42</f>
        <v>0</v>
      </c>
      <c r="H42" s="30">
        <f>'Aggregates (£bn)'!H42-'[9]Aggregates (£bn)'!H42</f>
        <v>0</v>
      </c>
      <c r="I42" s="30">
        <f>'Aggregates (£bn)'!I42-'[9]Aggregates (£bn)'!I42</f>
        <v>0</v>
      </c>
      <c r="J42" s="30">
        <f>'Aggregates (£bn)'!J42-'[9]Aggregates (£bn)'!J42</f>
        <v>0</v>
      </c>
      <c r="K42" s="30">
        <f>'Aggregates (£bn)'!K42-'[9]Aggregates (£bn)'!K42</f>
        <v>-6.7111112390736416E-3</v>
      </c>
      <c r="L42" s="30">
        <f>'Aggregates (£bn)'!L42-'[9]Aggregates (£bn)'!L42</f>
        <v>0</v>
      </c>
      <c r="M42" s="30">
        <f>'Aggregates (£bn)'!L42-'[9]Aggregates (£bn)'!M42</f>
        <v>-3.8131677322810953</v>
      </c>
      <c r="N42" s="30">
        <f>'Aggregates (£bn)'!M42-'[9]Aggregates (£bn)'!N42</f>
        <v>-5.3929534241987396</v>
      </c>
      <c r="O42" s="30">
        <f>'Aggregates (£bn)'!N42-'[9]Aggregates (£bn)'!O42</f>
        <v>-3.8198788435201694</v>
      </c>
      <c r="P42" s="30">
        <f>'Aggregates (£bn)'!P42-'[9]Aggregates (£bn)'!P42</f>
        <v>0</v>
      </c>
      <c r="Q42" s="30">
        <f>'Aggregates (£bn)'!Q42-'[9]Aggregates (£bn)'!Q42</f>
        <v>0</v>
      </c>
      <c r="R42" s="30">
        <f>'Aggregates (£bn)'!R42-'[9]Aggregates (£bn)'!R42</f>
        <v>0</v>
      </c>
      <c r="S42" s="30">
        <f>'Aggregates (£bn)'!S42-'[9]Aggregates (£bn)'!S42</f>
        <v>0</v>
      </c>
      <c r="T42" s="30">
        <f>'Aggregates (£bn)'!T42-'[9]Aggregates (£bn)'!T42</f>
        <v>0</v>
      </c>
      <c r="U42" s="30">
        <f>'Aggregates (£bn)'!U42-'[9]Aggregates (£bn)'!U42</f>
        <v>0</v>
      </c>
      <c r="V42" s="30">
        <f>'Aggregates (£bn)'!V42-'[9]Aggregates (£bn)'!V42</f>
        <v>0</v>
      </c>
      <c r="W42" s="30">
        <f>'Aggregates (£bn)'!W42-'[9]Aggregates (£bn)'!W42</f>
        <v>0</v>
      </c>
      <c r="X42" s="30">
        <f>'Aggregates (£bn)'!X42-'[9]Aggregates (£bn)'!X42</f>
        <v>0</v>
      </c>
      <c r="Y42" s="30">
        <f>'Aggregates (£bn)'!AA42-'[9]Aggregates (£bn)'!Y42</f>
        <v>8.9529999999999994</v>
      </c>
      <c r="Z42" s="30">
        <f>'Aggregates (£bn)'!AB42-'[9]Aggregates (£bn)'!Z42</f>
        <v>5.1331211564798318</v>
      </c>
      <c r="AA42" s="30">
        <f>'Aggregates (£bn)'!AC42-'[9]Aggregates (£bn)'!AA42</f>
        <v>117.26899999999999</v>
      </c>
      <c r="AB42" s="30">
        <f>'Aggregates (£bn)'!AD42-'[9]Aggregates (£bn)'!AB42</f>
        <v>-5.139832267718905</v>
      </c>
      <c r="AC42" s="30">
        <f>'Aggregates (£bn)'!AE42-'[9]Aggregates (£bn)'!AC42</f>
        <v>141.29599999999999</v>
      </c>
      <c r="AD42" s="30">
        <f>'Aggregates (£bn)'!AF42-'[9]Aggregates (£bn)'!AD42</f>
        <v>282.161</v>
      </c>
      <c r="AE42" s="30">
        <f>'Aggregates (£bn)'!AG40-'[9]Aggregates (£bn)'!AE42</f>
        <v>-265.48667266449144</v>
      </c>
      <c r="AF42" s="30"/>
      <c r="AG42" s="35" t="s">
        <v>26</v>
      </c>
      <c r="AH42" s="30">
        <f>'Aggregates (per cent of GDP)'!C39-'[9]Aggregates (per cent of GDP)'!C39</f>
        <v>-6.8896746916557561E-2</v>
      </c>
      <c r="AI42" s="30">
        <f>'Aggregates (per cent of GDP)'!D39-'[9]Aggregates (per cent of GDP)'!D39</f>
        <v>-7.3325708695030301E-2</v>
      </c>
      <c r="AJ42" s="30">
        <f>'Aggregates (per cent of GDP)'!E39-'[9]Aggregates (per cent of GDP)'!E39</f>
        <v>-6.2963638788360754E-2</v>
      </c>
      <c r="AK42" s="30">
        <f>'Aggregates (per cent of GDP)'!F39-'[9]Aggregates (per cent of GDP)'!F39</f>
        <v>-3.2856861145118543E-3</v>
      </c>
      <c r="AL42" s="30">
        <f>'Aggregates (per cent of GDP)'!G39-'[9]Aggregates (per cent of GDP)'!G39</f>
        <v>-7.0763837921505868E-3</v>
      </c>
      <c r="AM42" s="30">
        <f>'Aggregates (per cent of GDP)'!H39-'[9]Aggregates (per cent of GDP)'!H39</f>
        <v>-1.0362069906663329E-2</v>
      </c>
      <c r="AN42" s="30">
        <f>'Aggregates (per cent of GDP)'!I39-'[9]Aggregates (per cent of GDP)'!I39</f>
        <v>-5.7252445392222739E-2</v>
      </c>
      <c r="AO42" s="30">
        <f>'Aggregates (per cent of GDP)'!J39-'[9]Aggregates (per cent of GDP)'!J39</f>
        <v>0</v>
      </c>
      <c r="AP42" s="30">
        <f>'Aggregates (per cent of GDP)'!K39-'[9]Aggregates (per cent of GDP)'!K39</f>
        <v>-1.1432756639575548E-3</v>
      </c>
      <c r="AQ42" s="30">
        <f>'Aggregates (per cent of GDP)'!L39-'[9]Aggregates (per cent of GDP)'!L39</f>
        <v>-1.7452452992658962E-3</v>
      </c>
      <c r="AR42" s="30">
        <f>'Aggregates (per cent of GDP)'!M39-'[9]Aggregates (per cent of GDP)'!M39</f>
        <v>-1.7452452992658962E-3</v>
      </c>
      <c r="AS42" s="30">
        <f>'Aggregates (per cent of GDP)'!L39-'[9]Aggregates (per cent of GDP)'!N39</f>
        <v>0.40358437805051106</v>
      </c>
      <c r="AT42" s="30">
        <f>'Aggregates (per cent of GDP)'!N39-'[9]Aggregates (per cent of GDP)'!O39</f>
        <v>-1.9931464723332726</v>
      </c>
      <c r="AU42" s="30">
        <f>'Aggregates (per cent of GDP)'!P39-'[9]Aggregates (per cent of GDP)'!P39</f>
        <v>0</v>
      </c>
      <c r="AV42" s="30">
        <f>'Aggregates (per cent of GDP)'!R39-'[9]Aggregates (per cent of GDP)'!Q39</f>
        <v>-0.67453058177880287</v>
      </c>
      <c r="AW42" s="30">
        <f>'Aggregates (per cent of GDP)'!R39-'[9]Aggregates (per cent of GDP)'!R39</f>
        <v>0</v>
      </c>
      <c r="AX42" s="30">
        <f>'Aggregates (per cent of GDP)'!S39-'[9]Aggregates (per cent of GDP)'!S39</f>
        <v>0</v>
      </c>
      <c r="AY42" s="30">
        <f>'Aggregates (per cent of GDP)'!T39-'[9]Aggregates (per cent of GDP)'!T39</f>
        <v>-6.6465536218927035E-3</v>
      </c>
      <c r="AZ42" s="30">
        <f>'Aggregates (per cent of GDP)'!U39-'[9]Aggregates (per cent of GDP)'!U39</f>
        <v>-4.6653942967300743E-3</v>
      </c>
      <c r="BA42" s="30">
        <f>'Aggregates (per cent of GDP)'!V39-'[9]Aggregates (per cent of GDP)'!V39</f>
        <v>-6.2670172109999811E-3</v>
      </c>
      <c r="BB42" s="30">
        <f>'Aggregates (per cent of GDP)'!W39-'[9]Aggregates (per cent of GDP)'!W39</f>
        <v>0</v>
      </c>
      <c r="BC42" s="30">
        <f>'Aggregates (per cent of GDP)'!X39-'[9]Aggregates (per cent of GDP)'!X39</f>
        <v>-6.1577149751215643E-2</v>
      </c>
      <c r="BD42" s="30">
        <f>'Aggregates (per cent of GDP)'!AA39-'[9]Aggregates (per cent of GDP)'!Y39</f>
        <v>2.6584292515781085</v>
      </c>
      <c r="BE42" s="30">
        <f>'Aggregates (per cent of GDP)'!AB39-'[9]Aggregates (per cent of GDP)'!Z39</f>
        <v>0.66971174102330522</v>
      </c>
      <c r="BF42" s="30">
        <f>'Aggregates (per cent of GDP)'!AC39-'[9]Aggregates (per cent of GDP)'!AA39</f>
        <v>40.97408166397264</v>
      </c>
      <c r="BG42" s="30"/>
      <c r="BH42" s="30"/>
      <c r="BI42" s="30"/>
      <c r="BK42" s="35" t="s">
        <v>33</v>
      </c>
      <c r="BL42" s="30">
        <f>'Aggregates (2023-24 prices)'!C39-'[9]Aggregates (2023-24 prices)'!$C$39</f>
        <v>-0.48665553700618602</v>
      </c>
      <c r="BM42" s="30">
        <f>'Aggregates (2023-24 prices)'!D39-'[9]Aggregates (2023-24 prices)'!D39</f>
        <v>-0.48693155258763454</v>
      </c>
      <c r="BN42" s="30">
        <f>'Aggregates (2023-24 prices)'!E39-'[9]Aggregates (2023-24 prices)'!E39</f>
        <v>-0.42787534780194392</v>
      </c>
      <c r="BO42" s="30">
        <f>'Aggregates (2023-24 prices)'!F39-'[9]Aggregates (2023-24 prices)'!F39</f>
        <v>-1.0927100723430172E-2</v>
      </c>
      <c r="BP42" s="30">
        <f>'Aggregates (2023-24 prices)'!G39-'[9]Aggregates (2023-24 prices)'!G39</f>
        <v>-4.8129104062326178E-2</v>
      </c>
      <c r="BQ42" s="30">
        <f>'Aggregates (2023-24 prices)'!H39-'[9]Aggregates (2023-24 prices)'!H39</f>
        <v>-5.9056204785768784E-2</v>
      </c>
      <c r="BR42" s="30">
        <f>'Aggregates (2023-24 prices)'!I39-'[9]Aggregates (2023-24 prices)'!I39</f>
        <v>-0.43014579855321244</v>
      </c>
      <c r="BS42" s="30"/>
      <c r="BT42" s="30" t="e">
        <f>'Aggregates (2023-24 prices)'!K39-#REF!</f>
        <v>#REF!</v>
      </c>
      <c r="BU42" s="30" t="e">
        <f>'Aggregates (2023-24 prices)'!#REF!-#REF!</f>
        <v>#REF!</v>
      </c>
      <c r="BV42" s="30" t="e">
        <f>'Aggregates (2023-24 prices)'!L39-#REF!</f>
        <v>#REF!</v>
      </c>
      <c r="BW42" s="30" t="e">
        <f>'Aggregates (2023-24 prices)'!M39-#REF!</f>
        <v>#REF!</v>
      </c>
      <c r="BX42" s="30" t="e">
        <f>'Aggregates (2023-24 prices)'!N39-#REF!</f>
        <v>#REF!</v>
      </c>
      <c r="BY42" s="30"/>
      <c r="BZ42" s="30" t="e">
        <f>'Aggregates (2023-24 prices)'!Q39-#REF!</f>
        <v>#REF!</v>
      </c>
      <c r="CA42" s="30" t="e">
        <f>'Aggregates (2023-24 prices)'!R39-#REF!</f>
        <v>#REF!</v>
      </c>
      <c r="CB42" s="30"/>
      <c r="CC42" s="30" t="e">
        <f>'Aggregates (2023-24 prices)'!T39-#REF!</f>
        <v>#REF!</v>
      </c>
      <c r="CD42" s="30" t="e">
        <f>'Aggregates (2023-24 prices)'!U39-#REF!</f>
        <v>#REF!</v>
      </c>
      <c r="CE42" s="30" t="e">
        <f>'Aggregates (2023-24 prices)'!V39-#REF!</f>
        <v>#REF!</v>
      </c>
      <c r="CF42" s="30"/>
      <c r="CG42" s="30" t="e">
        <f>'Aggregates (2023-24 prices)'!X39-#REF!</f>
        <v>#REF!</v>
      </c>
      <c r="CH42" s="30" t="e">
        <f>'Aggregates (2023-24 prices)'!AA39-#REF!</f>
        <v>#REF!</v>
      </c>
      <c r="CI42" s="30" t="e">
        <f>'Aggregates (2023-24 prices)'!AB39-#REF!</f>
        <v>#REF!</v>
      </c>
      <c r="CJ42" s="30" t="e">
        <f>'Aggregates (2023-24 prices)'!AC39-#REF!</f>
        <v>#REF!</v>
      </c>
      <c r="CK42" s="30"/>
      <c r="CL42" s="30" t="e">
        <f>'Aggregates (2023-24 prices)'!AE39-#REF!</f>
        <v>#REF!</v>
      </c>
    </row>
    <row r="43" spans="1:90">
      <c r="B43" s="35" t="s">
        <v>25</v>
      </c>
      <c r="C43" s="30">
        <f>'Aggregates (£bn)'!C43-'[9]Aggregates (£bn)'!C43</f>
        <v>0</v>
      </c>
      <c r="D43" s="30">
        <f>'Aggregates (£bn)'!D43-'[9]Aggregates (£bn)'!D43</f>
        <v>0</v>
      </c>
      <c r="E43" s="30">
        <f>'Aggregates (£bn)'!E43-'[9]Aggregates (£bn)'!E43</f>
        <v>0</v>
      </c>
      <c r="F43" s="30">
        <f>'Aggregates (£bn)'!F43-'[9]Aggregates (£bn)'!F43</f>
        <v>0</v>
      </c>
      <c r="G43" s="30">
        <f>'Aggregates (£bn)'!G43-'[9]Aggregates (£bn)'!G43</f>
        <v>0</v>
      </c>
      <c r="H43" s="30">
        <f>'Aggregates (£bn)'!H43-'[9]Aggregates (£bn)'!H43</f>
        <v>0</v>
      </c>
      <c r="I43" s="30">
        <f>'Aggregates (£bn)'!I43-'[9]Aggregates (£bn)'!I43</f>
        <v>0</v>
      </c>
      <c r="J43" s="30">
        <f>'Aggregates (£bn)'!J43-'[9]Aggregates (£bn)'!J43</f>
        <v>0</v>
      </c>
      <c r="K43" s="30">
        <f>'Aggregates (£bn)'!K43-'[9]Aggregates (£bn)'!K43</f>
        <v>-1.1624958725925616E-2</v>
      </c>
      <c r="L43" s="30">
        <f>'Aggregates (£bn)'!L43-'[9]Aggregates (£bn)'!L43</f>
        <v>0</v>
      </c>
      <c r="M43" s="30">
        <f>'Aggregates (£bn)'!L43-'[9]Aggregates (£bn)'!M43</f>
        <v>-6.3855555109290894</v>
      </c>
      <c r="N43" s="30">
        <f>'Aggregates (£bn)'!M43-'[9]Aggregates (£bn)'!N43</f>
        <v>12.529735980584105</v>
      </c>
      <c r="O43" s="30">
        <f>'Aggregates (£bn)'!N43-'[9]Aggregates (£bn)'!O43</f>
        <v>-6.397180469655015</v>
      </c>
      <c r="P43" s="30">
        <f>'Aggregates (£bn)'!P43-'[9]Aggregates (£bn)'!P43</f>
        <v>0</v>
      </c>
      <c r="Q43" s="30">
        <f>'Aggregates (£bn)'!Q43-'[9]Aggregates (£bn)'!Q43</f>
        <v>0</v>
      </c>
      <c r="R43" s="30">
        <f>'Aggregates (£bn)'!R43-'[9]Aggregates (£bn)'!R43</f>
        <v>0</v>
      </c>
      <c r="S43" s="30">
        <f>'Aggregates (£bn)'!S43-'[9]Aggregates (£bn)'!S43</f>
        <v>0</v>
      </c>
      <c r="T43" s="30">
        <f>'Aggregates (£bn)'!T43-'[9]Aggregates (£bn)'!T43</f>
        <v>0</v>
      </c>
      <c r="U43" s="30">
        <f>'Aggregates (£bn)'!U43-'[9]Aggregates (£bn)'!U43</f>
        <v>0</v>
      </c>
      <c r="V43" s="30">
        <f>'Aggregates (£bn)'!V43-'[9]Aggregates (£bn)'!V43</f>
        <v>0</v>
      </c>
      <c r="W43" s="30">
        <f>'Aggregates (£bn)'!W43-'[9]Aggregates (£bn)'!W43</f>
        <v>0</v>
      </c>
      <c r="X43" s="30">
        <f>'Aggregates (£bn)'!X43-'[9]Aggregates (£bn)'!X43</f>
        <v>0</v>
      </c>
      <c r="Y43" s="30">
        <f>'Aggregates (£bn)'!AA43-'[9]Aggregates (£bn)'!Y43</f>
        <v>8.3179999999999996</v>
      </c>
      <c r="Z43" s="30">
        <f>'Aggregates (£bn)'!AB43-'[9]Aggregates (£bn)'!Z43</f>
        <v>1.9208195303449842</v>
      </c>
      <c r="AA43" s="30">
        <f>'Aggregates (£bn)'!AC43-'[9]Aggregates (£bn)'!AA43</f>
        <v>125.33</v>
      </c>
      <c r="AB43" s="30">
        <f>'Aggregates (£bn)'!AD43-'[9]Aggregates (£bn)'!AB43</f>
        <v>-1.9324444890709098</v>
      </c>
      <c r="AC43" s="30">
        <f>'Aggregates (£bn)'!AE43-'[9]Aggregates (£bn)'!AC43</f>
        <v>164.61300000000003</v>
      </c>
      <c r="AD43" s="30">
        <f>'Aggregates (£bn)'!AF43-'[9]Aggregates (£bn)'!AD43</f>
        <v>312.83999999999997</v>
      </c>
      <c r="AE43" s="30">
        <f>'Aggregates (£bn)'!AG41-'[9]Aggregates (£bn)'!AE43</f>
        <v>-297.8169646024657</v>
      </c>
      <c r="AF43" s="30"/>
      <c r="AG43" s="35" t="s">
        <v>27</v>
      </c>
      <c r="AH43" s="30">
        <f>'Aggregates (per cent of GDP)'!C40-'[9]Aggregates (per cent of GDP)'!C40</f>
        <v>-5.8523774317869481E-2</v>
      </c>
      <c r="AI43" s="30">
        <f>'Aggregates (per cent of GDP)'!D40-'[9]Aggregates (per cent of GDP)'!D40</f>
        <v>-6.3409829060695699E-2</v>
      </c>
      <c r="AJ43" s="30">
        <f>'Aggregates (per cent of GDP)'!E40-'[9]Aggregates (per cent of GDP)'!E40</f>
        <v>-5.4245474901470914E-2</v>
      </c>
      <c r="AK43" s="30">
        <f>'Aggregates (per cent of GDP)'!F40-'[9]Aggregates (per cent of GDP)'!F40</f>
        <v>-3.2416377424393517E-3</v>
      </c>
      <c r="AL43" s="30">
        <f>'Aggregates (per cent of GDP)'!G40-'[9]Aggregates (per cent of GDP)'!G40</f>
        <v>-5.9227164167738877E-3</v>
      </c>
      <c r="AM43" s="30">
        <f>'Aggregates (per cent of GDP)'!H40-'[9]Aggregates (per cent of GDP)'!H40</f>
        <v>-9.1643541592132394E-3</v>
      </c>
      <c r="AN43" s="30">
        <f>'Aggregates (per cent of GDP)'!I40-'[9]Aggregates (per cent of GDP)'!I40</f>
        <v>-4.8980608085308575E-2</v>
      </c>
      <c r="AO43" s="30">
        <f>'Aggregates (per cent of GDP)'!J40-'[9]Aggregates (per cent of GDP)'!J40</f>
        <v>0</v>
      </c>
      <c r="AP43" s="30">
        <f>'Aggregates (per cent of GDP)'!K40-'[9]Aggregates (per cent of GDP)'!K40</f>
        <v>-1.644417000378845E-3</v>
      </c>
      <c r="AQ43" s="30">
        <f>'Aggregates (per cent of GDP)'!L40-'[9]Aggregates (per cent of GDP)'!L40</f>
        <v>-2.4053531652074023E-4</v>
      </c>
      <c r="AR43" s="30">
        <f>'Aggregates (per cent of GDP)'!M40-'[9]Aggregates (per cent of GDP)'!M40</f>
        <v>-2.4053531652112881E-4</v>
      </c>
      <c r="AS43" s="30">
        <f>'Aggregates (per cent of GDP)'!L40-'[9]Aggregates (per cent of GDP)'!N40</f>
        <v>-1.8521317465658533</v>
      </c>
      <c r="AT43" s="30">
        <f>'Aggregates (per cent of GDP)'!N40-'[9]Aggregates (per cent of GDP)'!O40</f>
        <v>-1.2914551771139728</v>
      </c>
      <c r="AU43" s="30">
        <f>'Aggregates (per cent of GDP)'!P40-'[9]Aggregates (per cent of GDP)'!P40</f>
        <v>0</v>
      </c>
      <c r="AV43" s="30">
        <f>'Aggregates (per cent of GDP)'!R40-'[9]Aggregates (per cent of GDP)'!Q40</f>
        <v>-1.1109495094145418</v>
      </c>
      <c r="AW43" s="30">
        <f>'Aggregates (per cent of GDP)'!R40-'[9]Aggregates (per cent of GDP)'!R40</f>
        <v>0</v>
      </c>
      <c r="AX43" s="30">
        <f>'Aggregates (per cent of GDP)'!S40-'[9]Aggregates (per cent of GDP)'!S40</f>
        <v>0</v>
      </c>
      <c r="AY43" s="30">
        <f>'Aggregates (per cent of GDP)'!T40-'[9]Aggregates (per cent of GDP)'!T40</f>
        <v>-5.0872598440734329E-3</v>
      </c>
      <c r="AZ43" s="30">
        <f>'Aggregates (per cent of GDP)'!U40-'[9]Aggregates (per cent of GDP)'!U40</f>
        <v>-4.0551521950438207E-3</v>
      </c>
      <c r="BA43" s="30">
        <f>'Aggregates (per cent of GDP)'!V40-'[9]Aggregates (per cent of GDP)'!V40</f>
        <v>-5.4751799672740908E-3</v>
      </c>
      <c r="BB43" s="30">
        <f>'Aggregates (per cent of GDP)'!W40-'[9]Aggregates (per cent of GDP)'!W40</f>
        <v>0</v>
      </c>
      <c r="BC43" s="30">
        <f>'Aggregates (per cent of GDP)'!X40-'[9]Aggregates (per cent of GDP)'!X40</f>
        <v>-5.5812616764725931E-2</v>
      </c>
      <c r="BD43" s="30">
        <f>'Aggregates (per cent of GDP)'!AA40-'[9]Aggregates (per cent of GDP)'!Y40</f>
        <v>3.2843474035222946</v>
      </c>
      <c r="BE43" s="30">
        <f>'Aggregates (per cent of GDP)'!AB40-'[9]Aggregates (per cent of GDP)'!Z40</f>
        <v>1.9977782811511395</v>
      </c>
      <c r="BF43" s="30">
        <f>'Aggregates (per cent of GDP)'!AC40-'[9]Aggregates (per cent of GDP)'!AA40</f>
        <v>40.040710032013479</v>
      </c>
      <c r="BG43" s="30"/>
      <c r="BH43" s="30"/>
      <c r="BI43" s="30"/>
      <c r="BK43" s="35" t="s">
        <v>34</v>
      </c>
      <c r="BL43" s="30">
        <f>'Aggregates (2023-24 prices)'!C40-'[9]Aggregates (2023-24 prices)'!$C$40</f>
        <v>-0.47305338809042041</v>
      </c>
      <c r="BM43" s="30">
        <f>'Aggregates (2023-24 prices)'!D40-'[9]Aggregates (2023-24 prices)'!D40</f>
        <v>-0.48807392197124955</v>
      </c>
      <c r="BN43" s="30">
        <f>'Aggregates (2023-24 prices)'!E40-'[9]Aggregates (2023-24 prices)'!E40</f>
        <v>-0.43036755646818392</v>
      </c>
      <c r="BO43" s="30">
        <f>'Aggregates (2023-24 prices)'!F40-'[9]Aggregates (2023-24 prices)'!F40</f>
        <v>-1.3704312114988682E-2</v>
      </c>
      <c r="BP43" s="30">
        <f>'Aggregates (2023-24 prices)'!G40-'[9]Aggregates (2023-24 prices)'!G40</f>
        <v>-4.4002053388098261E-2</v>
      </c>
      <c r="BQ43" s="30">
        <f>'Aggregates (2023-24 prices)'!H40-'[9]Aggregates (2023-24 prices)'!H40</f>
        <v>-5.7706365503094048E-2</v>
      </c>
      <c r="BR43" s="30">
        <f>'Aggregates (2023-24 prices)'!I40-'[9]Aggregates (2023-24 prices)'!I40</f>
        <v>-0.42414373716633236</v>
      </c>
      <c r="BS43" s="30"/>
      <c r="BT43" s="30" t="e">
        <f>'Aggregates (2023-24 prices)'!K40-#REF!</f>
        <v>#REF!</v>
      </c>
      <c r="BU43" s="30" t="e">
        <f>'Aggregates (2023-24 prices)'!#REF!-#REF!</f>
        <v>#REF!</v>
      </c>
      <c r="BV43" s="30" t="e">
        <f>'Aggregates (2023-24 prices)'!L40-#REF!</f>
        <v>#REF!</v>
      </c>
      <c r="BW43" s="30" t="e">
        <f>'Aggregates (2023-24 prices)'!M40-#REF!</f>
        <v>#REF!</v>
      </c>
      <c r="BX43" s="30" t="e">
        <f>'Aggregates (2023-24 prices)'!N40-#REF!</f>
        <v>#REF!</v>
      </c>
      <c r="BY43" s="30"/>
      <c r="BZ43" s="30" t="e">
        <f>'Aggregates (2023-24 prices)'!Q40-#REF!</f>
        <v>#REF!</v>
      </c>
      <c r="CA43" s="30" t="e">
        <f>'Aggregates (2023-24 prices)'!R40-#REF!</f>
        <v>#REF!</v>
      </c>
      <c r="CB43" s="30"/>
      <c r="CC43" s="30" t="e">
        <f>'Aggregates (2023-24 prices)'!T40-#REF!</f>
        <v>#REF!</v>
      </c>
      <c r="CD43" s="30" t="e">
        <f>'Aggregates (2023-24 prices)'!U40-#REF!</f>
        <v>#REF!</v>
      </c>
      <c r="CE43" s="30" t="e">
        <f>'Aggregates (2023-24 prices)'!V40-#REF!</f>
        <v>#REF!</v>
      </c>
      <c r="CF43" s="30"/>
      <c r="CG43" s="30" t="e">
        <f>'Aggregates (2023-24 prices)'!X40-#REF!</f>
        <v>#REF!</v>
      </c>
      <c r="CH43" s="30" t="e">
        <f>'Aggregates (2023-24 prices)'!AA40-#REF!</f>
        <v>#REF!</v>
      </c>
      <c r="CI43" s="30" t="e">
        <f>'Aggregates (2023-24 prices)'!AB40-#REF!</f>
        <v>#REF!</v>
      </c>
      <c r="CJ43" s="30" t="e">
        <f>'Aggregates (2023-24 prices)'!AC40-#REF!</f>
        <v>#REF!</v>
      </c>
      <c r="CK43" s="30"/>
      <c r="CL43" s="30" t="e">
        <f>'Aggregates (2023-24 prices)'!AE40-#REF!</f>
        <v>#REF!</v>
      </c>
    </row>
    <row r="44" spans="1:90">
      <c r="B44" s="35" t="s">
        <v>26</v>
      </c>
      <c r="C44" s="30">
        <f>'Aggregates (£bn)'!C44-'[9]Aggregates (£bn)'!C44</f>
        <v>0</v>
      </c>
      <c r="D44" s="30">
        <f>'Aggregates (£bn)'!D44-'[9]Aggregates (£bn)'!D44</f>
        <v>0</v>
      </c>
      <c r="E44" s="30">
        <f>'Aggregates (£bn)'!E44-'[9]Aggregates (£bn)'!E44</f>
        <v>0</v>
      </c>
      <c r="F44" s="30">
        <f>'Aggregates (£bn)'!F44-'[9]Aggregates (£bn)'!F44</f>
        <v>0</v>
      </c>
      <c r="G44" s="30">
        <f>'Aggregates (£bn)'!G44-'[9]Aggregates (£bn)'!G44</f>
        <v>0</v>
      </c>
      <c r="H44" s="30">
        <f>'Aggregates (£bn)'!H44-'[9]Aggregates (£bn)'!H44</f>
        <v>0</v>
      </c>
      <c r="I44" s="30">
        <f>'Aggregates (£bn)'!I44-'[9]Aggregates (£bn)'!I44</f>
        <v>0</v>
      </c>
      <c r="J44" s="30">
        <f>'Aggregates (£bn)'!J44-'[9]Aggregates (£bn)'!J44</f>
        <v>0</v>
      </c>
      <c r="K44" s="30">
        <f>'Aggregates (£bn)'!K44-'[9]Aggregates (£bn)'!K44</f>
        <v>-1.103738218357897E-2</v>
      </c>
      <c r="L44" s="30">
        <f>'Aggregates (£bn)'!L44-'[9]Aggregates (£bn)'!L44</f>
        <v>0</v>
      </c>
      <c r="M44" s="30">
        <f>'Aggregates (£bn)'!L44-'[9]Aggregates (£bn)'!M44</f>
        <v>-6.5009982189530184</v>
      </c>
      <c r="N44" s="30">
        <f>'Aggregates (£bn)'!M44-'[9]Aggregates (£bn)'!N44</f>
        <v>7.8370338200896166</v>
      </c>
      <c r="O44" s="30">
        <f>'Aggregates (£bn)'!N44-'[9]Aggregates (£bn)'!O44</f>
        <v>-6.5120356011365974</v>
      </c>
      <c r="P44" s="30">
        <f>'Aggregates (£bn)'!P44-'[9]Aggregates (£bn)'!P44</f>
        <v>0</v>
      </c>
      <c r="Q44" s="30">
        <f>'Aggregates (£bn)'!Q44-'[9]Aggregates (£bn)'!Q44</f>
        <v>0</v>
      </c>
      <c r="R44" s="30">
        <f>'Aggregates (£bn)'!R44-'[9]Aggregates (£bn)'!R44</f>
        <v>0</v>
      </c>
      <c r="S44" s="30">
        <f>'Aggregates (£bn)'!S44-'[9]Aggregates (£bn)'!S44</f>
        <v>0</v>
      </c>
      <c r="T44" s="30">
        <f>'Aggregates (£bn)'!T44-'[9]Aggregates (£bn)'!T44</f>
        <v>0</v>
      </c>
      <c r="U44" s="30">
        <f>'Aggregates (£bn)'!U44-'[9]Aggregates (£bn)'!U44</f>
        <v>0</v>
      </c>
      <c r="V44" s="30">
        <f>'Aggregates (£bn)'!V44-'[9]Aggregates (£bn)'!V44</f>
        <v>0</v>
      </c>
      <c r="W44" s="30">
        <f>'Aggregates (£bn)'!W44-'[9]Aggregates (£bn)'!W44</f>
        <v>0</v>
      </c>
      <c r="X44" s="30">
        <f>'Aggregates (£bn)'!X44-'[9]Aggregates (£bn)'!X44</f>
        <v>0</v>
      </c>
      <c r="Y44" s="30">
        <f>'Aggregates (£bn)'!AA44-'[9]Aggregates (£bn)'!Y44</f>
        <v>8.7050000000000001</v>
      </c>
      <c r="Z44" s="30">
        <f>'Aggregates (£bn)'!AB44-'[9]Aggregates (£bn)'!Z44</f>
        <v>2.1929643988634027</v>
      </c>
      <c r="AA44" s="30">
        <f>'Aggregates (£bn)'!AC44-'[9]Aggregates (£bn)'!AA44</f>
        <v>134.184</v>
      </c>
      <c r="AB44" s="30">
        <f>'Aggregates (£bn)'!AD44-'[9]Aggregates (£bn)'!AB44</f>
        <v>-2.2040017810469816</v>
      </c>
      <c r="AC44" s="30">
        <f>'Aggregates (£bn)'!AE44-'[9]Aggregates (£bn)'!AC44</f>
        <v>184.56</v>
      </c>
      <c r="AD44" s="30">
        <f>'Aggregates (£bn)'!AF44-'[9]Aggregates (£bn)'!AD44</f>
        <v>342.72199999999998</v>
      </c>
      <c r="AE44" s="30">
        <f>'Aggregates (£bn)'!AG42-'[9]Aggregates (£bn)'!AE44</f>
        <v>-329.71060617564075</v>
      </c>
      <c r="AF44" s="30"/>
      <c r="AG44" s="35" t="s">
        <v>28</v>
      </c>
      <c r="AH44" s="30">
        <f>'Aggregates (per cent of GDP)'!C41-'[9]Aggregates (per cent of GDP)'!C41</f>
        <v>-5.4737650827554774E-2</v>
      </c>
      <c r="AI44" s="30">
        <f>'Aggregates (per cent of GDP)'!D41-'[9]Aggregates (per cent of GDP)'!D41</f>
        <v>-5.9270643614013352E-2</v>
      </c>
      <c r="AJ44" s="30">
        <f>'Aggregates (per cent of GDP)'!E41-'[9]Aggregates (per cent of GDP)'!E41</f>
        <v>-5.1285560748603132E-2</v>
      </c>
      <c r="AK44" s="30">
        <f>'Aggregates (per cent of GDP)'!F41-'[9]Aggregates (per cent of GDP)'!F41</f>
        <v>-2.7006294478919557E-3</v>
      </c>
      <c r="AL44" s="30">
        <f>'Aggregates (per cent of GDP)'!G41-'[9]Aggregates (per cent of GDP)'!G41</f>
        <v>-5.284453417520929E-3</v>
      </c>
      <c r="AM44" s="30">
        <f>'Aggregates (per cent of GDP)'!H41-'[9]Aggregates (per cent of GDP)'!H41</f>
        <v>-7.9850828654128847E-3</v>
      </c>
      <c r="AN44" s="30">
        <f>'Aggregates (per cent of GDP)'!I41-'[9]Aggregates (per cent of GDP)'!I41</f>
        <v>-4.692000120188311E-2</v>
      </c>
      <c r="AO44" s="30">
        <f>'Aggregates (per cent of GDP)'!J41-'[9]Aggregates (per cent of GDP)'!J41</f>
        <v>0</v>
      </c>
      <c r="AP44" s="30">
        <f>'Aggregates (per cent of GDP)'!K41-'[9]Aggregates (per cent of GDP)'!K41</f>
        <v>-1.8323633385738392E-3</v>
      </c>
      <c r="AQ44" s="30">
        <f>'Aggregates (per cent of GDP)'!L41-'[9]Aggregates (per cent of GDP)'!L41</f>
        <v>-5.135101521165919E-4</v>
      </c>
      <c r="AR44" s="30">
        <f>'Aggregates (per cent of GDP)'!M41-'[9]Aggregates (per cent of GDP)'!M41</f>
        <v>-5.1351015211664741E-4</v>
      </c>
      <c r="AS44" s="30">
        <f>'Aggregates (per cent of GDP)'!L41-'[9]Aggregates (per cent of GDP)'!N41</f>
        <v>-2.4003037454344716</v>
      </c>
      <c r="AT44" s="30">
        <f>'Aggregates (per cent of GDP)'!N41-'[9]Aggregates (per cent of GDP)'!O41</f>
        <v>-0.48845258598629027</v>
      </c>
      <c r="AU44" s="30">
        <f>'Aggregates (per cent of GDP)'!P41-'[9]Aggregates (per cent of GDP)'!P41</f>
        <v>0</v>
      </c>
      <c r="AV44" s="30">
        <f>'Aggregates (per cent of GDP)'!R41-'[9]Aggregates (per cent of GDP)'!Q41</f>
        <v>-1.314598083753415</v>
      </c>
      <c r="AW44" s="30">
        <f>'Aggregates (per cent of GDP)'!R41-'[9]Aggregates (per cent of GDP)'!R41</f>
        <v>0</v>
      </c>
      <c r="AX44" s="30">
        <f>'Aggregates (per cent of GDP)'!S41-'[9]Aggregates (per cent of GDP)'!S41</f>
        <v>0</v>
      </c>
      <c r="AY44" s="30">
        <f>'Aggregates (per cent of GDP)'!T41-'[9]Aggregates (per cent of GDP)'!T41</f>
        <v>-3.7153544386234749E-3</v>
      </c>
      <c r="AZ44" s="30">
        <f>'Aggregates (per cent of GDP)'!U41-'[9]Aggregates (per cent of GDP)'!U41</f>
        <v>-3.7099300356082665E-3</v>
      </c>
      <c r="BA44" s="30">
        <f>'Aggregates (per cent of GDP)'!V41-'[9]Aggregates (per cent of GDP)'!V41</f>
        <v>-5.3231474923638444E-3</v>
      </c>
      <c r="BB44" s="30">
        <f>'Aggregates (per cent of GDP)'!W41-'[9]Aggregates (per cent of GDP)'!W41</f>
        <v>0</v>
      </c>
      <c r="BC44" s="30">
        <f>'Aggregates (per cent of GDP)'!X41-'[9]Aggregates (per cent of GDP)'!X41</f>
        <v>-4.8305174324191569E-2</v>
      </c>
      <c r="BD44" s="30">
        <f>'Aggregates (per cent of GDP)'!AA41-'[9]Aggregates (per cent of GDP)'!Y41</f>
        <v>2.8646636215959935</v>
      </c>
      <c r="BE44" s="30">
        <f>'Aggregates (per cent of GDP)'!AB41-'[9]Aggregates (per cent of GDP)'!Z41</f>
        <v>2.3807440283961685</v>
      </c>
      <c r="BF44" s="30">
        <f>'Aggregates (per cent of GDP)'!AC41-'[9]Aggregates (per cent of GDP)'!AA41</f>
        <v>40.263736264859304</v>
      </c>
      <c r="BG44" s="30"/>
      <c r="BH44" s="30"/>
      <c r="BI44" s="30"/>
      <c r="BK44" s="35" t="s">
        <v>35</v>
      </c>
      <c r="BL44" s="30">
        <f>'Aggregates (2023-24 prices)'!C41-'[9]Aggregates (2023-24 prices)'!$C$41</f>
        <v>-0.46373101112737913</v>
      </c>
      <c r="BM44" s="30">
        <f>'Aggregates (2023-24 prices)'!D41-'[9]Aggregates (2023-24 prices)'!D41</f>
        <v>-0.50971843251113569</v>
      </c>
      <c r="BN44" s="30">
        <f>'Aggregates (2023-24 prices)'!E41-'[9]Aggregates (2023-24 prices)'!E41</f>
        <v>-0.45220125786170229</v>
      </c>
      <c r="BO44" s="30">
        <f>'Aggregates (2023-24 prices)'!F41-'[9]Aggregates (2023-24 prices)'!F41</f>
        <v>-1.7544267053704488E-2</v>
      </c>
      <c r="BP44" s="30">
        <f>'Aggregates (2023-24 prices)'!G41-'[9]Aggregates (2023-24 prices)'!G41</f>
        <v>-3.997290759555483E-2</v>
      </c>
      <c r="BQ44" s="30">
        <f>'Aggregates (2023-24 prices)'!H41-'[9]Aggregates (2023-24 prices)'!H41</f>
        <v>-5.7517174649269975E-2</v>
      </c>
      <c r="BR44" s="30">
        <f>'Aggregates (2023-24 prices)'!I41-'[9]Aggregates (2023-24 prices)'!I41</f>
        <v>-0.4194484760524233</v>
      </c>
      <c r="BS44" s="30"/>
      <c r="BT44" s="30" t="e">
        <f>'Aggregates (2023-24 prices)'!K41-#REF!</f>
        <v>#REF!</v>
      </c>
      <c r="BU44" s="30" t="e">
        <f>'Aggregates (2023-24 prices)'!#REF!-#REF!</f>
        <v>#REF!</v>
      </c>
      <c r="BV44" s="30" t="e">
        <f>'Aggregates (2023-24 prices)'!L41-#REF!</f>
        <v>#REF!</v>
      </c>
      <c r="BW44" s="30" t="e">
        <f>'Aggregates (2023-24 prices)'!M41-#REF!</f>
        <v>#REF!</v>
      </c>
      <c r="BX44" s="30" t="e">
        <f>'Aggregates (2023-24 prices)'!N41-#REF!</f>
        <v>#REF!</v>
      </c>
      <c r="BY44" s="30"/>
      <c r="BZ44" s="30" t="e">
        <f>'Aggregates (2023-24 prices)'!Q41-#REF!</f>
        <v>#REF!</v>
      </c>
      <c r="CA44" s="30" t="e">
        <f>'Aggregates (2023-24 prices)'!R41-#REF!</f>
        <v>#REF!</v>
      </c>
      <c r="CB44" s="30"/>
      <c r="CC44" s="30" t="e">
        <f>'Aggregates (2023-24 prices)'!T41-#REF!</f>
        <v>#REF!</v>
      </c>
      <c r="CD44" s="30" t="e">
        <f>'Aggregates (2023-24 prices)'!U41-#REF!</f>
        <v>#REF!</v>
      </c>
      <c r="CE44" s="30" t="e">
        <f>'Aggregates (2023-24 prices)'!V41-#REF!</f>
        <v>#REF!</v>
      </c>
      <c r="CF44" s="30"/>
      <c r="CG44" s="30" t="e">
        <f>'Aggregates (2023-24 prices)'!X41-#REF!</f>
        <v>#REF!</v>
      </c>
      <c r="CH44" s="30" t="e">
        <f>'Aggregates (2023-24 prices)'!AA41-#REF!</f>
        <v>#REF!</v>
      </c>
      <c r="CI44" s="30" t="e">
        <f>'Aggregates (2023-24 prices)'!AB41-#REF!</f>
        <v>#REF!</v>
      </c>
      <c r="CJ44" s="30" t="e">
        <f>'Aggregates (2023-24 prices)'!AC41-#REF!</f>
        <v>#REF!</v>
      </c>
      <c r="CK44" s="30"/>
      <c r="CL44" s="30" t="e">
        <f>'Aggregates (2023-24 prices)'!AE41-#REF!</f>
        <v>#REF!</v>
      </c>
    </row>
    <row r="45" spans="1:90">
      <c r="B45" s="35" t="s">
        <v>27</v>
      </c>
      <c r="C45" s="30">
        <f>'Aggregates (£bn)'!C45-'[9]Aggregates (£bn)'!C45</f>
        <v>0</v>
      </c>
      <c r="D45" s="30">
        <f>'Aggregates (£bn)'!D45-'[9]Aggregates (£bn)'!D45</f>
        <v>0</v>
      </c>
      <c r="E45" s="30">
        <f>'Aggregates (£bn)'!E45-'[9]Aggregates (£bn)'!E45</f>
        <v>0</v>
      </c>
      <c r="F45" s="30">
        <f>'Aggregates (£bn)'!F45-'[9]Aggregates (£bn)'!F45</f>
        <v>0</v>
      </c>
      <c r="G45" s="30">
        <f>'Aggregates (£bn)'!G45-'[9]Aggregates (£bn)'!G45</f>
        <v>0</v>
      </c>
      <c r="H45" s="30">
        <f>'Aggregates (£bn)'!H45-'[9]Aggregates (£bn)'!H45</f>
        <v>0</v>
      </c>
      <c r="I45" s="30">
        <f>'Aggregates (£bn)'!I45-'[9]Aggregates (£bn)'!I45</f>
        <v>0</v>
      </c>
      <c r="J45" s="30">
        <f>'Aggregates (£bn)'!J45-'[9]Aggregates (£bn)'!J45</f>
        <v>0</v>
      </c>
      <c r="K45" s="30">
        <f>'Aggregates (£bn)'!K45-'[9]Aggregates (£bn)'!K45</f>
        <v>-6.8188163485666253E-3</v>
      </c>
      <c r="L45" s="30">
        <f>'Aggregates (£bn)'!L45-'[9]Aggregates (£bn)'!L45</f>
        <v>0</v>
      </c>
      <c r="M45" s="30">
        <f>'Aggregates (£bn)'!L45-'[9]Aggregates (£bn)'!M45</f>
        <v>-4.5998963145960374</v>
      </c>
      <c r="N45" s="30">
        <f>'Aggregates (£bn)'!M45-'[9]Aggregates (£bn)'!N45</f>
        <v>-2.0143885544593587</v>
      </c>
      <c r="O45" s="30">
        <f>'Aggregates (£bn)'!N45-'[9]Aggregates (£bn)'!O45</f>
        <v>-4.6067151309446039</v>
      </c>
      <c r="P45" s="30">
        <f>'Aggregates (£bn)'!P45-'[9]Aggregates (£bn)'!P45</f>
        <v>0</v>
      </c>
      <c r="Q45" s="30">
        <f>'Aggregates (£bn)'!Q45-'[9]Aggregates (£bn)'!Q45</f>
        <v>0</v>
      </c>
      <c r="R45" s="30">
        <f>'Aggregates (£bn)'!R45-'[9]Aggregates (£bn)'!R45</f>
        <v>0</v>
      </c>
      <c r="S45" s="30">
        <f>'Aggregates (£bn)'!S45-'[9]Aggregates (£bn)'!S45</f>
        <v>0</v>
      </c>
      <c r="T45" s="30">
        <f>'Aggregates (£bn)'!T45-'[9]Aggregates (£bn)'!T45</f>
        <v>0</v>
      </c>
      <c r="U45" s="30">
        <f>'Aggregates (£bn)'!U45-'[9]Aggregates (£bn)'!U45</f>
        <v>0</v>
      </c>
      <c r="V45" s="30">
        <f>'Aggregates (£bn)'!V45-'[9]Aggregates (£bn)'!V45</f>
        <v>0</v>
      </c>
      <c r="W45" s="30">
        <f>'Aggregates (£bn)'!W45-'[9]Aggregates (£bn)'!W45</f>
        <v>0</v>
      </c>
      <c r="X45" s="30">
        <f>'Aggregates (£bn)'!X45-'[9]Aggregates (£bn)'!X45</f>
        <v>0</v>
      </c>
      <c r="Y45" s="30">
        <f>'Aggregates (£bn)'!AA45-'[9]Aggregates (£bn)'!Y45</f>
        <v>11.76</v>
      </c>
      <c r="Z45" s="30">
        <f>'Aggregates (£bn)'!AB45-'[9]Aggregates (£bn)'!Z45</f>
        <v>7.1532848690553941</v>
      </c>
      <c r="AA45" s="30">
        <f>'Aggregates (£bn)'!AC45-'[9]Aggregates (£bn)'!AA45</f>
        <v>143.38800000000001</v>
      </c>
      <c r="AB45" s="30">
        <f>'Aggregates (£bn)'!AD45-'[9]Aggregates (£bn)'!AB45</f>
        <v>-7.1601036854039632</v>
      </c>
      <c r="AC45" s="30">
        <f>'Aggregates (£bn)'!AE45-'[9]Aggregates (£bn)'!AC45</f>
        <v>202.91400000000002</v>
      </c>
      <c r="AD45" s="30">
        <f>'Aggregates (£bn)'!AF45-'[9]Aggregates (£bn)'!AD45</f>
        <v>369.88799999999998</v>
      </c>
      <c r="AE45" s="30">
        <f>'Aggregates (£bn)'!AG43-'[9]Aggregates (£bn)'!AE45</f>
        <v>-360.69501019613654</v>
      </c>
      <c r="AF45" s="30"/>
      <c r="AG45" s="35" t="s">
        <v>29</v>
      </c>
      <c r="AH45" s="30">
        <f>'Aggregates (per cent of GDP)'!C42-'[9]Aggregates (per cent of GDP)'!C42</f>
        <v>-3.6633255927100095E-2</v>
      </c>
      <c r="AI45" s="30">
        <f>'Aggregates (per cent of GDP)'!D42-'[9]Aggregates (per cent of GDP)'!D42</f>
        <v>-3.8673040413804927E-2</v>
      </c>
      <c r="AJ45" s="30">
        <f>'Aggregates (per cent of GDP)'!E42-'[9]Aggregates (per cent of GDP)'!E42</f>
        <v>-3.399512863656895E-2</v>
      </c>
      <c r="AK45" s="30">
        <f>'Aggregates (per cent of GDP)'!F42-'[9]Aggregates (per cent of GDP)'!F42</f>
        <v>-1.4294748268020019E-3</v>
      </c>
      <c r="AL45" s="30">
        <f>'Aggregates (per cent of GDP)'!G42-'[9]Aggregates (per cent of GDP)'!G42</f>
        <v>-3.248436950434197E-3</v>
      </c>
      <c r="AM45" s="30">
        <f>'Aggregates (per cent of GDP)'!H42-'[9]Aggregates (per cent of GDP)'!H42</f>
        <v>-4.6779117772359768E-3</v>
      </c>
      <c r="AN45" s="30">
        <f>'Aggregates (per cent of GDP)'!I42-'[9]Aggregates (per cent of GDP)'!I42</f>
        <v>-3.128926442484925E-2</v>
      </c>
      <c r="AO45" s="30">
        <f>'Aggregates (per cent of GDP)'!J42-'[9]Aggregates (per cent of GDP)'!J42</f>
        <v>0</v>
      </c>
      <c r="AP45" s="30">
        <f>'Aggregates (per cent of GDP)'!K42-'[9]Aggregates (per cent of GDP)'!K42</f>
        <v>-6.1030965990294117E-4</v>
      </c>
      <c r="AQ45" s="30">
        <f>'Aggregates (per cent of GDP)'!L42-'[9]Aggregates (per cent of GDP)'!L42</f>
        <v>-1.2533588317136246E-3</v>
      </c>
      <c r="AR45" s="30">
        <f>'Aggregates (per cent of GDP)'!M42-'[9]Aggregates (per cent of GDP)'!M42</f>
        <v>-1.2533588317136246E-3</v>
      </c>
      <c r="AS45" s="30">
        <f>'Aggregates (per cent of GDP)'!L42-'[9]Aggregates (per cent of GDP)'!N42</f>
        <v>-0.80796484241307298</v>
      </c>
      <c r="AT45" s="30">
        <f>'Aggregates (per cent of GDP)'!N42-'[9]Aggregates (per cent of GDP)'!O42</f>
        <v>-1.8112064450095833E-2</v>
      </c>
      <c r="AU45" s="30">
        <f>'Aggregates (per cent of GDP)'!P42-'[9]Aggregates (per cent of GDP)'!P42</f>
        <v>0</v>
      </c>
      <c r="AV45" s="30">
        <f>'Aggregates (per cent of GDP)'!R42-'[9]Aggregates (per cent of GDP)'!Q42</f>
        <v>-0.63852555637710562</v>
      </c>
      <c r="AW45" s="30">
        <f>'Aggregates (per cent of GDP)'!R42-'[9]Aggregates (per cent of GDP)'!R42</f>
        <v>0</v>
      </c>
      <c r="AX45" s="30">
        <f>'Aggregates (per cent of GDP)'!S42-'[9]Aggregates (per cent of GDP)'!S42</f>
        <v>0</v>
      </c>
      <c r="AY45" s="30">
        <f>'Aggregates (per cent of GDP)'!T42-'[9]Aggregates (per cent of GDP)'!T42</f>
        <v>-2.5094271402741342E-3</v>
      </c>
      <c r="AZ45" s="30">
        <f>'Aggregates (per cent of GDP)'!U42-'[9]Aggregates (per cent of GDP)'!U42</f>
        <v>-1.295807302324592E-3</v>
      </c>
      <c r="BA45" s="30">
        <f>'Aggregates (per cent of GDP)'!V42-'[9]Aggregates (per cent of GDP)'!V42</f>
        <v>-3.7483354288014858E-3</v>
      </c>
      <c r="BB45" s="30">
        <f>'Aggregates (per cent of GDP)'!W42-'[9]Aggregates (per cent of GDP)'!W42</f>
        <v>0</v>
      </c>
      <c r="BC45" s="30">
        <f>'Aggregates (per cent of GDP)'!X42-'[9]Aggregates (per cent of GDP)'!X42</f>
        <v>-2.3031036074520728E-2</v>
      </c>
      <c r="BD45" s="30">
        <f>'Aggregates (per cent of GDP)'!AA42-'[9]Aggregates (per cent of GDP)'!Y42</f>
        <v>2.2771898688769103</v>
      </c>
      <c r="BE45" s="30">
        <f>'Aggregates (per cent of GDP)'!AB42-'[9]Aggregates (per cent of GDP)'!Z42</f>
        <v>2.2611175889135202</v>
      </c>
      <c r="BF45" s="30">
        <f>'Aggregates (per cent of GDP)'!AC42-'[9]Aggregates (per cent of GDP)'!AA42</f>
        <v>40.031900141959881</v>
      </c>
      <c r="BG45" s="30"/>
      <c r="BH45" s="30"/>
      <c r="BI45" s="30"/>
      <c r="BK45" s="35" t="s">
        <v>36</v>
      </c>
      <c r="BL45" s="30">
        <f>'Aggregates (2023-24 prices)'!C42-'[9]Aggregates (2023-24 prices)'!$C$42</f>
        <v>-0.44614877589452817</v>
      </c>
      <c r="BM45" s="30">
        <f>'Aggregates (2023-24 prices)'!D42-'[9]Aggregates (2023-24 prices)'!D42</f>
        <v>-0.53343126177026079</v>
      </c>
      <c r="BN45" s="30">
        <f>'Aggregates (2023-24 prices)'!E42-'[9]Aggregates (2023-24 prices)'!E42</f>
        <v>-0.47944256120524642</v>
      </c>
      <c r="BO45" s="30">
        <f>'Aggregates (2023-24 prices)'!F42-'[9]Aggregates (2023-24 prices)'!F42</f>
        <v>-1.4725047080979436E-2</v>
      </c>
      <c r="BP45" s="30">
        <f>'Aggregates (2023-24 prices)'!G42-'[9]Aggregates (2023-24 prices)'!G42</f>
        <v>-3.9263653483999406E-2</v>
      </c>
      <c r="BQ45" s="30">
        <f>'Aggregates (2023-24 prices)'!H42-'[9]Aggregates (2023-24 prices)'!H42</f>
        <v>-5.3988700564964631E-2</v>
      </c>
      <c r="BR45" s="30">
        <f>'Aggregates (2023-24 prices)'!I42-'[9]Aggregates (2023-24 prices)'!I42</f>
        <v>-0.40451224105464689</v>
      </c>
      <c r="BS45" s="30"/>
      <c r="BT45" s="30" t="e">
        <f>'Aggregates (2023-24 prices)'!K42-#REF!</f>
        <v>#REF!</v>
      </c>
      <c r="BU45" s="30" t="e">
        <f>'Aggregates (2023-24 prices)'!#REF!-#REF!</f>
        <v>#REF!</v>
      </c>
      <c r="BV45" s="30" t="e">
        <f>'Aggregates (2023-24 prices)'!L42-#REF!</f>
        <v>#REF!</v>
      </c>
      <c r="BW45" s="30" t="e">
        <f>'Aggregates (2023-24 prices)'!M42-#REF!</f>
        <v>#REF!</v>
      </c>
      <c r="BX45" s="30" t="e">
        <f>'Aggregates (2023-24 prices)'!N42-#REF!</f>
        <v>#REF!</v>
      </c>
      <c r="BY45" s="30"/>
      <c r="BZ45" s="30" t="e">
        <f>'Aggregates (2023-24 prices)'!Q42-#REF!</f>
        <v>#REF!</v>
      </c>
      <c r="CA45" s="30" t="e">
        <f>'Aggregates (2023-24 prices)'!R42-#REF!</f>
        <v>#REF!</v>
      </c>
      <c r="CB45" s="30"/>
      <c r="CC45" s="30" t="e">
        <f>'Aggregates (2023-24 prices)'!T42-#REF!</f>
        <v>#REF!</v>
      </c>
      <c r="CD45" s="30" t="e">
        <f>'Aggregates (2023-24 prices)'!U42-#REF!</f>
        <v>#REF!</v>
      </c>
      <c r="CE45" s="30" t="e">
        <f>'Aggregates (2023-24 prices)'!V42-#REF!</f>
        <v>#REF!</v>
      </c>
      <c r="CF45" s="30"/>
      <c r="CG45" s="30" t="e">
        <f>'Aggregates (2023-24 prices)'!X42-#REF!</f>
        <v>#REF!</v>
      </c>
      <c r="CH45" s="30" t="e">
        <f>'Aggregates (2023-24 prices)'!AA42-#REF!</f>
        <v>#REF!</v>
      </c>
      <c r="CI45" s="30" t="e">
        <f>'Aggregates (2023-24 prices)'!AB42-#REF!</f>
        <v>#REF!</v>
      </c>
      <c r="CJ45" s="30" t="e">
        <f>'Aggregates (2023-24 prices)'!AC42-#REF!</f>
        <v>#REF!</v>
      </c>
      <c r="CK45" s="30"/>
      <c r="CL45" s="30" t="e">
        <f>'Aggregates (2023-24 prices)'!AE42-#REF!</f>
        <v>#REF!</v>
      </c>
    </row>
    <row r="46" spans="1:90">
      <c r="B46" s="35" t="s">
        <v>28</v>
      </c>
      <c r="C46" s="30">
        <f>'Aggregates (£bn)'!C46-'[9]Aggregates (£bn)'!C46</f>
        <v>0</v>
      </c>
      <c r="D46" s="30">
        <f>'Aggregates (£bn)'!D46-'[9]Aggregates (£bn)'!D46</f>
        <v>0</v>
      </c>
      <c r="E46" s="30">
        <f>'Aggregates (£bn)'!E46-'[9]Aggregates (£bn)'!E46</f>
        <v>0</v>
      </c>
      <c r="F46" s="30">
        <f>'Aggregates (£bn)'!F46-'[9]Aggregates (£bn)'!F46</f>
        <v>0</v>
      </c>
      <c r="G46" s="30">
        <f>'Aggregates (£bn)'!G46-'[9]Aggregates (£bn)'!G46</f>
        <v>0</v>
      </c>
      <c r="H46" s="30">
        <f>'Aggregates (£bn)'!H46-'[9]Aggregates (£bn)'!H46</f>
        <v>0</v>
      </c>
      <c r="I46" s="30">
        <f>'Aggregates (£bn)'!I46-'[9]Aggregates (£bn)'!I46</f>
        <v>0</v>
      </c>
      <c r="J46" s="30">
        <f>'Aggregates (£bn)'!J46-'[9]Aggregates (£bn)'!J46</f>
        <v>0</v>
      </c>
      <c r="K46" s="30">
        <f>'Aggregates (£bn)'!K46-'[9]Aggregates (£bn)'!K46</f>
        <v>-2.6034874114153617E-3</v>
      </c>
      <c r="L46" s="30">
        <f>'Aggregates (£bn)'!L46-'[9]Aggregates (£bn)'!L46</f>
        <v>0</v>
      </c>
      <c r="M46" s="30">
        <f>'Aggregates (£bn)'!L46-'[9]Aggregates (£bn)'!M46</f>
        <v>-1.8652245192253383</v>
      </c>
      <c r="N46" s="30">
        <f>'Aggregates (£bn)'!M46-'[9]Aggregates (£bn)'!N46</f>
        <v>-7.3819474741379096</v>
      </c>
      <c r="O46" s="30">
        <f>'Aggregates (£bn)'!N46-'[9]Aggregates (£bn)'!O46</f>
        <v>-1.8678280066367527</v>
      </c>
      <c r="P46" s="30">
        <f>'Aggregates (£bn)'!P46-'[9]Aggregates (£bn)'!P46</f>
        <v>0</v>
      </c>
      <c r="Q46" s="30">
        <f>'Aggregates (£bn)'!Q46-'[9]Aggregates (£bn)'!Q46</f>
        <v>0</v>
      </c>
      <c r="R46" s="30">
        <f>'Aggregates (£bn)'!R46-'[9]Aggregates (£bn)'!R46</f>
        <v>0</v>
      </c>
      <c r="S46" s="30">
        <f>'Aggregates (£bn)'!S46-'[9]Aggregates (£bn)'!S46</f>
        <v>0</v>
      </c>
      <c r="T46" s="30">
        <f>'Aggregates (£bn)'!T46-'[9]Aggregates (£bn)'!T46</f>
        <v>0</v>
      </c>
      <c r="U46" s="30">
        <f>'Aggregates (£bn)'!U46-'[9]Aggregates (£bn)'!U46</f>
        <v>0</v>
      </c>
      <c r="V46" s="30">
        <f>'Aggregates (£bn)'!V46-'[9]Aggregates (£bn)'!V46</f>
        <v>0</v>
      </c>
      <c r="W46" s="30">
        <f>'Aggregates (£bn)'!W46-'[9]Aggregates (£bn)'!W46</f>
        <v>0</v>
      </c>
      <c r="X46" s="30">
        <f>'Aggregates (£bn)'!X46-'[9]Aggregates (£bn)'!X46</f>
        <v>0</v>
      </c>
      <c r="Y46" s="30">
        <f>'Aggregates (£bn)'!AA46-'[9]Aggregates (£bn)'!Y46</f>
        <v>11.057</v>
      </c>
      <c r="Z46" s="30">
        <f>'Aggregates (£bn)'!AB46-'[9]Aggregates (£bn)'!Z46</f>
        <v>9.1891719933632459</v>
      </c>
      <c r="AA46" s="30">
        <f>'Aggregates (£bn)'!AC46-'[9]Aggregates (£bn)'!AA46</f>
        <v>155.42500000000001</v>
      </c>
      <c r="AB46" s="30">
        <f>'Aggregates (£bn)'!AD46-'[9]Aggregates (£bn)'!AB46</f>
        <v>-9.1917754807746626</v>
      </c>
      <c r="AC46" s="30">
        <f>'Aggregates (£bn)'!AE46-'[9]Aggregates (£bn)'!AC46</f>
        <v>219.49699999999999</v>
      </c>
      <c r="AD46" s="30">
        <f>'Aggregates (£bn)'!AF46-'[9]Aggregates (£bn)'!AD46</f>
        <v>405.78800000000001</v>
      </c>
      <c r="AE46" s="30">
        <f>'Aggregates (£bn)'!AG44-'[9]Aggregates (£bn)'!AE46</f>
        <v>-388.15323094265494</v>
      </c>
      <c r="AF46" s="30"/>
      <c r="AG46" s="35" t="s">
        <v>30</v>
      </c>
      <c r="AH46" s="30">
        <f>'Aggregates (per cent of GDP)'!C43-'[9]Aggregates (per cent of GDP)'!C43</f>
        <v>2.0542299916499474E-3</v>
      </c>
      <c r="AI46" s="30">
        <f>'Aggregates (per cent of GDP)'!D43-'[9]Aggregates (per cent of GDP)'!D43</f>
        <v>2.159682161767762E-3</v>
      </c>
      <c r="AJ46" s="30">
        <f>'Aggregates (per cent of GDP)'!E43-'[9]Aggregates (per cent of GDP)'!E43</f>
        <v>1.9170818431817338E-3</v>
      </c>
      <c r="AK46" s="30">
        <f>'Aggregates (per cent of GDP)'!F43-'[9]Aggregates (per cent of GDP)'!F43</f>
        <v>5.124203277717676E-5</v>
      </c>
      <c r="AL46" s="30">
        <f>'Aggregates (per cent of GDP)'!G43-'[9]Aggregates (per cent of GDP)'!G43</f>
        <v>1.9135828581218206E-4</v>
      </c>
      <c r="AM46" s="30">
        <f>'Aggregates (per cent of GDP)'!H43-'[9]Aggregates (per cent of GDP)'!H43</f>
        <v>2.4260031858958087E-4</v>
      </c>
      <c r="AN46" s="30">
        <f>'Aggregates (per cent of GDP)'!I43-'[9]Aggregates (per cent of GDP)'!I43</f>
        <v>1.7854355470561245E-3</v>
      </c>
      <c r="AO46" s="30">
        <f>'Aggregates (per cent of GDP)'!J43-'[9]Aggregates (per cent of GDP)'!J43</f>
        <v>0</v>
      </c>
      <c r="AP46" s="30">
        <f>'Aggregates (per cent of GDP)'!K43-'[9]Aggregates (per cent of GDP)'!K43</f>
        <v>5.4210137336418995E-5</v>
      </c>
      <c r="AQ46" s="30">
        <f>'Aggregates (per cent of GDP)'!L43-'[9]Aggregates (per cent of GDP)'!L43</f>
        <v>7.4552512486558697E-5</v>
      </c>
      <c r="AR46" s="30">
        <f>'Aggregates (per cent of GDP)'!M43-'[9]Aggregates (per cent of GDP)'!M43</f>
        <v>7.4552512486780742E-5</v>
      </c>
      <c r="AS46" s="30">
        <f>'Aggregates (per cent of GDP)'!L43-'[9]Aggregates (per cent of GDP)'!N43</f>
        <v>-0.7157337457088897</v>
      </c>
      <c r="AT46" s="30">
        <f>'Aggregates (per cent of GDP)'!N43-'[9]Aggregates (per cent of GDP)'!O43</f>
        <v>0.15331379608488693</v>
      </c>
      <c r="AU46" s="30">
        <f>'Aggregates (per cent of GDP)'!P43-'[9]Aggregates (per cent of GDP)'!P43</f>
        <v>0</v>
      </c>
      <c r="AV46" s="30">
        <f>'Aggregates (per cent of GDP)'!R43-'[9]Aggregates (per cent of GDP)'!Q43</f>
        <v>-0.98702131772728063</v>
      </c>
      <c r="AW46" s="30">
        <f>'Aggregates (per cent of GDP)'!R43-'[9]Aggregates (per cent of GDP)'!R43</f>
        <v>0</v>
      </c>
      <c r="AX46" s="30">
        <f>'Aggregates (per cent of GDP)'!S43-'[9]Aggregates (per cent of GDP)'!S43</f>
        <v>0</v>
      </c>
      <c r="AY46" s="30">
        <f>'Aggregates (per cent of GDP)'!T43-'[9]Aggregates (per cent of GDP)'!T43</f>
        <v>1.2587900352345471E-4</v>
      </c>
      <c r="AZ46" s="30">
        <f>'Aggregates (per cent of GDP)'!U43-'[9]Aggregates (per cent of GDP)'!U43</f>
        <v>4.4485371991864753E-5</v>
      </c>
      <c r="BA46" s="30">
        <f>'Aggregates (per cent of GDP)'!V43-'[9]Aggregates (per cent of GDP)'!V43</f>
        <v>2.0945648434445019E-4</v>
      </c>
      <c r="BB46" s="30">
        <f>'Aggregates (per cent of GDP)'!W43-'[9]Aggregates (per cent of GDP)'!W43</f>
        <v>0</v>
      </c>
      <c r="BC46" s="30">
        <f>'Aggregates (per cent of GDP)'!X43-'[9]Aggregates (per cent of GDP)'!X43</f>
        <v>1.9836270311060389E-2</v>
      </c>
      <c r="BD46" s="30">
        <f>'Aggregates (per cent of GDP)'!AA43-'[9]Aggregates (per cent of GDP)'!Y43</f>
        <v>2.1340867299525685</v>
      </c>
      <c r="BE46" s="30">
        <f>'Aggregates (per cent of GDP)'!AB43-'[9]Aggregates (per cent of GDP)'!Z43</f>
        <v>2.2872950738673419</v>
      </c>
      <c r="BF46" s="30">
        <f>'Aggregates (per cent of GDP)'!AC43-'[9]Aggregates (per cent of GDP)'!AA43</f>
        <v>39.757753143764489</v>
      </c>
      <c r="BG46" s="30"/>
      <c r="BH46" s="30"/>
      <c r="BI46" s="30"/>
      <c r="BK46" s="35" t="s">
        <v>37</v>
      </c>
      <c r="BL46" s="30">
        <f>'Aggregates (2023-24 prices)'!C43-'[9]Aggregates (2023-24 prices)'!$C$43</f>
        <v>-0.4481831501831266</v>
      </c>
      <c r="BM46" s="30">
        <f>'Aggregates (2023-24 prices)'!D43-'[9]Aggregates (2023-24 prices)'!D43</f>
        <v>-0.54221611721618501</v>
      </c>
      <c r="BN46" s="30">
        <f>'Aggregates (2023-24 prices)'!E43-'[9]Aggregates (2023-24 prices)'!E43</f>
        <v>-0.49205128205130677</v>
      </c>
      <c r="BO46" s="30">
        <f>'Aggregates (2023-24 prices)'!F43-'[9]Aggregates (2023-24 prices)'!F43</f>
        <v>-1.1269230769229921E-2</v>
      </c>
      <c r="BP46" s="30">
        <f>'Aggregates (2023-24 prices)'!G43-'[9]Aggregates (2023-24 prices)'!G43</f>
        <v>-3.8895604395605687E-2</v>
      </c>
      <c r="BQ46" s="30">
        <f>'Aggregates (2023-24 prices)'!H43-'[9]Aggregates (2023-24 prices)'!H43</f>
        <v>-5.0164835164842714E-2</v>
      </c>
      <c r="BR46" s="30">
        <f>'Aggregates (2023-24 prices)'!I43-'[9]Aggregates (2023-24 prices)'!I43</f>
        <v>-0.40621245421255026</v>
      </c>
      <c r="BS46" s="30"/>
      <c r="BT46" s="30" t="e">
        <f>'Aggregates (2023-24 prices)'!K43-#REF!</f>
        <v>#REF!</v>
      </c>
      <c r="BU46" s="30" t="e">
        <f>'Aggregates (2023-24 prices)'!#REF!-#REF!</f>
        <v>#REF!</v>
      </c>
      <c r="BV46" s="30" t="e">
        <f>'Aggregates (2023-24 prices)'!L43-#REF!</f>
        <v>#REF!</v>
      </c>
      <c r="BW46" s="30" t="e">
        <f>'Aggregates (2023-24 prices)'!M43-#REF!</f>
        <v>#REF!</v>
      </c>
      <c r="BX46" s="30" t="e">
        <f>'Aggregates (2023-24 prices)'!N43-#REF!</f>
        <v>#REF!</v>
      </c>
      <c r="BY46" s="30"/>
      <c r="BZ46" s="30" t="e">
        <f>'Aggregates (2023-24 prices)'!Q43-#REF!</f>
        <v>#REF!</v>
      </c>
      <c r="CA46" s="30" t="e">
        <f>'Aggregates (2023-24 prices)'!R43-#REF!</f>
        <v>#REF!</v>
      </c>
      <c r="CB46" s="30"/>
      <c r="CC46" s="30" t="e">
        <f>'Aggregates (2023-24 prices)'!T43-#REF!</f>
        <v>#REF!</v>
      </c>
      <c r="CD46" s="30" t="e">
        <f>'Aggregates (2023-24 prices)'!U43-#REF!</f>
        <v>#REF!</v>
      </c>
      <c r="CE46" s="30" t="e">
        <f>'Aggregates (2023-24 prices)'!V43-#REF!</f>
        <v>#REF!</v>
      </c>
      <c r="CF46" s="30"/>
      <c r="CG46" s="30" t="e">
        <f>'Aggregates (2023-24 prices)'!X43-#REF!</f>
        <v>#REF!</v>
      </c>
      <c r="CH46" s="30" t="e">
        <f>'Aggregates (2023-24 prices)'!AA43-#REF!</f>
        <v>#REF!</v>
      </c>
      <c r="CI46" s="30" t="e">
        <f>'Aggregates (2023-24 prices)'!AB43-#REF!</f>
        <v>#REF!</v>
      </c>
      <c r="CJ46" s="30" t="e">
        <f>'Aggregates (2023-24 prices)'!AC43-#REF!</f>
        <v>#REF!</v>
      </c>
      <c r="CK46" s="30"/>
      <c r="CL46" s="30" t="e">
        <f>'Aggregates (2023-24 prices)'!AE43-#REF!</f>
        <v>#REF!</v>
      </c>
    </row>
    <row r="47" spans="1:90">
      <c r="B47" s="35" t="s">
        <v>29</v>
      </c>
      <c r="C47" s="30">
        <f>'Aggregates (£bn)'!C47-'[9]Aggregates (£bn)'!C47</f>
        <v>0</v>
      </c>
      <c r="D47" s="30">
        <f>'Aggregates (£bn)'!D47-'[9]Aggregates (£bn)'!D47</f>
        <v>0</v>
      </c>
      <c r="E47" s="30">
        <f>'Aggregates (£bn)'!E47-'[9]Aggregates (£bn)'!E47</f>
        <v>0</v>
      </c>
      <c r="F47" s="30">
        <f>'Aggregates (£bn)'!F47-'[9]Aggregates (£bn)'!F47</f>
        <v>0</v>
      </c>
      <c r="G47" s="30">
        <f>'Aggregates (£bn)'!G47-'[9]Aggregates (£bn)'!G47</f>
        <v>0</v>
      </c>
      <c r="H47" s="30">
        <f>'Aggregates (£bn)'!H47-'[9]Aggregates (£bn)'!H47</f>
        <v>0</v>
      </c>
      <c r="I47" s="30">
        <f>'Aggregates (£bn)'!I47-'[9]Aggregates (£bn)'!I47</f>
        <v>0</v>
      </c>
      <c r="J47" s="30">
        <f>'Aggregates (£bn)'!J47-'[9]Aggregates (£bn)'!J47</f>
        <v>0</v>
      </c>
      <c r="K47" s="30">
        <f>'Aggregates (£bn)'!K47-'[9]Aggregates (£bn)'!K47</f>
        <v>-6.5092733851912499E-5</v>
      </c>
      <c r="L47" s="30">
        <f>'Aggregates (£bn)'!L47-'[9]Aggregates (£bn)'!L47</f>
        <v>0</v>
      </c>
      <c r="M47" s="30">
        <f>'Aggregates (£bn)'!L47-'[9]Aggregates (£bn)'!M47</f>
        <v>-6.803701481822344E-2</v>
      </c>
      <c r="N47" s="30">
        <f>'Aggregates (£bn)'!M47-'[9]Aggregates (£bn)'!N47</f>
        <v>-3.3468608776297009</v>
      </c>
      <c r="O47" s="30">
        <f>'Aggregates (£bn)'!N47-'[9]Aggregates (£bn)'!O47</f>
        <v>-6.8102107552078905E-2</v>
      </c>
      <c r="P47" s="30">
        <f>'Aggregates (£bn)'!P47-'[9]Aggregates (£bn)'!P47</f>
        <v>0</v>
      </c>
      <c r="Q47" s="30">
        <f>'Aggregates (£bn)'!Q47-'[9]Aggregates (£bn)'!Q47</f>
        <v>0</v>
      </c>
      <c r="R47" s="30">
        <f>'Aggregates (£bn)'!R47-'[9]Aggregates (£bn)'!R47</f>
        <v>0</v>
      </c>
      <c r="S47" s="30">
        <f>'Aggregates (£bn)'!S47-'[9]Aggregates (£bn)'!S47</f>
        <v>0</v>
      </c>
      <c r="T47" s="30">
        <f>'Aggregates (£bn)'!T47-'[9]Aggregates (£bn)'!T47</f>
        <v>0</v>
      </c>
      <c r="U47" s="30">
        <f>'Aggregates (£bn)'!U47-'[9]Aggregates (£bn)'!U47</f>
        <v>0</v>
      </c>
      <c r="V47" s="30">
        <f>'Aggregates (£bn)'!V47-'[9]Aggregates (£bn)'!V47</f>
        <v>0</v>
      </c>
      <c r="W47" s="30">
        <f>'Aggregates (£bn)'!W47-'[9]Aggregates (£bn)'!W47</f>
        <v>0</v>
      </c>
      <c r="X47" s="30">
        <f>'Aggregates (£bn)'!X47-'[9]Aggregates (£bn)'!X47</f>
        <v>0</v>
      </c>
      <c r="Y47" s="30">
        <f>'Aggregates (£bn)'!AA47-'[9]Aggregates (£bn)'!Y47</f>
        <v>9.6489999999999991</v>
      </c>
      <c r="Z47" s="30">
        <f>'Aggregates (£bn)'!AB47-'[9]Aggregates (£bn)'!Z47</f>
        <v>9.5808978924479238</v>
      </c>
      <c r="AA47" s="30">
        <f>'Aggregates (£bn)'!AC47-'[9]Aggregates (£bn)'!AA47</f>
        <v>169.63399999999999</v>
      </c>
      <c r="AB47" s="30">
        <f>'Aggregates (£bn)'!AD47-'[9]Aggregates (£bn)'!AB47</f>
        <v>-9.5809629851817757</v>
      </c>
      <c r="AC47" s="30">
        <f>'Aggregates (£bn)'!AE47-'[9]Aggregates (£bn)'!AC47</f>
        <v>244.441</v>
      </c>
      <c r="AD47" s="30">
        <f>'Aggregates (£bn)'!AF47-'[9]Aggregates (£bn)'!AD47</f>
        <v>438.21699999999998</v>
      </c>
      <c r="AE47" s="30">
        <f>'Aggregates (£bn)'!AG45-'[9]Aggregates (£bn)'!AE47</f>
        <v>-424.80724586768031</v>
      </c>
      <c r="AF47" s="30"/>
      <c r="AG47" s="35" t="s">
        <v>31</v>
      </c>
      <c r="AH47" s="30">
        <f>'Aggregates (per cent of GDP)'!C44-'[9]Aggregates (per cent of GDP)'!C44</f>
        <v>-2.689837415428542E-2</v>
      </c>
      <c r="AI47" s="30">
        <f>'Aggregates (per cent of GDP)'!D44-'[9]Aggregates (per cent of GDP)'!D44</f>
        <v>-2.7635845518638291E-2</v>
      </c>
      <c r="AJ47" s="30">
        <f>'Aggregates (per cent of GDP)'!E44-'[9]Aggregates (per cent of GDP)'!E44</f>
        <v>-2.4731452480807548E-2</v>
      </c>
      <c r="AK47" s="30">
        <f>'Aggregates (per cent of GDP)'!F44-'[9]Aggregates (per cent of GDP)'!F44</f>
        <v>-2.175787608282298E-4</v>
      </c>
      <c r="AL47" s="30">
        <f>'Aggregates (per cent of GDP)'!G44-'[9]Aggregates (per cent of GDP)'!G44</f>
        <v>-2.686814277000682E-3</v>
      </c>
      <c r="AM47" s="30">
        <f>'Aggregates (per cent of GDP)'!H44-'[9]Aggregates (per cent of GDP)'!H44</f>
        <v>-2.9043930378285232E-3</v>
      </c>
      <c r="AN47" s="30">
        <f>'Aggregates (per cent of GDP)'!I44-'[9]Aggregates (per cent of GDP)'!I44</f>
        <v>-2.3545161334595832E-2</v>
      </c>
      <c r="AO47" s="30">
        <f>'Aggregates (per cent of GDP)'!J44-'[9]Aggregates (per cent of GDP)'!J44</f>
        <v>0</v>
      </c>
      <c r="AP47" s="30">
        <f>'Aggregates (per cent of GDP)'!K44-'[9]Aggregates (per cent of GDP)'!K44</f>
        <v>-5.1989260352880429E-4</v>
      </c>
      <c r="AQ47" s="30">
        <f>'Aggregates (per cent of GDP)'!L44-'[9]Aggregates (per cent of GDP)'!L44</f>
        <v>-1.4809017996517682E-3</v>
      </c>
      <c r="AR47" s="30">
        <f>'Aggregates (per cent of GDP)'!M44-'[9]Aggregates (per cent of GDP)'!M44</f>
        <v>-1.4809017996516571E-3</v>
      </c>
      <c r="AS47" s="30">
        <f>'Aggregates (per cent of GDP)'!L44-'[9]Aggregates (per cent of GDP)'!N44</f>
        <v>-0.15960395975461861</v>
      </c>
      <c r="AT47" s="30">
        <f>'Aggregates (per cent of GDP)'!N44-'[9]Aggregates (per cent of GDP)'!O44</f>
        <v>1.1581055571657255</v>
      </c>
      <c r="AU47" s="30">
        <f>'Aggregates (per cent of GDP)'!P44-'[9]Aggregates (per cent of GDP)'!P44</f>
        <v>0</v>
      </c>
      <c r="AV47" s="30">
        <f>'Aggregates (per cent of GDP)'!R44-'[9]Aggregates (per cent of GDP)'!Q44</f>
        <v>-0.69981922477950897</v>
      </c>
      <c r="AW47" s="30">
        <f>'Aggregates (per cent of GDP)'!R44-'[9]Aggregates (per cent of GDP)'!R44</f>
        <v>0</v>
      </c>
      <c r="AX47" s="30">
        <f>'Aggregates (per cent of GDP)'!S44-'[9]Aggregates (per cent of GDP)'!S44</f>
        <v>0</v>
      </c>
      <c r="AY47" s="30">
        <f>'Aggregates (per cent of GDP)'!T44-'[9]Aggregates (per cent of GDP)'!T44</f>
        <v>-1.7426648913362874E-4</v>
      </c>
      <c r="AZ47" s="30">
        <f>'Aggregates (per cent of GDP)'!U44-'[9]Aggregates (per cent of GDP)'!U44</f>
        <v>4.696038585411122E-4</v>
      </c>
      <c r="BA47" s="30">
        <f>'Aggregates (per cent of GDP)'!V44-'[9]Aggregates (per cent of GDP)'!V44</f>
        <v>-2.7041101170404147E-3</v>
      </c>
      <c r="BB47" s="30">
        <f>'Aggregates (per cent of GDP)'!W44-'[9]Aggregates (per cent of GDP)'!W44</f>
        <v>0</v>
      </c>
      <c r="BC47" s="30">
        <f>'Aggregates (per cent of GDP)'!X44-'[9]Aggregates (per cent of GDP)'!X44</f>
        <v>2.5788470598691049E-3</v>
      </c>
      <c r="BD47" s="30">
        <f>'Aggregates (per cent of GDP)'!AA44-'[9]Aggregates (per cent of GDP)'!Y44</f>
        <v>1.2292966733918267</v>
      </c>
      <c r="BE47" s="30">
        <f>'Aggregates (per cent of GDP)'!AB44-'[9]Aggregates (per cent of GDP)'!Z44</f>
        <v>2.3881397019219084</v>
      </c>
      <c r="BF47" s="30">
        <f>'Aggregates (per cent of GDP)'!AC44-'[9]Aggregates (per cent of GDP)'!AA44</f>
        <v>38.048437807862314</v>
      </c>
      <c r="BG47" s="30"/>
      <c r="BH47" s="30"/>
      <c r="BI47" s="30"/>
      <c r="BK47" s="35" t="s">
        <v>38</v>
      </c>
      <c r="BL47" s="30">
        <f>'Aggregates (2023-24 prices)'!C44-'[9]Aggregates (2023-24 prices)'!$C$44</f>
        <v>-0.4766720720720059</v>
      </c>
      <c r="BM47" s="30">
        <f>'Aggregates (2023-24 prices)'!D44-'[9]Aggregates (2023-24 prices)'!D44</f>
        <v>-0.55581441441449897</v>
      </c>
      <c r="BN47" s="30">
        <f>'Aggregates (2023-24 prices)'!E44-'[9]Aggregates (2023-24 prices)'!E44</f>
        <v>-0.50514594594596929</v>
      </c>
      <c r="BO47" s="30">
        <f>'Aggregates (2023-24 prices)'!F44-'[9]Aggregates (2023-24 prices)'!F44</f>
        <v>-1.2108108108112248E-2</v>
      </c>
      <c r="BP47" s="30">
        <f>'Aggregates (2023-24 prices)'!G44-'[9]Aggregates (2023-24 prices)'!G44</f>
        <v>-3.8560360360364143E-2</v>
      </c>
      <c r="BQ47" s="30">
        <f>'Aggregates (2023-24 prices)'!H44-'[9]Aggregates (2023-24 prices)'!H44</f>
        <v>-5.0668468468472838E-2</v>
      </c>
      <c r="BR47" s="30">
        <f>'Aggregates (2023-24 prices)'!I44-'[9]Aggregates (2023-24 prices)'!I44</f>
        <v>-0.43419819819820304</v>
      </c>
      <c r="BS47" s="30"/>
      <c r="BT47" s="30" t="e">
        <f>'Aggregates (2023-24 prices)'!K44-#REF!</f>
        <v>#REF!</v>
      </c>
      <c r="BU47" s="30" t="e">
        <f>'Aggregates (2023-24 prices)'!#REF!-#REF!</f>
        <v>#REF!</v>
      </c>
      <c r="BV47" s="30" t="e">
        <f>'Aggregates (2023-24 prices)'!L44-#REF!</f>
        <v>#REF!</v>
      </c>
      <c r="BW47" s="30" t="e">
        <f>'Aggregates (2023-24 prices)'!M44-#REF!</f>
        <v>#REF!</v>
      </c>
      <c r="BX47" s="30" t="e">
        <f>'Aggregates (2023-24 prices)'!N44-#REF!</f>
        <v>#REF!</v>
      </c>
      <c r="BY47" s="30"/>
      <c r="BZ47" s="30" t="e">
        <f>'Aggregates (2023-24 prices)'!Q44-#REF!</f>
        <v>#REF!</v>
      </c>
      <c r="CA47" s="30" t="e">
        <f>'Aggregates (2023-24 prices)'!R44-#REF!</f>
        <v>#REF!</v>
      </c>
      <c r="CB47" s="30"/>
      <c r="CC47" s="30" t="e">
        <f>'Aggregates (2023-24 prices)'!T44-#REF!</f>
        <v>#REF!</v>
      </c>
      <c r="CD47" s="30" t="e">
        <f>'Aggregates (2023-24 prices)'!U44-#REF!</f>
        <v>#REF!</v>
      </c>
      <c r="CE47" s="30" t="e">
        <f>'Aggregates (2023-24 prices)'!V44-#REF!</f>
        <v>#REF!</v>
      </c>
      <c r="CF47" s="30"/>
      <c r="CG47" s="30" t="e">
        <f>'Aggregates (2023-24 prices)'!X44-#REF!</f>
        <v>#REF!</v>
      </c>
      <c r="CH47" s="30" t="e">
        <f>'Aggregates (2023-24 prices)'!AA44-#REF!</f>
        <v>#REF!</v>
      </c>
      <c r="CI47" s="30" t="e">
        <f>'Aggregates (2023-24 prices)'!AB44-#REF!</f>
        <v>#REF!</v>
      </c>
      <c r="CJ47" s="30" t="e">
        <f>'Aggregates (2023-24 prices)'!AC44-#REF!</f>
        <v>#REF!</v>
      </c>
      <c r="CK47" s="30"/>
      <c r="CL47" s="30" t="e">
        <f>'Aggregates (2023-24 prices)'!AE44-#REF!</f>
        <v>#REF!</v>
      </c>
    </row>
    <row r="48" spans="1:90">
      <c r="B48" s="35" t="s">
        <v>30</v>
      </c>
      <c r="C48" s="30">
        <f>'Aggregates (£bn)'!C48-'[9]Aggregates (£bn)'!C48</f>
        <v>0</v>
      </c>
      <c r="D48" s="30">
        <f>'Aggregates (£bn)'!D48-'[9]Aggregates (£bn)'!D48</f>
        <v>0</v>
      </c>
      <c r="E48" s="30">
        <f>'Aggregates (£bn)'!E48-'[9]Aggregates (£bn)'!E48</f>
        <v>0</v>
      </c>
      <c r="F48" s="30">
        <f>'Aggregates (£bn)'!F48-'[9]Aggregates (£bn)'!F48</f>
        <v>0</v>
      </c>
      <c r="G48" s="30">
        <f>'Aggregates (£bn)'!G48-'[9]Aggregates (£bn)'!G48</f>
        <v>0</v>
      </c>
      <c r="H48" s="30">
        <f>'Aggregates (£bn)'!H48-'[9]Aggregates (£bn)'!H48</f>
        <v>0</v>
      </c>
      <c r="I48" s="30">
        <f>'Aggregates (£bn)'!I48-'[9]Aggregates (£bn)'!I48</f>
        <v>0</v>
      </c>
      <c r="J48" s="30">
        <f>'Aggregates (£bn)'!J48-'[9]Aggregates (£bn)'!J48</f>
        <v>0</v>
      </c>
      <c r="K48" s="30">
        <f>'Aggregates (£bn)'!K48-'[9]Aggregates (£bn)'!K48</f>
        <v>-3.8302085978436651E-5</v>
      </c>
      <c r="L48" s="30">
        <f>'Aggregates (£bn)'!L48-'[9]Aggregates (£bn)'!L48</f>
        <v>0</v>
      </c>
      <c r="M48" s="30">
        <f>'Aggregates (£bn)'!L48-'[9]Aggregates (£bn)'!M48</f>
        <v>0.69741663816756194</v>
      </c>
      <c r="N48" s="30">
        <f>'Aggregates (£bn)'!M48-'[9]Aggregates (£bn)'!N48</f>
        <v>-3.9557949742491436</v>
      </c>
      <c r="O48" s="30">
        <f>'Aggregates (£bn)'!N48-'[9]Aggregates (£bn)'!O48</f>
        <v>0.69737833608158262</v>
      </c>
      <c r="P48" s="30">
        <f>'Aggregates (£bn)'!P48-'[9]Aggregates (£bn)'!P48</f>
        <v>0</v>
      </c>
      <c r="Q48" s="30">
        <f>'Aggregates (£bn)'!Q48-'[9]Aggregates (£bn)'!Q48</f>
        <v>0</v>
      </c>
      <c r="R48" s="30">
        <f>'Aggregates (£bn)'!R48-'[9]Aggregates (£bn)'!R48</f>
        <v>0</v>
      </c>
      <c r="S48" s="30">
        <f>'Aggregates (£bn)'!S48-'[9]Aggregates (£bn)'!S48</f>
        <v>0</v>
      </c>
      <c r="T48" s="30">
        <f>'Aggregates (£bn)'!T48-'[9]Aggregates (£bn)'!T48</f>
        <v>0</v>
      </c>
      <c r="U48" s="30">
        <f>'Aggregates (£bn)'!U48-'[9]Aggregates (£bn)'!U48</f>
        <v>0</v>
      </c>
      <c r="V48" s="30">
        <f>'Aggregates (£bn)'!V48-'[9]Aggregates (£bn)'!V48</f>
        <v>0</v>
      </c>
      <c r="W48" s="30">
        <f>'Aggregates (£bn)'!W48-'[9]Aggregates (£bn)'!W48</f>
        <v>0</v>
      </c>
      <c r="X48" s="30">
        <f>'Aggregates (£bn)'!X48-'[9]Aggregates (£bn)'!X48</f>
        <v>0</v>
      </c>
      <c r="Y48" s="30">
        <f>'Aggregates (£bn)'!AA48-'[9]Aggregates (£bn)'!Y48</f>
        <v>9.7140000000000004</v>
      </c>
      <c r="Z48" s="30">
        <f>'Aggregates (£bn)'!AB48-'[9]Aggregates (£bn)'!Z48</f>
        <v>10.411378336081583</v>
      </c>
      <c r="AA48" s="30">
        <f>'Aggregates (£bn)'!AC48-'[9]Aggregates (£bn)'!AA48</f>
        <v>180.97</v>
      </c>
      <c r="AB48" s="30">
        <f>'Aggregates (£bn)'!AD48-'[9]Aggregates (£bn)'!AB48</f>
        <v>-10.411416638167559</v>
      </c>
      <c r="AC48" s="30">
        <f>'Aggregates (£bn)'!AE48-'[9]Aggregates (£bn)'!AC48</f>
        <v>264.49900000000002</v>
      </c>
      <c r="AD48" s="30">
        <f>'Aggregates (£bn)'!AF48-'[9]Aggregates (£bn)'!AD48</f>
        <v>481.30200000000002</v>
      </c>
      <c r="AE48" s="30">
        <f>'Aggregates (£bn)'!AG46-'[9]Aggregates (£bn)'!AE48</f>
        <v>-455.58054083932757</v>
      </c>
      <c r="AF48" s="30"/>
      <c r="AG48" s="35" t="s">
        <v>32</v>
      </c>
      <c r="AH48" s="30">
        <f>'Aggregates (per cent of GDP)'!C45-'[9]Aggregates (per cent of GDP)'!C45</f>
        <v>1.4823984047147576E-2</v>
      </c>
      <c r="AI48" s="30">
        <f>'Aggregates (per cent of GDP)'!D45-'[9]Aggregates (per cent of GDP)'!D45</f>
        <v>1.4419530674764758E-2</v>
      </c>
      <c r="AJ48" s="30">
        <f>'Aggregates (per cent of GDP)'!E45-'[9]Aggregates (per cent of GDP)'!E45</f>
        <v>1.2949163477966152E-2</v>
      </c>
      <c r="AK48" s="30">
        <f>'Aggregates (per cent of GDP)'!F45-'[9]Aggregates (per cent of GDP)'!F45</f>
        <v>2.3038483236793861E-5</v>
      </c>
      <c r="AL48" s="30">
        <f>'Aggregates (per cent of GDP)'!G45-'[9]Aggregates (per cent of GDP)'!G45</f>
        <v>1.4473287135650104E-3</v>
      </c>
      <c r="AM48" s="30">
        <f>'Aggregates (per cent of GDP)'!H45-'[9]Aggregates (per cent of GDP)'!H45</f>
        <v>1.4703671968021581E-3</v>
      </c>
      <c r="AN48" s="30">
        <f>'Aggregates (per cent of GDP)'!I45-'[9]Aggregates (per cent of GDP)'!I45</f>
        <v>1.2996703205278237E-2</v>
      </c>
      <c r="AO48" s="30">
        <f>'Aggregates (per cent of GDP)'!J45-'[9]Aggregates (per cent of GDP)'!J45</f>
        <v>0</v>
      </c>
      <c r="AP48" s="30">
        <f>'Aggregates (per cent of GDP)'!K45-'[9]Aggregates (per cent of GDP)'!K45</f>
        <v>-4.2749185561641312E-4</v>
      </c>
      <c r="AQ48" s="30">
        <f>'Aggregates (per cent of GDP)'!L45-'[9]Aggregates (per cent of GDP)'!L45</f>
        <v>1.5100811536195025E-3</v>
      </c>
      <c r="AR48" s="30">
        <f>'Aggregates (per cent of GDP)'!M45-'[9]Aggregates (per cent of GDP)'!M45</f>
        <v>1.5100811536195025E-3</v>
      </c>
      <c r="AS48" s="30">
        <f>'Aggregates (per cent of GDP)'!L45-'[9]Aggregates (per cent of GDP)'!N45</f>
        <v>2.5111357724717722</v>
      </c>
      <c r="AT48" s="30">
        <f>'Aggregates (per cent of GDP)'!N45-'[9]Aggregates (per cent of GDP)'!O45</f>
        <v>2.0778542091463459</v>
      </c>
      <c r="AU48" s="30">
        <f>'Aggregates (per cent of GDP)'!P45-'[9]Aggregates (per cent of GDP)'!P45</f>
        <v>0</v>
      </c>
      <c r="AV48" s="30">
        <f>'Aggregates (per cent of GDP)'!R45-'[9]Aggregates (per cent of GDP)'!Q45</f>
        <v>1.0244177731663886</v>
      </c>
      <c r="AW48" s="30">
        <f>'Aggregates (per cent of GDP)'!R45-'[9]Aggregates (per cent of GDP)'!R45</f>
        <v>0</v>
      </c>
      <c r="AX48" s="30">
        <f>'Aggregates (per cent of GDP)'!S45-'[9]Aggregates (per cent of GDP)'!S45</f>
        <v>0</v>
      </c>
      <c r="AY48" s="30">
        <f>'Aggregates (per cent of GDP)'!T45-'[9]Aggregates (per cent of GDP)'!T45</f>
        <v>-5.089676344283145E-4</v>
      </c>
      <c r="AZ48" s="30">
        <f>'Aggregates (per cent of GDP)'!U45-'[9]Aggregates (per cent of GDP)'!U45</f>
        <v>-1.0607941614808603E-3</v>
      </c>
      <c r="BA48" s="30">
        <f>'Aggregates (per cent of GDP)'!V45-'[9]Aggregates (per cent of GDP)'!V45</f>
        <v>1.4020562655527868E-3</v>
      </c>
      <c r="BB48" s="30">
        <f>'Aggregates (per cent of GDP)'!W45-'[9]Aggregates (per cent of GDP)'!W45</f>
        <v>0</v>
      </c>
      <c r="BC48" s="30">
        <f>'Aggregates (per cent of GDP)'!X45-'[9]Aggregates (per cent of GDP)'!X45</f>
        <v>4.1514501840048013E-2</v>
      </c>
      <c r="BD48" s="30">
        <f>'Aggregates (per cent of GDP)'!AA45-'[9]Aggregates (per cent of GDP)'!Y45</f>
        <v>-0.5914119895499097</v>
      </c>
      <c r="BE48" s="30">
        <f>'Aggregates (per cent of GDP)'!AB45-'[9]Aggregates (per cent of GDP)'!Z45</f>
        <v>1.4868466729688157</v>
      </c>
      <c r="BF48" s="30">
        <f>'Aggregates (per cent of GDP)'!AC45-'[9]Aggregates (per cent of GDP)'!AA45</f>
        <v>34.824679225465616</v>
      </c>
      <c r="BG48" s="30"/>
      <c r="BH48" s="30"/>
      <c r="BI48" s="30"/>
      <c r="BK48" s="35" t="s">
        <v>39</v>
      </c>
      <c r="BL48" s="30">
        <f>'Aggregates (2023-24 prices)'!C45-'[9]Aggregates (2023-24 prices)'!$C$45</f>
        <v>-0.50161501527713881</v>
      </c>
      <c r="BM48" s="30">
        <f>'Aggregates (2023-24 prices)'!D45-'[9]Aggregates (2023-24 prices)'!D45</f>
        <v>-0.56365779135740013</v>
      </c>
      <c r="BN48" s="30">
        <f>'Aggregates (2023-24 prices)'!E45-'[9]Aggregates (2023-24 prices)'!E45</f>
        <v>-0.51381754692272352</v>
      </c>
      <c r="BO48" s="30">
        <f>'Aggregates (2023-24 prices)'!F45-'[9]Aggregates (2023-24 prices)'!F45</f>
        <v>-1.1540811872542633E-2</v>
      </c>
      <c r="BP48" s="30">
        <f>'Aggregates (2023-24 prices)'!G45-'[9]Aggregates (2023-24 prices)'!G45</f>
        <v>-3.8299432562197921E-2</v>
      </c>
      <c r="BQ48" s="30">
        <f>'Aggregates (2023-24 prices)'!H45-'[9]Aggregates (2023-24 prices)'!H45</f>
        <v>-4.9840244434740555E-2</v>
      </c>
      <c r="BR48" s="30">
        <f>'Aggregates (2023-24 prices)'!I45-'[9]Aggregates (2023-24 prices)'!I45</f>
        <v>-0.45492448712354872</v>
      </c>
      <c r="BS48" s="30"/>
      <c r="BT48" s="30" t="e">
        <f>'Aggregates (2023-24 prices)'!K45-#REF!</f>
        <v>#REF!</v>
      </c>
      <c r="BU48" s="30" t="e">
        <f>'Aggregates (2023-24 prices)'!#REF!-#REF!</f>
        <v>#REF!</v>
      </c>
      <c r="BV48" s="30" t="e">
        <f>'Aggregates (2023-24 prices)'!L45-#REF!</f>
        <v>#REF!</v>
      </c>
      <c r="BW48" s="30" t="e">
        <f>'Aggregates (2023-24 prices)'!M45-#REF!</f>
        <v>#REF!</v>
      </c>
      <c r="BX48" s="30" t="e">
        <f>'Aggregates (2023-24 prices)'!N45-#REF!</f>
        <v>#REF!</v>
      </c>
      <c r="BY48" s="30"/>
      <c r="BZ48" s="30" t="e">
        <f>'Aggregates (2023-24 prices)'!Q45-#REF!</f>
        <v>#REF!</v>
      </c>
      <c r="CA48" s="30" t="e">
        <f>'Aggregates (2023-24 prices)'!R45-#REF!</f>
        <v>#REF!</v>
      </c>
      <c r="CB48" s="30"/>
      <c r="CC48" s="30" t="e">
        <f>'Aggregates (2023-24 prices)'!T45-#REF!</f>
        <v>#REF!</v>
      </c>
      <c r="CD48" s="30" t="e">
        <f>'Aggregates (2023-24 prices)'!U45-#REF!</f>
        <v>#REF!</v>
      </c>
      <c r="CE48" s="30" t="e">
        <f>'Aggregates (2023-24 prices)'!V45-#REF!</f>
        <v>#REF!</v>
      </c>
      <c r="CF48" s="30"/>
      <c r="CG48" s="30" t="e">
        <f>'Aggregates (2023-24 prices)'!X45-#REF!</f>
        <v>#REF!</v>
      </c>
      <c r="CH48" s="30" t="e">
        <f>'Aggregates (2023-24 prices)'!AA45-#REF!</f>
        <v>#REF!</v>
      </c>
      <c r="CI48" s="30" t="e">
        <f>'Aggregates (2023-24 prices)'!AB45-#REF!</f>
        <v>#REF!</v>
      </c>
      <c r="CJ48" s="30" t="e">
        <f>'Aggregates (2023-24 prices)'!AC45-#REF!</f>
        <v>#REF!</v>
      </c>
      <c r="CK48" s="30"/>
      <c r="CL48" s="30" t="e">
        <f>'Aggregates (2023-24 prices)'!AE45-#REF!</f>
        <v>#REF!</v>
      </c>
    </row>
    <row r="49" spans="2:90">
      <c r="B49" s="35" t="s">
        <v>31</v>
      </c>
      <c r="C49" s="30">
        <f>'Aggregates (£bn)'!C49-'[9]Aggregates (£bn)'!C49</f>
        <v>0</v>
      </c>
      <c r="D49" s="30">
        <f>'Aggregates (£bn)'!D49-'[9]Aggregates (£bn)'!D49</f>
        <v>0</v>
      </c>
      <c r="E49" s="30">
        <f>'Aggregates (£bn)'!E49-'[9]Aggregates (£bn)'!E49</f>
        <v>0</v>
      </c>
      <c r="F49" s="30">
        <f>'Aggregates (£bn)'!F49-'[9]Aggregates (£bn)'!F49</f>
        <v>0</v>
      </c>
      <c r="G49" s="30">
        <f>'Aggregates (£bn)'!G49-'[9]Aggregates (£bn)'!G49</f>
        <v>0</v>
      </c>
      <c r="H49" s="30">
        <f>'Aggregates (£bn)'!H49-'[9]Aggregates (£bn)'!H49</f>
        <v>0</v>
      </c>
      <c r="I49" s="30">
        <f>'Aggregates (£bn)'!I49-'[9]Aggregates (£bn)'!I49</f>
        <v>0</v>
      </c>
      <c r="J49" s="30">
        <f>'Aggregates (£bn)'!J49-'[9]Aggregates (£bn)'!J49</f>
        <v>0</v>
      </c>
      <c r="K49" s="30">
        <f>'Aggregates (£bn)'!K49-'[9]Aggregates (£bn)'!K49</f>
        <v>4.4036035084147329E-3</v>
      </c>
      <c r="L49" s="30">
        <f>'Aggregates (£bn)'!L49-'[9]Aggregates (£bn)'!L49</f>
        <v>0</v>
      </c>
      <c r="M49" s="30">
        <f>'Aggregates (£bn)'!L49-'[9]Aggregates (£bn)'!M49</f>
        <v>5.9232175485863818</v>
      </c>
      <c r="N49" s="30">
        <f>'Aggregates (£bn)'!M49-'[9]Aggregates (£bn)'!N49</f>
        <v>-6.7358387006811764</v>
      </c>
      <c r="O49" s="30">
        <f>'Aggregates (£bn)'!N49-'[9]Aggregates (£bn)'!O49</f>
        <v>5.9276211520947957</v>
      </c>
      <c r="P49" s="30">
        <f>'Aggregates (£bn)'!P49-'[9]Aggregates (£bn)'!P49</f>
        <v>0</v>
      </c>
      <c r="Q49" s="30">
        <f>'Aggregates (£bn)'!Q49-'[9]Aggregates (£bn)'!Q49</f>
        <v>0</v>
      </c>
      <c r="R49" s="30">
        <f>'Aggregates (£bn)'!R49-'[9]Aggregates (£bn)'!R49</f>
        <v>0</v>
      </c>
      <c r="S49" s="30">
        <f>'Aggregates (£bn)'!S49-'[9]Aggregates (£bn)'!S49</f>
        <v>0</v>
      </c>
      <c r="T49" s="30">
        <f>'Aggregates (£bn)'!T49-'[9]Aggregates (£bn)'!T49</f>
        <v>0</v>
      </c>
      <c r="U49" s="30">
        <f>'Aggregates (£bn)'!U49-'[9]Aggregates (£bn)'!U49</f>
        <v>0</v>
      </c>
      <c r="V49" s="30">
        <f>'Aggregates (£bn)'!V49-'[9]Aggregates (£bn)'!V49</f>
        <v>0</v>
      </c>
      <c r="W49" s="30">
        <f>'Aggregates (£bn)'!W49-'[9]Aggregates (£bn)'!W49</f>
        <v>0</v>
      </c>
      <c r="X49" s="30">
        <f>'Aggregates (£bn)'!X49-'[9]Aggregates (£bn)'!X49</f>
        <v>0</v>
      </c>
      <c r="Y49" s="30">
        <f>'Aggregates (£bn)'!AA49-'[9]Aggregates (£bn)'!Y49</f>
        <v>6.2880000000000003</v>
      </c>
      <c r="Z49" s="30">
        <f>'Aggregates (£bn)'!AB49-'[9]Aggregates (£bn)'!Z49</f>
        <v>12.215621152094792</v>
      </c>
      <c r="AA49" s="30">
        <f>'Aggregates (£bn)'!AC49-'[9]Aggregates (£bn)'!AA49</f>
        <v>194.62699999999998</v>
      </c>
      <c r="AB49" s="30">
        <f>'Aggregates (£bn)'!AD49-'[9]Aggregates (£bn)'!AB49</f>
        <v>-12.211217548586381</v>
      </c>
      <c r="AC49" s="30">
        <f>'Aggregates (£bn)'!AE49-'[9]Aggregates (£bn)'!AC49</f>
        <v>310.59699999999998</v>
      </c>
      <c r="AD49" s="30">
        <f>'Aggregates (£bn)'!AF49-'[9]Aggregates (£bn)'!AD49</f>
        <v>540.447</v>
      </c>
      <c r="AE49" s="30">
        <f>'Aggregates (£bn)'!AG47-'[9]Aggregates (£bn)'!AE49</f>
        <v>-511.01512822419579</v>
      </c>
      <c r="AF49" s="30"/>
      <c r="AG49" s="35" t="s">
        <v>33</v>
      </c>
      <c r="AH49" s="30">
        <f>'Aggregates (per cent of GDP)'!C46-'[9]Aggregates (per cent of GDP)'!C46</f>
        <v>-2.6718757190252518E-2</v>
      </c>
      <c r="AI49" s="30">
        <f>'Aggregates (per cent of GDP)'!D46-'[9]Aggregates (per cent of GDP)'!D46</f>
        <v>-2.6733911221683115E-2</v>
      </c>
      <c r="AJ49" s="30">
        <f>'Aggregates (per cent of GDP)'!E46-'[9]Aggregates (per cent of GDP)'!E46</f>
        <v>-2.3491559545266938E-2</v>
      </c>
      <c r="AK49" s="30">
        <f>'Aggregates (per cent of GDP)'!F46-'[9]Aggregates (per cent of GDP)'!F46</f>
        <v>-5.9992855073398577E-4</v>
      </c>
      <c r="AL49" s="30">
        <f>'Aggregates (per cent of GDP)'!G46-'[9]Aggregates (per cent of GDP)'!G46</f>
        <v>-2.6424231256818587E-3</v>
      </c>
      <c r="AM49" s="30">
        <f>'Aggregates (per cent of GDP)'!H46-'[9]Aggregates (per cent of GDP)'!H46</f>
        <v>-3.2423516764152893E-3</v>
      </c>
      <c r="AN49" s="30">
        <f>'Aggregates (per cent of GDP)'!I46-'[9]Aggregates (per cent of GDP)'!I46</f>
        <v>-2.3616213674777953E-2</v>
      </c>
      <c r="AO49" s="30">
        <f>'Aggregates (per cent of GDP)'!J46-'[9]Aggregates (per cent of GDP)'!J46</f>
        <v>0</v>
      </c>
      <c r="AP49" s="30">
        <f>'Aggregates (per cent of GDP)'!K46-'[9]Aggregates (per cent of GDP)'!K46</f>
        <v>5.8477451930394331E-4</v>
      </c>
      <c r="AQ49" s="30">
        <f>'Aggregates (per cent of GDP)'!L46-'[9]Aggregates (per cent of GDP)'!L46</f>
        <v>-1.753590298325669E-3</v>
      </c>
      <c r="AR49" s="30">
        <f>'Aggregates (per cent of GDP)'!M46-'[9]Aggregates (per cent of GDP)'!M46</f>
        <v>-1.7535902983257801E-3</v>
      </c>
      <c r="AS49" s="30">
        <f>'Aggregates (per cent of GDP)'!L46-'[9]Aggregates (per cent of GDP)'!N46</f>
        <v>0.89371516049881583</v>
      </c>
      <c r="AT49" s="30">
        <f>'Aggregates (per cent of GDP)'!N46-'[9]Aggregates (per cent of GDP)'!O46</f>
        <v>1.3657727020942914</v>
      </c>
      <c r="AU49" s="30">
        <f>'Aggregates (per cent of GDP)'!P46-'[9]Aggregates (per cent of GDP)'!P46</f>
        <v>0</v>
      </c>
      <c r="AV49" s="30">
        <f>'Aggregates (per cent of GDP)'!R46-'[9]Aggregates (per cent of GDP)'!Q46</f>
        <v>0.76064062313714575</v>
      </c>
      <c r="AW49" s="30">
        <f>'Aggregates (per cent of GDP)'!R46-'[9]Aggregates (per cent of GDP)'!R46</f>
        <v>0</v>
      </c>
      <c r="AX49" s="30">
        <f>'Aggregates (per cent of GDP)'!S46-'[9]Aggregates (per cent of GDP)'!S46</f>
        <v>0</v>
      </c>
      <c r="AY49" s="30">
        <f>'Aggregates (per cent of GDP)'!T46-'[9]Aggregates (per cent of GDP)'!T46</f>
        <v>5.5911043381706715E-4</v>
      </c>
      <c r="AZ49" s="30">
        <f>'Aggregates (per cent of GDP)'!U46-'[9]Aggregates (per cent of GDP)'!U46</f>
        <v>8.5424741691397799E-4</v>
      </c>
      <c r="BA49" s="30">
        <f>'Aggregates (per cent of GDP)'!V46-'[9]Aggregates (per cent of GDP)'!V46</f>
        <v>-2.4467650263284568E-3</v>
      </c>
      <c r="BB49" s="30">
        <f>'Aggregates (per cent of GDP)'!W46-'[9]Aggregates (per cent of GDP)'!W46</f>
        <v>0</v>
      </c>
      <c r="BC49" s="30">
        <f>'Aggregates (per cent of GDP)'!X46-'[9]Aggregates (per cent of GDP)'!X46</f>
        <v>6.5533587096808787E-3</v>
      </c>
      <c r="BD49" s="30">
        <f>'Aggregates (per cent of GDP)'!AA46-'[9]Aggregates (per cent of GDP)'!Y46</f>
        <v>0.46969386507062877</v>
      </c>
      <c r="BE49" s="30">
        <f>'Aggregates (per cent of GDP)'!AB46-'[9]Aggregates (per cent of GDP)'!Z46</f>
        <v>1.8354817211963508</v>
      </c>
      <c r="BF49" s="30">
        <f>'Aggregates (per cent of GDP)'!AC46-'[9]Aggregates (per cent of GDP)'!AA46</f>
        <v>29.178953034209535</v>
      </c>
      <c r="BG49" s="30"/>
      <c r="BH49" s="30"/>
      <c r="BI49" s="30"/>
      <c r="BK49" s="35" t="s">
        <v>40</v>
      </c>
      <c r="BL49" s="30">
        <f>'Aggregates (2023-24 prices)'!C46-'[9]Aggregates (2023-24 prices)'!$C$46</f>
        <v>-0.50593074324331155</v>
      </c>
      <c r="BM49" s="30">
        <f>'Aggregates (2023-24 prices)'!D46-'[9]Aggregates (2023-24 prices)'!D46</f>
        <v>-0.5547888513513044</v>
      </c>
      <c r="BN49" s="30">
        <f>'Aggregates (2023-24 prices)'!E46-'[9]Aggregates (2023-24 prices)'!E46</f>
        <v>-0.51261317567559672</v>
      </c>
      <c r="BO49" s="30">
        <f>'Aggregates (2023-24 prices)'!F46-'[9]Aggregates (2023-24 prices)'!F46</f>
        <v>-5.5726351351355063E-3</v>
      </c>
      <c r="BP49" s="30">
        <f>'Aggregates (2023-24 prices)'!G46-'[9]Aggregates (2023-24 prices)'!G46</f>
        <v>-3.6603040540548193E-2</v>
      </c>
      <c r="BQ49" s="30">
        <f>'Aggregates (2023-24 prices)'!H46-'[9]Aggregates (2023-24 prices)'!H46</f>
        <v>-4.2175675675679258E-2</v>
      </c>
      <c r="BR49" s="30">
        <f>'Aggregates (2023-24 prices)'!I46-'[9]Aggregates (2023-24 prices)'!I46</f>
        <v>-0.46265709459453319</v>
      </c>
      <c r="BS49" s="30"/>
      <c r="BT49" s="30" t="e">
        <f>'Aggregates (2023-24 prices)'!K46-#REF!</f>
        <v>#REF!</v>
      </c>
      <c r="BU49" s="30" t="e">
        <f>'Aggregates (2023-24 prices)'!#REF!-#REF!</f>
        <v>#REF!</v>
      </c>
      <c r="BV49" s="30" t="e">
        <f>'Aggregates (2023-24 prices)'!L46-#REF!</f>
        <v>#REF!</v>
      </c>
      <c r="BW49" s="30" t="e">
        <f>'Aggregates (2023-24 prices)'!M46-#REF!</f>
        <v>#REF!</v>
      </c>
      <c r="BX49" s="30" t="e">
        <f>'Aggregates (2023-24 prices)'!N46-#REF!</f>
        <v>#REF!</v>
      </c>
      <c r="BY49" s="30"/>
      <c r="BZ49" s="30" t="e">
        <f>'Aggregates (2023-24 prices)'!Q46-#REF!</f>
        <v>#REF!</v>
      </c>
      <c r="CA49" s="30" t="e">
        <f>'Aggregates (2023-24 prices)'!R46-#REF!</f>
        <v>#REF!</v>
      </c>
      <c r="CB49" s="30"/>
      <c r="CC49" s="30" t="e">
        <f>'Aggregates (2023-24 prices)'!T46-#REF!</f>
        <v>#REF!</v>
      </c>
      <c r="CD49" s="30" t="e">
        <f>'Aggregates (2023-24 prices)'!U46-#REF!</f>
        <v>#REF!</v>
      </c>
      <c r="CE49" s="30" t="e">
        <f>'Aggregates (2023-24 prices)'!V46-#REF!</f>
        <v>#REF!</v>
      </c>
      <c r="CF49" s="30"/>
      <c r="CG49" s="30" t="e">
        <f>'Aggregates (2023-24 prices)'!X46-#REF!</f>
        <v>#REF!</v>
      </c>
      <c r="CH49" s="30" t="e">
        <f>'Aggregates (2023-24 prices)'!AA46-#REF!</f>
        <v>#REF!</v>
      </c>
      <c r="CI49" s="30" t="e">
        <f>'Aggregates (2023-24 prices)'!AB46-#REF!</f>
        <v>#REF!</v>
      </c>
      <c r="CJ49" s="30" t="e">
        <f>'Aggregates (2023-24 prices)'!AC46-#REF!</f>
        <v>#REF!</v>
      </c>
      <c r="CK49" s="30"/>
      <c r="CL49" s="30" t="e">
        <f>'Aggregates (2023-24 prices)'!AE46-#REF!</f>
        <v>#REF!</v>
      </c>
    </row>
    <row r="50" spans="2:90">
      <c r="B50" s="35" t="s">
        <v>32</v>
      </c>
      <c r="C50" s="30">
        <f>'Aggregates (£bn)'!C50-'[9]Aggregates (£bn)'!C50</f>
        <v>0</v>
      </c>
      <c r="D50" s="30">
        <f>'Aggregates (£bn)'!D50-'[9]Aggregates (£bn)'!D50</f>
        <v>0</v>
      </c>
      <c r="E50" s="30">
        <f>'Aggregates (£bn)'!E50-'[9]Aggregates (£bn)'!E50</f>
        <v>0</v>
      </c>
      <c r="F50" s="30">
        <f>'Aggregates (£bn)'!F50-'[9]Aggregates (£bn)'!F50</f>
        <v>0</v>
      </c>
      <c r="G50" s="30">
        <f>'Aggregates (£bn)'!G50-'[9]Aggregates (£bn)'!G50</f>
        <v>0</v>
      </c>
      <c r="H50" s="30">
        <f>'Aggregates (£bn)'!H50-'[9]Aggregates (£bn)'!H50</f>
        <v>0</v>
      </c>
      <c r="I50" s="30">
        <f>'Aggregates (£bn)'!I50-'[9]Aggregates (£bn)'!I50</f>
        <v>0</v>
      </c>
      <c r="J50" s="30">
        <f>'Aggregates (£bn)'!J50-'[9]Aggregates (£bn)'!J50</f>
        <v>0</v>
      </c>
      <c r="K50" s="30">
        <f>'Aggregates (£bn)'!K50-'[9]Aggregates (£bn)'!K50</f>
        <v>-4.9462556167947369E-3</v>
      </c>
      <c r="L50" s="30">
        <f>'Aggregates (£bn)'!L50-'[9]Aggregates (£bn)'!L50</f>
        <v>0</v>
      </c>
      <c r="M50" s="30">
        <f>'Aggregates (£bn)'!L50-'[9]Aggregates (£bn)'!M50</f>
        <v>11.857878885559838</v>
      </c>
      <c r="N50" s="30">
        <f>'Aggregates (£bn)'!M50-'[9]Aggregates (£bn)'!N50</f>
        <v>2.4661884844971125</v>
      </c>
      <c r="O50" s="30">
        <f>'Aggregates (£bn)'!N50-'[9]Aggregates (£bn)'!O50</f>
        <v>11.852932629943048</v>
      </c>
      <c r="P50" s="30">
        <f>'Aggregates (£bn)'!P50-'[9]Aggregates (£bn)'!P50</f>
        <v>0</v>
      </c>
      <c r="Q50" s="30">
        <f>'Aggregates (£bn)'!Q50-'[9]Aggregates (£bn)'!Q50</f>
        <v>0</v>
      </c>
      <c r="R50" s="30">
        <f>'Aggregates (£bn)'!R50-'[9]Aggregates (£bn)'!R50</f>
        <v>0</v>
      </c>
      <c r="S50" s="30">
        <f>'Aggregates (£bn)'!S50-'[9]Aggregates (£bn)'!S50</f>
        <v>0</v>
      </c>
      <c r="T50" s="30">
        <f>'Aggregates (£bn)'!T50-'[9]Aggregates (£bn)'!T50</f>
        <v>0</v>
      </c>
      <c r="U50" s="30">
        <f>'Aggregates (£bn)'!U50-'[9]Aggregates (£bn)'!U50</f>
        <v>0</v>
      </c>
      <c r="V50" s="30">
        <f>'Aggregates (£bn)'!V50-'[9]Aggregates (£bn)'!V50</f>
        <v>0</v>
      </c>
      <c r="W50" s="30">
        <f>'Aggregates (£bn)'!W50-'[9]Aggregates (£bn)'!W50</f>
        <v>0</v>
      </c>
      <c r="X50" s="30">
        <f>'Aggregates (£bn)'!X50-'[9]Aggregates (£bn)'!X50</f>
        <v>0</v>
      </c>
      <c r="Y50" s="30">
        <f>'Aggregates (£bn)'!AA50-'[9]Aggregates (£bn)'!Y50</f>
        <v>-3.3730000000000002</v>
      </c>
      <c r="Z50" s="30">
        <f>'Aggregates (£bn)'!AB50-'[9]Aggregates (£bn)'!Z50</f>
        <v>8.4799326299430469</v>
      </c>
      <c r="AA50" s="30">
        <f>'Aggregates (£bn)'!AC50-'[9]Aggregates (£bn)'!AA50</f>
        <v>198.61699999999999</v>
      </c>
      <c r="AB50" s="30">
        <f>'Aggregates (£bn)'!AD50-'[9]Aggregates (£bn)'!AB50</f>
        <v>-8.4848788855598407</v>
      </c>
      <c r="AC50" s="30">
        <f>'Aggregates (£bn)'!AE50-'[9]Aggregates (£bn)'!AC50</f>
        <v>375.08600000000001</v>
      </c>
      <c r="AD50" s="30">
        <f>'Aggregates (£bn)'!AF50-'[9]Aggregates (£bn)'!AD50</f>
        <v>599.09400000000005</v>
      </c>
      <c r="AE50" s="30">
        <f>'Aggregates (£bn)'!AG48-'[9]Aggregates (£bn)'!AE50</f>
        <v>-570.3083320224921</v>
      </c>
      <c r="AF50" s="30"/>
      <c r="AG50" s="35" t="s">
        <v>34</v>
      </c>
      <c r="AH50" s="30">
        <f>'Aggregates (per cent of GDP)'!C47-'[9]Aggregates (per cent of GDP)'!C47</f>
        <v>1.5071905086237791E-2</v>
      </c>
      <c r="AI50" s="30">
        <f>'Aggregates (per cent of GDP)'!D47-'[9]Aggregates (per cent of GDP)'!D47</f>
        <v>1.5550472763159462E-2</v>
      </c>
      <c r="AJ50" s="30">
        <f>'Aggregates (per cent of GDP)'!E47-'[9]Aggregates (per cent of GDP)'!E47</f>
        <v>1.3711896218453035E-2</v>
      </c>
      <c r="AK50" s="30">
        <f>'Aggregates (per cent of GDP)'!F47-'[9]Aggregates (per cent of GDP)'!F47</f>
        <v>4.3663167132790281E-4</v>
      </c>
      <c r="AL50" s="30">
        <f>'Aggregates (per cent of GDP)'!G47-'[9]Aggregates (per cent of GDP)'!G47</f>
        <v>1.4019448733724182E-3</v>
      </c>
      <c r="AM50" s="30">
        <f>'Aggregates (per cent of GDP)'!H47-'[9]Aggregates (per cent of GDP)'!H47</f>
        <v>1.8385765447010982E-3</v>
      </c>
      <c r="AN50" s="30">
        <f>'Aggregates (per cent of GDP)'!I47-'[9]Aggregates (per cent of GDP)'!I47</f>
        <v>1.3513599755196282E-2</v>
      </c>
      <c r="AO50" s="30">
        <f>'Aggregates (per cent of GDP)'!J47-'[9]Aggregates (per cent of GDP)'!J47</f>
        <v>0</v>
      </c>
      <c r="AP50" s="30">
        <f>'Aggregates (per cent of GDP)'!K47-'[9]Aggregates (per cent of GDP)'!K47</f>
        <v>4.1936005592019265E-5</v>
      </c>
      <c r="AQ50" s="30">
        <f>'Aggregates (per cent of GDP)'!L47-'[9]Aggregates (per cent of GDP)'!L47</f>
        <v>4.4762269931486465E-4</v>
      </c>
      <c r="AR50" s="30">
        <f>'Aggregates (per cent of GDP)'!M47-'[9]Aggregates (per cent of GDP)'!M47</f>
        <v>4.476226993146426E-4</v>
      </c>
      <c r="AS50" s="30">
        <f>'Aggregates (per cent of GDP)'!L47-'[9]Aggregates (per cent of GDP)'!N47</f>
        <v>0.15573323483453561</v>
      </c>
      <c r="AT50" s="30">
        <f>'Aggregates (per cent of GDP)'!N47-'[9]Aggregates (per cent of GDP)'!O47</f>
        <v>-0.22440967670330247</v>
      </c>
      <c r="AU50" s="30">
        <f>'Aggregates (per cent of GDP)'!P47-'[9]Aggregates (per cent of GDP)'!P47</f>
        <v>0</v>
      </c>
      <c r="AV50" s="30">
        <f>'Aggregates (per cent of GDP)'!R47-'[9]Aggregates (per cent of GDP)'!Q47</f>
        <v>-9.4324074564578891E-2</v>
      </c>
      <c r="AW50" s="30">
        <f>'Aggregates (per cent of GDP)'!R47-'[9]Aggregates (per cent of GDP)'!R47</f>
        <v>0</v>
      </c>
      <c r="AX50" s="30">
        <f>'Aggregates (per cent of GDP)'!S47-'[9]Aggregates (per cent of GDP)'!S47</f>
        <v>0</v>
      </c>
      <c r="AY50" s="30">
        <f>'Aggregates (per cent of GDP)'!T47-'[9]Aggregates (per cent of GDP)'!T47</f>
        <v>-1.723890401482131E-4</v>
      </c>
      <c r="AZ50" s="30">
        <f>'Aggregates (per cent of GDP)'!U47-'[9]Aggregates (per cent of GDP)'!U47</f>
        <v>-5.5674790575388489E-5</v>
      </c>
      <c r="BA50" s="30">
        <f>'Aggregates (per cent of GDP)'!V47-'[9]Aggregates (per cent of GDP)'!V47</f>
        <v>1.2947169277168769E-3</v>
      </c>
      <c r="BB50" s="30">
        <f>'Aggregates (per cent of GDP)'!W47-'[9]Aggregates (per cent of GDP)'!W47</f>
        <v>0</v>
      </c>
      <c r="BC50" s="30">
        <f>'Aggregates (per cent of GDP)'!X47-'[9]Aggregates (per cent of GDP)'!X47</f>
        <v>-2.1236981337033001E-2</v>
      </c>
      <c r="BD50" s="30">
        <f>'Aggregates (per cent of GDP)'!AA47-'[9]Aggregates (per cent of GDP)'!Y47</f>
        <v>1.389432773418523</v>
      </c>
      <c r="BE50" s="30">
        <f>'Aggregates (per cent of GDP)'!AB47-'[9]Aggregates (per cent of GDP)'!Z47</f>
        <v>1.1645445290383007</v>
      </c>
      <c r="BF50" s="30">
        <f>'Aggregates (per cent of GDP)'!AC47-'[9]Aggregates (per cent of GDP)'!AA47</f>
        <v>26.334917517665396</v>
      </c>
      <c r="BG50" s="30"/>
      <c r="BH50" s="30"/>
      <c r="BI50" s="30"/>
      <c r="BK50" s="35" t="s">
        <v>41</v>
      </c>
      <c r="BL50" s="30">
        <f>'Aggregates (2023-24 prices)'!C47-'[9]Aggregates (2023-24 prices)'!$C$47</f>
        <v>-0.56406416209370036</v>
      </c>
      <c r="BM50" s="30">
        <f>'Aggregates (2023-24 prices)'!D47-'[9]Aggregates (2023-24 prices)'!D47</f>
        <v>-0.58145377796529374</v>
      </c>
      <c r="BN50" s="30">
        <f>'Aggregates (2023-24 prices)'!E47-'[9]Aggregates (2023-24 prices)'!E47</f>
        <v>-0.5356082735330574</v>
      </c>
      <c r="BO50" s="30">
        <f>'Aggregates (2023-24 prices)'!F47-'[9]Aggregates (2023-24 prices)'!F47</f>
        <v>-8.1131279020691949E-3</v>
      </c>
      <c r="BP50" s="30">
        <f>'Aggregates (2023-24 prices)'!G47-'[9]Aggregates (2023-24 prices)'!G47</f>
        <v>-3.7732376530186684E-2</v>
      </c>
      <c r="BQ50" s="30">
        <f>'Aggregates (2023-24 prices)'!H47-'[9]Aggregates (2023-24 prices)'!H47</f>
        <v>-4.584550443225055E-2</v>
      </c>
      <c r="BR50" s="30">
        <f>'Aggregates (2023-24 prices)'!I47-'[9]Aggregates (2023-24 prices)'!I47</f>
        <v>-0.50829717180249645</v>
      </c>
      <c r="BS50" s="30"/>
      <c r="BT50" s="30" t="e">
        <f>'Aggregates (2023-24 prices)'!K47-#REF!</f>
        <v>#REF!</v>
      </c>
      <c r="BU50" s="30" t="e">
        <f>'Aggregates (2023-24 prices)'!#REF!-#REF!</f>
        <v>#REF!</v>
      </c>
      <c r="BV50" s="30" t="e">
        <f>'Aggregates (2023-24 prices)'!L47-#REF!</f>
        <v>#REF!</v>
      </c>
      <c r="BW50" s="30" t="e">
        <f>'Aggregates (2023-24 prices)'!M47-#REF!</f>
        <v>#REF!</v>
      </c>
      <c r="BX50" s="30" t="e">
        <f>'Aggregates (2023-24 prices)'!N47-#REF!</f>
        <v>#REF!</v>
      </c>
      <c r="BY50" s="30"/>
      <c r="BZ50" s="30" t="e">
        <f>'Aggregates (2023-24 prices)'!Q47-#REF!</f>
        <v>#REF!</v>
      </c>
      <c r="CA50" s="30" t="e">
        <f>'Aggregates (2023-24 prices)'!R47-#REF!</f>
        <v>#REF!</v>
      </c>
      <c r="CB50" s="30"/>
      <c r="CC50" s="30" t="e">
        <f>'Aggregates (2023-24 prices)'!T47-#REF!</f>
        <v>#REF!</v>
      </c>
      <c r="CD50" s="30" t="e">
        <f>'Aggregates (2023-24 prices)'!U47-#REF!</f>
        <v>#REF!</v>
      </c>
      <c r="CE50" s="30" t="e">
        <f>'Aggregates (2023-24 prices)'!V47-#REF!</f>
        <v>#REF!</v>
      </c>
      <c r="CF50" s="30"/>
      <c r="CG50" s="30" t="e">
        <f>'Aggregates (2023-24 prices)'!X47-#REF!</f>
        <v>#REF!</v>
      </c>
      <c r="CH50" s="30" t="e">
        <f>'Aggregates (2023-24 prices)'!AA47-#REF!</f>
        <v>#REF!</v>
      </c>
      <c r="CI50" s="30" t="e">
        <f>'Aggregates (2023-24 prices)'!AB47-#REF!</f>
        <v>#REF!</v>
      </c>
      <c r="CJ50" s="30" t="e">
        <f>'Aggregates (2023-24 prices)'!AC47-#REF!</f>
        <v>#REF!</v>
      </c>
      <c r="CK50" s="30"/>
      <c r="CL50" s="30" t="e">
        <f>'Aggregates (2023-24 prices)'!AE47-#REF!</f>
        <v>#REF!</v>
      </c>
    </row>
    <row r="51" spans="2:90" ht="15" customHeight="1">
      <c r="B51" s="35" t="s">
        <v>33</v>
      </c>
      <c r="C51" s="30">
        <f>'Aggregates (£bn)'!C51-'[9]Aggregates (£bn)'!C51</f>
        <v>0</v>
      </c>
      <c r="D51" s="30">
        <f>'Aggregates (£bn)'!D51-'[9]Aggregates (£bn)'!D51</f>
        <v>0</v>
      </c>
      <c r="E51" s="30">
        <f>'Aggregates (£bn)'!E51-'[9]Aggregates (£bn)'!E51</f>
        <v>0</v>
      </c>
      <c r="F51" s="30">
        <f>'Aggregates (£bn)'!F51-'[9]Aggregates (£bn)'!F51</f>
        <v>0</v>
      </c>
      <c r="G51" s="30">
        <f>'Aggregates (£bn)'!G51-'[9]Aggregates (£bn)'!G51</f>
        <v>0</v>
      </c>
      <c r="H51" s="30">
        <f>'Aggregates (£bn)'!H51-'[9]Aggregates (£bn)'!H51</f>
        <v>0</v>
      </c>
      <c r="I51" s="30">
        <f>'Aggregates (£bn)'!I51-'[9]Aggregates (£bn)'!I51</f>
        <v>0</v>
      </c>
      <c r="J51" s="30">
        <f>'Aggregates (£bn)'!J51-'[9]Aggregates (£bn)'!J51</f>
        <v>0</v>
      </c>
      <c r="K51" s="30">
        <f>'Aggregates (£bn)'!K51-'[9]Aggregates (£bn)'!K51</f>
        <v>6.6104132236484148E-3</v>
      </c>
      <c r="L51" s="30">
        <f>'Aggregates (£bn)'!L51-'[9]Aggregates (£bn)'!L51</f>
        <v>0</v>
      </c>
      <c r="M51" s="30">
        <f>'Aggregates (£bn)'!L51-'[9]Aggregates (£bn)'!M51</f>
        <v>8.5918299559228828</v>
      </c>
      <c r="N51" s="30">
        <f>'Aggregates (£bn)'!M51-'[9]Aggregates (£bn)'!N51</f>
        <v>-2.9652703250694135</v>
      </c>
      <c r="O51" s="30">
        <f>'Aggregates (£bn)'!N51-'[9]Aggregates (£bn)'!O51</f>
        <v>8.5984403691465303</v>
      </c>
      <c r="P51" s="30">
        <f>'Aggregates (£bn)'!P51-'[9]Aggregates (£bn)'!P51</f>
        <v>0</v>
      </c>
      <c r="Q51" s="30">
        <f>'Aggregates (£bn)'!Q51-'[9]Aggregates (£bn)'!Q51</f>
        <v>0</v>
      </c>
      <c r="R51" s="30">
        <f>'Aggregates (£bn)'!R51-'[9]Aggregates (£bn)'!R51</f>
        <v>0</v>
      </c>
      <c r="S51" s="30">
        <f>'Aggregates (£bn)'!S51-'[9]Aggregates (£bn)'!S51</f>
        <v>0</v>
      </c>
      <c r="T51" s="30">
        <f>'Aggregates (£bn)'!T51-'[9]Aggregates (£bn)'!T51</f>
        <v>0</v>
      </c>
      <c r="U51" s="30">
        <f>'Aggregates (£bn)'!U51-'[9]Aggregates (£bn)'!U51</f>
        <v>0</v>
      </c>
      <c r="V51" s="30">
        <f>'Aggregates (£bn)'!V51-'[9]Aggregates (£bn)'!V51</f>
        <v>0</v>
      </c>
      <c r="W51" s="30">
        <f>'Aggregates (£bn)'!W51-'[9]Aggregates (£bn)'!W51</f>
        <v>0</v>
      </c>
      <c r="X51" s="30">
        <f>'Aggregates (£bn)'!X51-'[9]Aggregates (£bn)'!X51</f>
        <v>0</v>
      </c>
      <c r="Y51" s="30">
        <f>'Aggregates (£bn)'!AA51-'[9]Aggregates (£bn)'!Y51</f>
        <v>2.9569999999999999</v>
      </c>
      <c r="Z51" s="30">
        <f>'Aggregates (£bn)'!AB51-'[9]Aggregates (£bn)'!Z51</f>
        <v>11.555440369146533</v>
      </c>
      <c r="AA51" s="30">
        <f>'Aggregates (£bn)'!AC51-'[9]Aggregates (£bn)'!AA51</f>
        <v>183.70099999999999</v>
      </c>
      <c r="AB51" s="30">
        <f>'Aggregates (£bn)'!AD51-'[9]Aggregates (£bn)'!AB51</f>
        <v>-11.548829955922882</v>
      </c>
      <c r="AC51" s="30">
        <f>'Aggregates (£bn)'!AE51-'[9]Aggregates (£bn)'!AC51</f>
        <v>442.90099999999995</v>
      </c>
      <c r="AD51" s="30">
        <f>'Aggregates (£bn)'!AF51-'[9]Aggregates (£bn)'!AD51</f>
        <v>658.27300000000002</v>
      </c>
      <c r="AE51" s="30">
        <f>'Aggregates (£bn)'!AG49-'[9]Aggregates (£bn)'!AE51</f>
        <v>-626.86118113394298</v>
      </c>
      <c r="AF51" s="30"/>
      <c r="AG51" s="35" t="s">
        <v>35</v>
      </c>
      <c r="AH51" s="30">
        <f>'Aggregates (per cent of GDP)'!C48-'[9]Aggregates (per cent of GDP)'!C48</f>
        <v>9.015103782510181E-2</v>
      </c>
      <c r="AI51" s="30">
        <f>'Aggregates (per cent of GDP)'!D48-'[9]Aggregates (per cent of GDP)'!D48</f>
        <v>9.90911640300709E-2</v>
      </c>
      <c r="AJ51" s="30">
        <f>'Aggregates (per cent of GDP)'!E48-'[9]Aggregates (per cent of GDP)'!E48</f>
        <v>8.7909610795591675E-2</v>
      </c>
      <c r="AK51" s="30">
        <f>'Aggregates (per cent of GDP)'!F48-'[9]Aggregates (per cent of GDP)'!F48</f>
        <v>3.4106709381527267E-3</v>
      </c>
      <c r="AL51" s="30">
        <f>'Aggregates (per cent of GDP)'!G48-'[9]Aggregates (per cent of GDP)'!G48</f>
        <v>7.7708822963251656E-3</v>
      </c>
      <c r="AM51" s="30">
        <f>'Aggregates (per cent of GDP)'!H48-'[9]Aggregates (per cent of GDP)'!H48</f>
        <v>1.1181553234478336E-2</v>
      </c>
      <c r="AN51" s="30">
        <f>'Aggregates (per cent of GDP)'!I48-'[9]Aggregates (per cent of GDP)'!I48</f>
        <v>8.1542347876087717E-2</v>
      </c>
      <c r="AO51" s="30">
        <f>'Aggregates (per cent of GDP)'!J48-'[9]Aggregates (per cent of GDP)'!J48</f>
        <v>0</v>
      </c>
      <c r="AP51" s="30">
        <f>'Aggregates (per cent of GDP)'!K48-'[9]Aggregates (per cent of GDP)'!K48</f>
        <v>5.5294552668179175E-3</v>
      </c>
      <c r="AQ51" s="30">
        <f>'Aggregates (per cent of GDP)'!L48-'[9]Aggregates (per cent of GDP)'!L48</f>
        <v>-4.1378744373197218E-3</v>
      </c>
      <c r="AR51" s="30">
        <f>'Aggregates (per cent of GDP)'!M48-'[9]Aggregates (per cent of GDP)'!M48</f>
        <v>-4.1378744373201659E-3</v>
      </c>
      <c r="AS51" s="30">
        <f>'Aggregates (per cent of GDP)'!L48-'[9]Aggregates (per cent of GDP)'!N48</f>
        <v>-3.4725947528861729</v>
      </c>
      <c r="AT51" s="30">
        <f>'Aggregates (per cent of GDP)'!N48-'[9]Aggregates (per cent of GDP)'!O48</f>
        <v>-1.3758184617507505</v>
      </c>
      <c r="AU51" s="30">
        <f>'Aggregates (per cent of GDP)'!P48-'[9]Aggregates (per cent of GDP)'!P48</f>
        <v>0</v>
      </c>
      <c r="AV51" s="30">
        <f>'Aggregates (per cent of GDP)'!R48-'[9]Aggregates (per cent of GDP)'!Q48</f>
        <v>-2.0519679235167976</v>
      </c>
      <c r="AW51" s="30">
        <f>'Aggregates (per cent of GDP)'!R48-'[9]Aggregates (per cent of GDP)'!R48</f>
        <v>0</v>
      </c>
      <c r="AX51" s="30">
        <f>'Aggregates (per cent of GDP)'!S48-'[9]Aggregates (per cent of GDP)'!S48</f>
        <v>0</v>
      </c>
      <c r="AY51" s="30">
        <f>'Aggregates (per cent of GDP)'!T48-'[9]Aggregates (per cent of GDP)'!T48</f>
        <v>4.8981839416228912E-3</v>
      </c>
      <c r="AZ51" s="30">
        <f>'Aggregates (per cent of GDP)'!U48-'[9]Aggregates (per cent of GDP)'!U48</f>
        <v>5.1739419162162292E-3</v>
      </c>
      <c r="BA51" s="30">
        <f>'Aggregates (per cent of GDP)'!V48-'[9]Aggregates (per cent of GDP)'!V48</f>
        <v>6.7543774568270543E-3</v>
      </c>
      <c r="BB51" s="30">
        <f>'Aggregates (per cent of GDP)'!W48-'[9]Aggregates (per cent of GDP)'!W48</f>
        <v>0</v>
      </c>
      <c r="BC51" s="30">
        <f>'Aggregates (per cent of GDP)'!X48-'[9]Aggregates (per cent of GDP)'!X48</f>
        <v>4.1463897718944764E-2</v>
      </c>
      <c r="BD51" s="30">
        <f>'Aggregates (per cent of GDP)'!AA48-'[9]Aggregates (per cent of GDP)'!Y48</f>
        <v>3.3095219097293667</v>
      </c>
      <c r="BE51" s="30">
        <f>'Aggregates (per cent of GDP)'!AB48-'[9]Aggregates (per cent of GDP)'!Z48</f>
        <v>1.9247633217736457</v>
      </c>
      <c r="BF51" s="30">
        <f>'Aggregates (per cent of GDP)'!AC48-'[9]Aggregates (per cent of GDP)'!AA48</f>
        <v>25.351892116871859</v>
      </c>
      <c r="BG51" s="30"/>
      <c r="BH51" s="30"/>
      <c r="BI51" s="30"/>
      <c r="BK51" s="35" t="s">
        <v>42</v>
      </c>
      <c r="BL51" s="30">
        <f>'Aggregates (2023-24 prices)'!C48-'[9]Aggregates (2023-24 prices)'!$C$48</f>
        <v>-0.59160183256983601</v>
      </c>
      <c r="BM51" s="30">
        <f>'Aggregates (2023-24 prices)'!D48-'[9]Aggregates (2023-24 prices)'!D48</f>
        <v>-0.59153186172432015</v>
      </c>
      <c r="BN51" s="30">
        <f>'Aggregates (2023-24 prices)'!E48-'[9]Aggregates (2023-24 prices)'!E48</f>
        <v>-0.54457809246162014</v>
      </c>
      <c r="BO51" s="30">
        <f>'Aggregates (2023-24 prices)'!F48-'[9]Aggregates (2023-24 prices)'!F48</f>
        <v>-8.6180758017508907E-3</v>
      </c>
      <c r="BP51" s="30">
        <f>'Aggregates (2023-24 prices)'!G48-'[9]Aggregates (2023-24 prices)'!G48</f>
        <v>-3.8335693461071685E-2</v>
      </c>
      <c r="BQ51" s="30">
        <f>'Aggregates (2023-24 prices)'!H48-'[9]Aggregates (2023-24 prices)'!H48</f>
        <v>-4.6953769262820799E-2</v>
      </c>
      <c r="BR51" s="30">
        <f>'Aggregates (2023-24 prices)'!I48-'[9]Aggregates (2023-24 prices)'!I48</f>
        <v>-0.53505372761355829</v>
      </c>
      <c r="BS51" s="30"/>
      <c r="BT51" s="30" t="e">
        <f>'Aggregates (2023-24 prices)'!K48-#REF!</f>
        <v>#REF!</v>
      </c>
      <c r="BU51" s="30" t="e">
        <f>'Aggregates (2023-24 prices)'!#REF!-#REF!</f>
        <v>#REF!</v>
      </c>
      <c r="BV51" s="30" t="e">
        <f>'Aggregates (2023-24 prices)'!L48-#REF!</f>
        <v>#REF!</v>
      </c>
      <c r="BW51" s="30" t="e">
        <f>'Aggregates (2023-24 prices)'!M48-#REF!</f>
        <v>#REF!</v>
      </c>
      <c r="BX51" s="30" t="e">
        <f>'Aggregates (2023-24 prices)'!N48-#REF!</f>
        <v>#REF!</v>
      </c>
      <c r="BY51" s="30"/>
      <c r="BZ51" s="30" t="e">
        <f>'Aggregates (2023-24 prices)'!Q48-#REF!</f>
        <v>#REF!</v>
      </c>
      <c r="CA51" s="30" t="e">
        <f>'Aggregates (2023-24 prices)'!R48-#REF!</f>
        <v>#REF!</v>
      </c>
      <c r="CB51" s="30"/>
      <c r="CC51" s="30" t="e">
        <f>'Aggregates (2023-24 prices)'!T48-#REF!</f>
        <v>#REF!</v>
      </c>
      <c r="CD51" s="30" t="e">
        <f>'Aggregates (2023-24 prices)'!U48-#REF!</f>
        <v>#REF!</v>
      </c>
      <c r="CE51" s="30" t="e">
        <f>'Aggregates (2023-24 prices)'!V48-#REF!</f>
        <v>#REF!</v>
      </c>
      <c r="CF51" s="30"/>
      <c r="CG51" s="30" t="e">
        <f>'Aggregates (2023-24 prices)'!X48-#REF!</f>
        <v>#REF!</v>
      </c>
      <c r="CH51" s="30" t="e">
        <f>'Aggregates (2023-24 prices)'!AA48-#REF!</f>
        <v>#REF!</v>
      </c>
      <c r="CI51" s="30" t="e">
        <f>'Aggregates (2023-24 prices)'!AB48-#REF!</f>
        <v>#REF!</v>
      </c>
      <c r="CJ51" s="30" t="e">
        <f>'Aggregates (2023-24 prices)'!AC48-#REF!</f>
        <v>#REF!</v>
      </c>
      <c r="CK51" s="30"/>
      <c r="CL51" s="30" t="e">
        <f>'Aggregates (2023-24 prices)'!AE48-#REF!</f>
        <v>#REF!</v>
      </c>
    </row>
    <row r="52" spans="2:90">
      <c r="B52" s="35" t="s">
        <v>34</v>
      </c>
      <c r="C52" s="30">
        <f>'Aggregates (£bn)'!C52-'[9]Aggregates (£bn)'!C52</f>
        <v>0</v>
      </c>
      <c r="D52" s="30">
        <f>'Aggregates (£bn)'!D52-'[9]Aggregates (£bn)'!D52</f>
        <v>0</v>
      </c>
      <c r="E52" s="30">
        <f>'Aggregates (£bn)'!E52-'[9]Aggregates (£bn)'!E52</f>
        <v>0</v>
      </c>
      <c r="F52" s="30">
        <f>'Aggregates (£bn)'!F52-'[9]Aggregates (£bn)'!F52</f>
        <v>0</v>
      </c>
      <c r="G52" s="30">
        <f>'Aggregates (£bn)'!G52-'[9]Aggregates (£bn)'!G52</f>
        <v>0</v>
      </c>
      <c r="H52" s="30">
        <f>'Aggregates (£bn)'!H52-'[9]Aggregates (£bn)'!H52</f>
        <v>0</v>
      </c>
      <c r="I52" s="30">
        <f>'Aggregates (£bn)'!I52-'[9]Aggregates (£bn)'!I52</f>
        <v>0</v>
      </c>
      <c r="J52" s="30">
        <f>'Aggregates (£bn)'!J52-'[9]Aggregates (£bn)'!J52</f>
        <v>0</v>
      </c>
      <c r="K52" s="30">
        <f>'Aggregates (£bn)'!K52-'[9]Aggregates (£bn)'!K52</f>
        <v>6.7916249802835171E-4</v>
      </c>
      <c r="L52" s="30">
        <f>'Aggregates (£bn)'!L52-'[9]Aggregates (£bn)'!L52</f>
        <v>0</v>
      </c>
      <c r="M52" s="30">
        <f>'Aggregates (£bn)'!L52-'[9]Aggregates (£bn)'!M52</f>
        <v>-1.5282775400995652</v>
      </c>
      <c r="N52" s="30">
        <f>'Aggregates (£bn)'!M52-'[9]Aggregates (£bn)'!N52</f>
        <v>2.5828759177010987</v>
      </c>
      <c r="O52" s="30">
        <f>'Aggregates (£bn)'!N52-'[9]Aggregates (£bn)'!O52</f>
        <v>-1.5275983776015378</v>
      </c>
      <c r="P52" s="30">
        <f>'Aggregates (£bn)'!P52-'[9]Aggregates (£bn)'!P52</f>
        <v>0</v>
      </c>
      <c r="Q52" s="30">
        <f>'Aggregates (£bn)'!Q52-'[9]Aggregates (£bn)'!Q52</f>
        <v>0</v>
      </c>
      <c r="R52" s="30">
        <f>'Aggregates (£bn)'!R52-'[9]Aggregates (£bn)'!R52</f>
        <v>0</v>
      </c>
      <c r="S52" s="30">
        <f>'Aggregates (£bn)'!S52-'[9]Aggregates (£bn)'!S52</f>
        <v>0</v>
      </c>
      <c r="T52" s="30">
        <f>'Aggregates (£bn)'!T52-'[9]Aggregates (£bn)'!T52</f>
        <v>0</v>
      </c>
      <c r="U52" s="30">
        <f>'Aggregates (£bn)'!U52-'[9]Aggregates (£bn)'!U52</f>
        <v>0</v>
      </c>
      <c r="V52" s="30">
        <f>'Aggregates (£bn)'!V52-'[9]Aggregates (£bn)'!V52</f>
        <v>0</v>
      </c>
      <c r="W52" s="30">
        <f>'Aggregates (£bn)'!W52-'[9]Aggregates (£bn)'!W52</f>
        <v>0</v>
      </c>
      <c r="X52" s="30">
        <f>'Aggregates (£bn)'!X52-'[9]Aggregates (£bn)'!X52</f>
        <v>0</v>
      </c>
      <c r="Y52" s="30">
        <f>'Aggregates (£bn)'!AA52-'[9]Aggregates (£bn)'!Y52</f>
        <v>9.4380000000000006</v>
      </c>
      <c r="Z52" s="30">
        <f>'Aggregates (£bn)'!AB52-'[9]Aggregates (£bn)'!Z52</f>
        <v>7.9104016223984646</v>
      </c>
      <c r="AA52" s="30">
        <f>'Aggregates (£bn)'!AC52-'[9]Aggregates (£bn)'!AA52</f>
        <v>178.881</v>
      </c>
      <c r="AB52" s="30">
        <f>'Aggregates (£bn)'!AD52-'[9]Aggregates (£bn)'!AB52</f>
        <v>-7.9097224599004363</v>
      </c>
      <c r="AC52" s="30">
        <f>'Aggregates (£bn)'!AE52-'[9]Aggregates (£bn)'!AC52</f>
        <v>490.95100000000002</v>
      </c>
      <c r="AD52" s="30">
        <f>'Aggregates (£bn)'!AF52-'[9]Aggregates (£bn)'!AD52</f>
        <v>697.95399999999995</v>
      </c>
      <c r="AE52" s="30">
        <f>'Aggregates (£bn)'!AG50-'[9]Aggregates (£bn)'!AE52</f>
        <v>-676.30101022138535</v>
      </c>
      <c r="AF52" s="30"/>
      <c r="AG52" s="35" t="s">
        <v>36</v>
      </c>
      <c r="AH52" s="30">
        <f>'Aggregates (per cent of GDP)'!C49-'[9]Aggregates (per cent of GDP)'!C49</f>
        <v>6.4222461720433444E-3</v>
      </c>
      <c r="AI52" s="30">
        <f>'Aggregates (per cent of GDP)'!D49-'[9]Aggregates (per cent of GDP)'!D49</f>
        <v>7.6786647505358019E-3</v>
      </c>
      <c r="AJ52" s="30">
        <f>'Aggregates (per cent of GDP)'!E49-'[9]Aggregates (per cent of GDP)'!E49</f>
        <v>6.901505326879942E-3</v>
      </c>
      <c r="AK52" s="30">
        <f>'Aggregates (per cent of GDP)'!F49-'[9]Aggregates (per cent of GDP)'!F49</f>
        <v>2.1196489233754612E-4</v>
      </c>
      <c r="AL52" s="30">
        <f>'Aggregates (per cent of GDP)'!G49-'[9]Aggregates (per cent of GDP)'!G49</f>
        <v>5.6519453131453901E-4</v>
      </c>
      <c r="AM52" s="30">
        <f>'Aggregates (per cent of GDP)'!H49-'[9]Aggregates (per cent of GDP)'!H49</f>
        <v>7.7715942365186308E-4</v>
      </c>
      <c r="AN52" s="30">
        <f>'Aggregates (per cent of GDP)'!I49-'[9]Aggregates (per cent of GDP)'!I49</f>
        <v>5.8228943617493201E-3</v>
      </c>
      <c r="AO52" s="30">
        <f>'Aggregates (per cent of GDP)'!J49-'[9]Aggregates (per cent of GDP)'!J49</f>
        <v>0</v>
      </c>
      <c r="AP52" s="30">
        <f>'Aggregates (per cent of GDP)'!K49-'[9]Aggregates (per cent of GDP)'!K49</f>
        <v>1.0444536861471398E-3</v>
      </c>
      <c r="AQ52" s="30">
        <f>'Aggregates (per cent of GDP)'!L49-'[9]Aggregates (per cent of GDP)'!L49</f>
        <v>-8.6287792852157708E-4</v>
      </c>
      <c r="AR52" s="30">
        <f>'Aggregates (per cent of GDP)'!M49-'[9]Aggregates (per cent of GDP)'!M49</f>
        <v>-8.6287792852157708E-4</v>
      </c>
      <c r="AS52" s="30">
        <f>'Aggregates (per cent of GDP)'!L49-'[9]Aggregates (per cent of GDP)'!N49</f>
        <v>-8.9355083001909676</v>
      </c>
      <c r="AT52" s="30">
        <f>'Aggregates (per cent of GDP)'!N49-'[9]Aggregates (per cent of GDP)'!O49</f>
        <v>-1.6434974459897953</v>
      </c>
      <c r="AU52" s="30">
        <f>'Aggregates (per cent of GDP)'!P49-'[9]Aggregates (per cent of GDP)'!P49</f>
        <v>0</v>
      </c>
      <c r="AV52" s="30">
        <f>'Aggregates (per cent of GDP)'!R49-'[9]Aggregates (per cent of GDP)'!Q49</f>
        <v>-5.2138492871690421</v>
      </c>
      <c r="AW52" s="30">
        <f>'Aggregates (per cent of GDP)'!R49-'[9]Aggregates (per cent of GDP)'!R49</f>
        <v>0</v>
      </c>
      <c r="AX52" s="30">
        <f>'Aggregates (per cent of GDP)'!S49-'[9]Aggregates (per cent of GDP)'!S49</f>
        <v>0</v>
      </c>
      <c r="AY52" s="30">
        <f>'Aggregates (per cent of GDP)'!T49-'[9]Aggregates (per cent of GDP)'!T49</f>
        <v>9.8137115583973866E-4</v>
      </c>
      <c r="AZ52" s="30">
        <f>'Aggregates (per cent of GDP)'!U49-'[9]Aggregates (per cent of GDP)'!U49</f>
        <v>9.800699261646173E-4</v>
      </c>
      <c r="BA52" s="30">
        <f>'Aggregates (per cent of GDP)'!V49-'[9]Aggregates (per cent of GDP)'!V49</f>
        <v>5.1178989671818442E-4</v>
      </c>
      <c r="BB52" s="30">
        <f>'Aggregates (per cent of GDP)'!W49-'[9]Aggregates (per cent of GDP)'!W49</f>
        <v>0</v>
      </c>
      <c r="BC52" s="30">
        <f>'Aggregates (per cent of GDP)'!X49-'[9]Aggregates (per cent of GDP)'!X49</f>
        <v>7.141188888821759E-2</v>
      </c>
      <c r="BD52" s="30">
        <f>'Aggregates (per cent of GDP)'!AA49-'[9]Aggregates (per cent of GDP)'!Y49</f>
        <v>6.1968822710125915</v>
      </c>
      <c r="BE52" s="30">
        <f>'Aggregates (per cent of GDP)'!AB49-'[9]Aggregates (per cent of GDP)'!Z49</f>
        <v>4.5521284064443108</v>
      </c>
      <c r="BF52" s="30">
        <f>'Aggregates (per cent of GDP)'!AC49-'[9]Aggregates (per cent of GDP)'!AA49</f>
        <v>27.459427096506928</v>
      </c>
      <c r="BG52" s="30"/>
      <c r="BH52" s="30"/>
      <c r="BI52" s="30"/>
      <c r="BK52" s="35" t="s">
        <v>43</v>
      </c>
      <c r="BL52" s="30">
        <f>'Aggregates (2023-24 prices)'!C49-'[9]Aggregates (2023-24 prices)'!$C$49</f>
        <v>-0.62314837648989396</v>
      </c>
      <c r="BM52" s="30">
        <f>'Aggregates (2023-24 prices)'!D49-'[9]Aggregates (2023-24 prices)'!D49</f>
        <v>-0.60452281134405439</v>
      </c>
      <c r="BN52" s="30">
        <f>'Aggregates (2023-24 prices)'!E49-'[9]Aggregates (2023-24 prices)'!E49</f>
        <v>-0.55667570900118335</v>
      </c>
      <c r="BO52" s="30">
        <f>'Aggregates (2023-24 prices)'!F49-'[9]Aggregates (2023-24 prices)'!F49</f>
        <v>-8.075626798190072E-3</v>
      </c>
      <c r="BP52" s="30">
        <f>'Aggregates (2023-24 prices)'!G49-'[9]Aggregates (2023-24 prices)'!G49</f>
        <v>-3.9771475544590373E-2</v>
      </c>
      <c r="BQ52" s="30">
        <f>'Aggregates (2023-24 prices)'!H49-'[9]Aggregates (2023-24 prices)'!H49</f>
        <v>-4.7847102342778669E-2</v>
      </c>
      <c r="BR52" s="30">
        <f>'Aggregates (2023-24 prices)'!I49-'[9]Aggregates (2023-24 prices)'!I49</f>
        <v>-0.56608795725435357</v>
      </c>
      <c r="BS52" s="30"/>
      <c r="BT52" s="30" t="e">
        <f>'Aggregates (2023-24 prices)'!K49-#REF!</f>
        <v>#REF!</v>
      </c>
      <c r="BU52" s="30" t="e">
        <f>'Aggregates (2023-24 prices)'!#REF!-#REF!</f>
        <v>#REF!</v>
      </c>
      <c r="BV52" s="30" t="e">
        <f>'Aggregates (2023-24 prices)'!L49-#REF!</f>
        <v>#REF!</v>
      </c>
      <c r="BW52" s="30" t="e">
        <f>'Aggregates (2023-24 prices)'!M49-#REF!</f>
        <v>#REF!</v>
      </c>
      <c r="BX52" s="30" t="e">
        <f>'Aggregates (2023-24 prices)'!N49-#REF!</f>
        <v>#REF!</v>
      </c>
      <c r="BY52" s="30"/>
      <c r="BZ52" s="30" t="e">
        <f>'Aggregates (2023-24 prices)'!Q49-#REF!</f>
        <v>#REF!</v>
      </c>
      <c r="CA52" s="30" t="e">
        <f>'Aggregates (2023-24 prices)'!R49-#REF!</f>
        <v>#REF!</v>
      </c>
      <c r="CB52" s="30"/>
      <c r="CC52" s="30" t="e">
        <f>'Aggregates (2023-24 prices)'!T49-#REF!</f>
        <v>#REF!</v>
      </c>
      <c r="CD52" s="30" t="e">
        <f>'Aggregates (2023-24 prices)'!U49-#REF!</f>
        <v>#REF!</v>
      </c>
      <c r="CE52" s="30" t="e">
        <f>'Aggregates (2023-24 prices)'!V49-#REF!</f>
        <v>#REF!</v>
      </c>
      <c r="CF52" s="30"/>
      <c r="CG52" s="30" t="e">
        <f>'Aggregates (2023-24 prices)'!X49-#REF!</f>
        <v>#REF!</v>
      </c>
      <c r="CH52" s="30" t="e">
        <f>'Aggregates (2023-24 prices)'!AA49-#REF!</f>
        <v>#REF!</v>
      </c>
      <c r="CI52" s="30" t="e">
        <f>'Aggregates (2023-24 prices)'!AB49-#REF!</f>
        <v>#REF!</v>
      </c>
      <c r="CJ52" s="30" t="e">
        <f>'Aggregates (2023-24 prices)'!AC49-#REF!</f>
        <v>#REF!</v>
      </c>
      <c r="CK52" s="30"/>
      <c r="CL52" s="30" t="e">
        <f>'Aggregates (2023-24 prices)'!AE49-#REF!</f>
        <v>#REF!</v>
      </c>
    </row>
    <row r="53" spans="2:90">
      <c r="B53" s="35" t="s">
        <v>35</v>
      </c>
      <c r="C53" s="30">
        <f>'Aggregates (£bn)'!C53-'[9]Aggregates (£bn)'!C53</f>
        <v>0</v>
      </c>
      <c r="D53" s="30">
        <f>'Aggregates (£bn)'!D53-'[9]Aggregates (£bn)'!D53</f>
        <v>0</v>
      </c>
      <c r="E53" s="30">
        <f>'Aggregates (£bn)'!E53-'[9]Aggregates (£bn)'!E53</f>
        <v>0</v>
      </c>
      <c r="F53" s="30">
        <f>'Aggregates (£bn)'!F53-'[9]Aggregates (£bn)'!F53</f>
        <v>0</v>
      </c>
      <c r="G53" s="30">
        <f>'Aggregates (£bn)'!G53-'[9]Aggregates (£bn)'!G53</f>
        <v>0</v>
      </c>
      <c r="H53" s="30">
        <f>'Aggregates (£bn)'!H53-'[9]Aggregates (£bn)'!H53</f>
        <v>0</v>
      </c>
      <c r="I53" s="30">
        <f>'Aggregates (£bn)'!I53-'[9]Aggregates (£bn)'!I53</f>
        <v>0</v>
      </c>
      <c r="J53" s="30">
        <f>'Aggregates (£bn)'!J53-'[9]Aggregates (£bn)'!J53</f>
        <v>0</v>
      </c>
      <c r="K53" s="30">
        <f>'Aggregates (£bn)'!K53-'[9]Aggregates (£bn)'!K53</f>
        <v>2.6656602818148301E-2</v>
      </c>
      <c r="L53" s="30">
        <f>'Aggregates (£bn)'!L53-'[9]Aggregates (£bn)'!L53</f>
        <v>0</v>
      </c>
      <c r="M53" s="30">
        <f>'Aggregates (£bn)'!L53-'[9]Aggregates (£bn)'!M53</f>
        <v>-9.918859594496281</v>
      </c>
      <c r="N53" s="30">
        <f>'Aggregates (£bn)'!M53-'[9]Aggregates (£bn)'!N53</f>
        <v>-14.951937413825586</v>
      </c>
      <c r="O53" s="30">
        <f>'Aggregates (£bn)'!N53-'[9]Aggregates (£bn)'!O53</f>
        <v>-9.8922029916781291</v>
      </c>
      <c r="P53" s="30">
        <f>'Aggregates (£bn)'!P53-'[9]Aggregates (£bn)'!P53</f>
        <v>0</v>
      </c>
      <c r="Q53" s="30">
        <f>'Aggregates (£bn)'!Q53-'[9]Aggregates (£bn)'!Q53</f>
        <v>0</v>
      </c>
      <c r="R53" s="30">
        <f>'Aggregates (£bn)'!R53-'[9]Aggregates (£bn)'!R53</f>
        <v>0</v>
      </c>
      <c r="S53" s="30">
        <f>'Aggregates (£bn)'!S53-'[9]Aggregates (£bn)'!S53</f>
        <v>0</v>
      </c>
      <c r="T53" s="30">
        <f>'Aggregates (£bn)'!T53-'[9]Aggregates (£bn)'!T53</f>
        <v>0</v>
      </c>
      <c r="U53" s="30">
        <f>'Aggregates (£bn)'!U53-'[9]Aggregates (£bn)'!U53</f>
        <v>0</v>
      </c>
      <c r="V53" s="30">
        <f>'Aggregates (£bn)'!V53-'[9]Aggregates (£bn)'!V53</f>
        <v>0</v>
      </c>
      <c r="W53" s="30">
        <f>'Aggregates (£bn)'!W53-'[9]Aggregates (£bn)'!W53</f>
        <v>0</v>
      </c>
      <c r="X53" s="30">
        <f>'Aggregates (£bn)'!X53-'[9]Aggregates (£bn)'!X53</f>
        <v>0</v>
      </c>
      <c r="Y53" s="30">
        <f>'Aggregates (£bn)'!AA53-'[9]Aggregates (£bn)'!Y53</f>
        <v>23.641999999999999</v>
      </c>
      <c r="Z53" s="30">
        <f>'Aggregates (£bn)'!AB53-'[9]Aggregates (£bn)'!Z53</f>
        <v>13.74979700832187</v>
      </c>
      <c r="AA53" s="30">
        <f>'Aggregates (£bn)'!AC53-'[9]Aggregates (£bn)'!AA53</f>
        <v>181.041</v>
      </c>
      <c r="AB53" s="30">
        <f>'Aggregates (£bn)'!AD53-'[9]Aggregates (£bn)'!AB53</f>
        <v>-13.723140405503724</v>
      </c>
      <c r="AC53" s="30">
        <f>'Aggregates (£bn)'!AE53-'[9]Aggregates (£bn)'!AC53</f>
        <v>509.68000000000006</v>
      </c>
      <c r="AD53" s="30">
        <f>'Aggregates (£bn)'!AF53-'[9]Aggregates (£bn)'!AD53</f>
        <v>725.30499999999995</v>
      </c>
      <c r="AE53" s="30">
        <f>'Aggregates (£bn)'!AG51-'[9]Aggregates (£bn)'!AE53</f>
        <v>-714.86482019919447</v>
      </c>
      <c r="AF53" s="30"/>
      <c r="AG53" s="35" t="s">
        <v>37</v>
      </c>
      <c r="AH53" s="30">
        <f>'Aggregates (per cent of GDP)'!C50-'[9]Aggregates (per cent of GDP)'!C50</f>
        <v>0.10290125346266166</v>
      </c>
      <c r="AI53" s="30">
        <f>'Aggregates (per cent of GDP)'!D50-'[9]Aggregates (per cent of GDP)'!D50</f>
        <v>0.12449088745615455</v>
      </c>
      <c r="AJ53" s="30">
        <f>'Aggregates (per cent of GDP)'!E50-'[9]Aggregates (per cent of GDP)'!E50</f>
        <v>0.11297322014514322</v>
      </c>
      <c r="AK53" s="30">
        <f>'Aggregates (per cent of GDP)'!F50-'[9]Aggregates (per cent of GDP)'!F50</f>
        <v>2.5873752086393864E-3</v>
      </c>
      <c r="AL53" s="30">
        <f>'Aggregates (per cent of GDP)'!G50-'[9]Aggregates (per cent of GDP)'!G50</f>
        <v>8.930292102368842E-3</v>
      </c>
      <c r="AM53" s="30">
        <f>'Aggregates (per cent of GDP)'!H50-'[9]Aggregates (per cent of GDP)'!H50</f>
        <v>1.1517667311008228E-2</v>
      </c>
      <c r="AN53" s="30">
        <f>'Aggregates (per cent of GDP)'!I50-'[9]Aggregates (per cent of GDP)'!I50</f>
        <v>9.3264931297671438E-2</v>
      </c>
      <c r="AO53" s="30">
        <f>'Aggregates (per cent of GDP)'!J50-'[9]Aggregates (per cent of GDP)'!J50</f>
        <v>0</v>
      </c>
      <c r="AP53" s="30">
        <f>'Aggregates (per cent of GDP)'!K50-'[9]Aggregates (per cent of GDP)'!K50</f>
        <v>1.900225878485351E-2</v>
      </c>
      <c r="AQ53" s="30">
        <f>'Aggregates (per cent of GDP)'!L50-'[9]Aggregates (per cent of GDP)'!L50</f>
        <v>-1.4473406030581337E-2</v>
      </c>
      <c r="AR53" s="30">
        <f>'Aggregates (per cent of GDP)'!M50-'[9]Aggregates (per cent of GDP)'!M50</f>
        <v>-1.4473406030580005E-2</v>
      </c>
      <c r="AS53" s="30">
        <f>'Aggregates (per cent of GDP)'!L50-'[9]Aggregates (per cent of GDP)'!N50</f>
        <v>-9.6640804706875052</v>
      </c>
      <c r="AT53" s="30">
        <f>'Aggregates (per cent of GDP)'!N50-'[9]Aggregates (per cent of GDP)'!O50</f>
        <v>-1.2787261190832444</v>
      </c>
      <c r="AU53" s="30">
        <f>'Aggregates (per cent of GDP)'!P50-'[9]Aggregates (per cent of GDP)'!P50</f>
        <v>0</v>
      </c>
      <c r="AV53" s="30">
        <f>'Aggregates (per cent of GDP)'!R50-'[9]Aggregates (per cent of GDP)'!Q50</f>
        <v>-5.7697095674090377</v>
      </c>
      <c r="AW53" s="30">
        <f>'Aggregates (per cent of GDP)'!R50-'[9]Aggregates (per cent of GDP)'!R50</f>
        <v>0</v>
      </c>
      <c r="AX53" s="30">
        <f>'Aggregates (per cent of GDP)'!S50-'[9]Aggregates (per cent of GDP)'!S50</f>
        <v>0</v>
      </c>
      <c r="AY53" s="30">
        <f>'Aggregates (per cent of GDP)'!T50-'[9]Aggregates (per cent of GDP)'!T50</f>
        <v>2.0865522160359085E-2</v>
      </c>
      <c r="AZ53" s="30">
        <f>'Aggregates (per cent of GDP)'!U50-'[9]Aggregates (per cent of GDP)'!U50</f>
        <v>1.9388704066300555E-2</v>
      </c>
      <c r="BA53" s="30">
        <f>'Aggregates (per cent of GDP)'!V50-'[9]Aggregates (per cent of GDP)'!V50</f>
        <v>8.6464503559313677E-3</v>
      </c>
      <c r="BB53" s="30">
        <f>'Aggregates (per cent of GDP)'!W50-'[9]Aggregates (per cent of GDP)'!W50</f>
        <v>0</v>
      </c>
      <c r="BC53" s="30">
        <f>'Aggregates (per cent of GDP)'!X50-'[9]Aggregates (per cent of GDP)'!X50</f>
        <v>5.6449568353503565E-2</v>
      </c>
      <c r="BD53" s="30">
        <f>'Aggregates (per cent of GDP)'!AA50-'[9]Aggregates (per cent of GDP)'!Y50</f>
        <v>6.567303750768601</v>
      </c>
      <c r="BE53" s="30">
        <f>'Aggregates (per cent of GDP)'!AB50-'[9]Aggregates (per cent of GDP)'!Z50</f>
        <v>5.2669879976918637</v>
      </c>
      <c r="BF53" s="30">
        <f>'Aggregates (per cent of GDP)'!AC50-'[9]Aggregates (per cent of GDP)'!AA50</f>
        <v>31.719651967716683</v>
      </c>
      <c r="BG53" s="30"/>
      <c r="BH53" s="30"/>
      <c r="BI53" s="30"/>
      <c r="BK53" s="35" t="s">
        <v>44</v>
      </c>
      <c r="BL53" s="30">
        <f>'Aggregates (2023-24 prices)'!C50-'[9]Aggregates (2023-24 prices)'!$C$50</f>
        <v>-0.66256410256403342</v>
      </c>
      <c r="BM53" s="30">
        <f>'Aggregates (2023-24 prices)'!D50-'[9]Aggregates (2023-24 prices)'!D50</f>
        <v>-0.63616280016276505</v>
      </c>
      <c r="BN53" s="30">
        <f>'Aggregates (2023-24 prices)'!E50-'[9]Aggregates (2023-24 prices)'!E50</f>
        <v>-0.58781603581610398</v>
      </c>
      <c r="BO53" s="30">
        <f>'Aggregates (2023-24 prices)'!F50-'[9]Aggregates (2023-24 prices)'!F50</f>
        <v>-7.3439153439158744E-3</v>
      </c>
      <c r="BP53" s="30">
        <f>'Aggregates (2023-24 prices)'!G50-'[9]Aggregates (2023-24 prices)'!G50</f>
        <v>-4.1002849002850894E-2</v>
      </c>
      <c r="BQ53" s="30">
        <f>'Aggregates (2023-24 prices)'!H50-'[9]Aggregates (2023-24 prices)'!H50</f>
        <v>-4.8346764346760551E-2</v>
      </c>
      <c r="BR53" s="30">
        <f>'Aggregates (2023-24 prices)'!I50-'[9]Aggregates (2023-24 prices)'!I50</f>
        <v>-0.59989255189259438</v>
      </c>
      <c r="BS53" s="30"/>
      <c r="BT53" s="30" t="e">
        <f>'Aggregates (2023-24 prices)'!K50-#REF!</f>
        <v>#REF!</v>
      </c>
      <c r="BU53" s="30" t="e">
        <f>'Aggregates (2023-24 prices)'!#REF!-#REF!</f>
        <v>#REF!</v>
      </c>
      <c r="BV53" s="30" t="e">
        <f>'Aggregates (2023-24 prices)'!L50-#REF!</f>
        <v>#REF!</v>
      </c>
      <c r="BW53" s="30" t="e">
        <f>'Aggregates (2023-24 prices)'!M50-#REF!</f>
        <v>#REF!</v>
      </c>
      <c r="BX53" s="30" t="e">
        <f>'Aggregates (2023-24 prices)'!N50-#REF!</f>
        <v>#REF!</v>
      </c>
      <c r="BY53" s="30"/>
      <c r="BZ53" s="30" t="e">
        <f>'Aggregates (2023-24 prices)'!Q50-#REF!</f>
        <v>#REF!</v>
      </c>
      <c r="CA53" s="30" t="e">
        <f>'Aggregates (2023-24 prices)'!R50-#REF!</f>
        <v>#REF!</v>
      </c>
      <c r="CB53" s="30"/>
      <c r="CC53" s="30" t="e">
        <f>'Aggregates (2023-24 prices)'!T50-#REF!</f>
        <v>#REF!</v>
      </c>
      <c r="CD53" s="30" t="e">
        <f>'Aggregates (2023-24 prices)'!U50-#REF!</f>
        <v>#REF!</v>
      </c>
      <c r="CE53" s="30" t="e">
        <f>'Aggregates (2023-24 prices)'!V50-#REF!</f>
        <v>#REF!</v>
      </c>
      <c r="CF53" s="30"/>
      <c r="CG53" s="30" t="e">
        <f>'Aggregates (2023-24 prices)'!X50-#REF!</f>
        <v>#REF!</v>
      </c>
      <c r="CH53" s="30" t="e">
        <f>'Aggregates (2023-24 prices)'!AA50-#REF!</f>
        <v>#REF!</v>
      </c>
      <c r="CI53" s="30" t="e">
        <f>'Aggregates (2023-24 prices)'!AB50-#REF!</f>
        <v>#REF!</v>
      </c>
      <c r="CJ53" s="30" t="e">
        <f>'Aggregates (2023-24 prices)'!AC50-#REF!</f>
        <v>#REF!</v>
      </c>
      <c r="CK53" s="30"/>
      <c r="CL53" s="30" t="e">
        <f>'Aggregates (2023-24 prices)'!AE50-#REF!</f>
        <v>#REF!</v>
      </c>
    </row>
    <row r="54" spans="2:90">
      <c r="B54" s="35" t="s">
        <v>36</v>
      </c>
      <c r="C54" s="30">
        <f>'Aggregates (£bn)'!C54-'[9]Aggregates (£bn)'!C54</f>
        <v>0</v>
      </c>
      <c r="D54" s="30">
        <f>'Aggregates (£bn)'!D54-'[9]Aggregates (£bn)'!D54</f>
        <v>0</v>
      </c>
      <c r="E54" s="30">
        <f>'Aggregates (£bn)'!E54-'[9]Aggregates (£bn)'!E54</f>
        <v>0</v>
      </c>
      <c r="F54" s="30">
        <f>'Aggregates (£bn)'!F54-'[9]Aggregates (£bn)'!F54</f>
        <v>0</v>
      </c>
      <c r="G54" s="30">
        <f>'Aggregates (£bn)'!G54-'[9]Aggregates (£bn)'!G54</f>
        <v>0</v>
      </c>
      <c r="H54" s="30">
        <f>'Aggregates (£bn)'!H54-'[9]Aggregates (£bn)'!H54</f>
        <v>0</v>
      </c>
      <c r="I54" s="30">
        <f>'Aggregates (£bn)'!I54-'[9]Aggregates (£bn)'!I54</f>
        <v>0</v>
      </c>
      <c r="J54" s="30">
        <f>'Aggregates (£bn)'!J54-'[9]Aggregates (£bn)'!J54</f>
        <v>0</v>
      </c>
      <c r="K54" s="30">
        <f>'Aggregates (£bn)'!K54-'[9]Aggregates (£bn)'!K54</f>
        <v>2.4342357195621389E-3</v>
      </c>
      <c r="L54" s="30">
        <f>'Aggregates (£bn)'!L54-'[9]Aggregates (£bn)'!L54</f>
        <v>0</v>
      </c>
      <c r="M54" s="30">
        <f>'Aggregates (£bn)'!L54-'[9]Aggregates (£bn)'!M54</f>
        <v>-12.153990919920528</v>
      </c>
      <c r="N54" s="30">
        <f>'Aggregates (£bn)'!M54-'[9]Aggregates (£bn)'!N54</f>
        <v>-53.871452395878499</v>
      </c>
      <c r="O54" s="30">
        <f>'Aggregates (£bn)'!N54-'[9]Aggregates (£bn)'!O54</f>
        <v>-12.151556684200976</v>
      </c>
      <c r="P54" s="30">
        <f>'Aggregates (£bn)'!P54-'[9]Aggregates (£bn)'!P54</f>
        <v>0</v>
      </c>
      <c r="Q54" s="30">
        <f>'Aggregates (£bn)'!Q54-'[9]Aggregates (£bn)'!Q54</f>
        <v>0</v>
      </c>
      <c r="R54" s="30">
        <f>'Aggregates (£bn)'!R54-'[9]Aggregates (£bn)'!R54</f>
        <v>0</v>
      </c>
      <c r="S54" s="30">
        <f>'Aggregates (£bn)'!S54-'[9]Aggregates (£bn)'!S54</f>
        <v>0</v>
      </c>
      <c r="T54" s="30">
        <f>'Aggregates (£bn)'!T54-'[9]Aggregates (£bn)'!T54</f>
        <v>0</v>
      </c>
      <c r="U54" s="30">
        <f>'Aggregates (£bn)'!U54-'[9]Aggregates (£bn)'!U54</f>
        <v>0</v>
      </c>
      <c r="V54" s="30">
        <f>'Aggregates (£bn)'!V54-'[9]Aggregates (£bn)'!V54</f>
        <v>0</v>
      </c>
      <c r="W54" s="30">
        <f>'Aggregates (£bn)'!W54-'[9]Aggregates (£bn)'!W54</f>
        <v>0</v>
      </c>
      <c r="X54" s="30">
        <f>'Aggregates (£bn)'!X54-'[9]Aggregates (£bn)'!X54</f>
        <v>0</v>
      </c>
      <c r="Y54" s="30">
        <f>'Aggregates (£bn)'!AA54-'[9]Aggregates (£bn)'!Y54</f>
        <v>45.783000000000001</v>
      </c>
      <c r="Z54" s="30">
        <f>'Aggregates (£bn)'!AB54-'[9]Aggregates (£bn)'!Z54</f>
        <v>33.631443315799025</v>
      </c>
      <c r="AA54" s="30">
        <f>'Aggregates (£bn)'!AC54-'[9]Aggregates (£bn)'!AA54</f>
        <v>202.863</v>
      </c>
      <c r="AB54" s="30">
        <f>'Aggregates (£bn)'!AD54-'[9]Aggregates (£bn)'!AB54</f>
        <v>-33.62900908007947</v>
      </c>
      <c r="AC54" s="30">
        <f>'Aggregates (£bn)'!AE54-'[9]Aggregates (£bn)'!AC54</f>
        <v>490.16100000000006</v>
      </c>
      <c r="AD54" s="30">
        <f>'Aggregates (£bn)'!AF54-'[9]Aggregates (£bn)'!AD54</f>
        <v>756.94200000000001</v>
      </c>
      <c r="AE54" s="30">
        <f>'Aggregates (£bn)'!AG52-'[9]Aggregates (£bn)'!AE54</f>
        <v>-739.97404840908268</v>
      </c>
      <c r="AF54" s="30"/>
      <c r="AG54" s="35" t="s">
        <v>38</v>
      </c>
      <c r="AH54" s="30">
        <f>'Aggregates (per cent of GDP)'!C51-'[9]Aggregates (per cent of GDP)'!C51</f>
        <v>3.893816098742775E-2</v>
      </c>
      <c r="AI54" s="30">
        <f>'Aggregates (per cent of GDP)'!D51-'[9]Aggregates (per cent of GDP)'!D51</f>
        <v>4.5403102920474225E-2</v>
      </c>
      <c r="AJ54" s="30">
        <f>'Aggregates (per cent of GDP)'!E51-'[9]Aggregates (per cent of GDP)'!E51</f>
        <v>4.1264121222560846E-2</v>
      </c>
      <c r="AK54" s="30">
        <f>'Aggregates (per cent of GDP)'!F51-'[9]Aggregates (per cent of GDP)'!F51</f>
        <v>9.8908136303699212E-4</v>
      </c>
      <c r="AL54" s="30">
        <f>'Aggregates (per cent of GDP)'!G51-'[9]Aggregates (per cent of GDP)'!G51</f>
        <v>3.1499003348738341E-3</v>
      </c>
      <c r="AM54" s="30">
        <f>'Aggregates (per cent of GDP)'!H51-'[9]Aggregates (per cent of GDP)'!H51</f>
        <v>4.1389816979111593E-3</v>
      </c>
      <c r="AN54" s="30">
        <f>'Aggregates (per cent of GDP)'!I51-'[9]Aggregates (per cent of GDP)'!I51</f>
        <v>3.5468575426286009E-2</v>
      </c>
      <c r="AO54" s="30">
        <f>'Aggregates (per cent of GDP)'!J51-'[9]Aggregates (per cent of GDP)'!J51</f>
        <v>0</v>
      </c>
      <c r="AP54" s="30">
        <f>'Aggregates (per cent of GDP)'!K51-'[9]Aggregates (per cent of GDP)'!K51</f>
        <v>5.4758605700051532E-3</v>
      </c>
      <c r="AQ54" s="30">
        <f>'Aggregates (per cent of GDP)'!L51-'[9]Aggregates (per cent of GDP)'!L51</f>
        <v>-3.5531864858739937E-3</v>
      </c>
      <c r="AR54" s="30">
        <f>'Aggregates (per cent of GDP)'!M51-'[9]Aggregates (per cent of GDP)'!M51</f>
        <v>-3.5531864858739937E-3</v>
      </c>
      <c r="AS54" s="30">
        <f>'Aggregates (per cent of GDP)'!L51-'[9]Aggregates (per cent of GDP)'!N51</f>
        <v>-7.7259895224137045</v>
      </c>
      <c r="AT54" s="30">
        <f>'Aggregates (per cent of GDP)'!N51-'[9]Aggregates (per cent of GDP)'!O51</f>
        <v>-0.55277172594140911</v>
      </c>
      <c r="AU54" s="30">
        <f>'Aggregates (per cent of GDP)'!P51-'[9]Aggregates (per cent of GDP)'!P51</f>
        <v>0</v>
      </c>
      <c r="AV54" s="30">
        <f>'Aggregates (per cent of GDP)'!R51-'[9]Aggregates (per cent of GDP)'!Q51</f>
        <v>-4.5267224334600762</v>
      </c>
      <c r="AW54" s="30">
        <f>'Aggregates (per cent of GDP)'!R51-'[9]Aggregates (per cent of GDP)'!R51</f>
        <v>0</v>
      </c>
      <c r="AX54" s="30">
        <f>'Aggregates (per cent of GDP)'!S51-'[9]Aggregates (per cent of GDP)'!S51</f>
        <v>0</v>
      </c>
      <c r="AY54" s="30">
        <f>'Aggregates (per cent of GDP)'!T51-'[9]Aggregates (per cent of GDP)'!T51</f>
        <v>5.7440311419467704E-3</v>
      </c>
      <c r="AZ54" s="30">
        <f>'Aggregates (per cent of GDP)'!U51-'[9]Aggregates (per cent of GDP)'!U51</f>
        <v>5.4080084110212923E-3</v>
      </c>
      <c r="BA54" s="30">
        <f>'Aggregates (per cent of GDP)'!V51-'[9]Aggregates (per cent of GDP)'!V51</f>
        <v>3.4113004093909716E-3</v>
      </c>
      <c r="BB54" s="30">
        <f>'Aggregates (per cent of GDP)'!W51-'[9]Aggregates (per cent of GDP)'!W51</f>
        <v>0</v>
      </c>
      <c r="BC54" s="30">
        <f>'Aggregates (per cent of GDP)'!X51-'[9]Aggregates (per cent of GDP)'!X51</f>
        <v>9.7028560947961751E-2</v>
      </c>
      <c r="BD54" s="30">
        <f>'Aggregates (per cent of GDP)'!AA51-'[9]Aggregates (per cent of GDP)'!Y51</f>
        <v>5.5822883191494022</v>
      </c>
      <c r="BE54" s="30">
        <f>'Aggregates (per cent of GDP)'!AB51-'[9]Aggregates (per cent of GDP)'!Z51</f>
        <v>5.0230516512749519</v>
      </c>
      <c r="BF54" s="30">
        <f>'Aggregates (per cent of GDP)'!AC51-'[9]Aggregates (per cent of GDP)'!AA51</f>
        <v>35.834914780589841</v>
      </c>
      <c r="BG54" s="30"/>
      <c r="BH54" s="30"/>
      <c r="BI54" s="30"/>
      <c r="BK54" s="35" t="s">
        <v>45</v>
      </c>
      <c r="BL54" s="30">
        <f>'Aggregates (2023-24 prices)'!C51-'[9]Aggregates (2023-24 prices)'!$C$51</f>
        <v>-0.66089635854348217</v>
      </c>
      <c r="BM54" s="30">
        <f>'Aggregates (2023-24 prices)'!D51-'[9]Aggregates (2023-24 prices)'!D51</f>
        <v>-0.67016566626648455</v>
      </c>
      <c r="BN54" s="30">
        <f>'Aggregates (2023-24 prices)'!E51-'[9]Aggregates (2023-24 prices)'!E51</f>
        <v>-0.60778711484601899</v>
      </c>
      <c r="BO54" s="30">
        <f>'Aggregates (2023-24 prices)'!F51-'[9]Aggregates (2023-24 prices)'!F51</f>
        <v>-2.0233693477393899E-2</v>
      </c>
      <c r="BP54" s="30">
        <f>'Aggregates (2023-24 prices)'!G51-'[9]Aggregates (2023-24 prices)'!G51</f>
        <v>-4.2144857943178238E-2</v>
      </c>
      <c r="BQ54" s="30">
        <f>'Aggregates (2023-24 prices)'!H51-'[9]Aggregates (2023-24 prices)'!H51</f>
        <v>-6.2378551420579242E-2</v>
      </c>
      <c r="BR54" s="30">
        <f>'Aggregates (2023-24 prices)'!I51-'[9]Aggregates (2023-24 prices)'!I51</f>
        <v>-0.59948299319728449</v>
      </c>
      <c r="BS54" s="30"/>
      <c r="BT54" s="30" t="e">
        <f>'Aggregates (2023-24 prices)'!K51-#REF!</f>
        <v>#REF!</v>
      </c>
      <c r="BU54" s="30" t="e">
        <f>'Aggregates (2023-24 prices)'!#REF!-#REF!</f>
        <v>#REF!</v>
      </c>
      <c r="BV54" s="30" t="e">
        <f>'Aggregates (2023-24 prices)'!L51-#REF!</f>
        <v>#REF!</v>
      </c>
      <c r="BW54" s="30" t="e">
        <f>'Aggregates (2023-24 prices)'!M51-#REF!</f>
        <v>#REF!</v>
      </c>
      <c r="BX54" s="30" t="e">
        <f>'Aggregates (2023-24 prices)'!N51-#REF!</f>
        <v>#REF!</v>
      </c>
      <c r="BY54" s="30"/>
      <c r="BZ54" s="30" t="e">
        <f>'Aggregates (2023-24 prices)'!Q51-#REF!</f>
        <v>#REF!</v>
      </c>
      <c r="CA54" s="30" t="e">
        <f>'Aggregates (2023-24 prices)'!R51-#REF!</f>
        <v>#REF!</v>
      </c>
      <c r="CB54" s="30"/>
      <c r="CC54" s="30" t="e">
        <f>'Aggregates (2023-24 prices)'!T51-#REF!</f>
        <v>#REF!</v>
      </c>
      <c r="CD54" s="30" t="e">
        <f>'Aggregates (2023-24 prices)'!U51-#REF!</f>
        <v>#REF!</v>
      </c>
      <c r="CE54" s="30" t="e">
        <f>'Aggregates (2023-24 prices)'!V51-#REF!</f>
        <v>#REF!</v>
      </c>
      <c r="CF54" s="30"/>
      <c r="CG54" s="30" t="e">
        <f>'Aggregates (2023-24 prices)'!X51-#REF!</f>
        <v>#REF!</v>
      </c>
      <c r="CH54" s="30" t="e">
        <f>'Aggregates (2023-24 prices)'!AA51-#REF!</f>
        <v>#REF!</v>
      </c>
      <c r="CI54" s="30" t="e">
        <f>'Aggregates (2023-24 prices)'!AB51-#REF!</f>
        <v>#REF!</v>
      </c>
      <c r="CJ54" s="30" t="e">
        <f>'Aggregates (2023-24 prices)'!AC51-#REF!</f>
        <v>#REF!</v>
      </c>
      <c r="CK54" s="30"/>
      <c r="CL54" s="30" t="e">
        <f>'Aggregates (2023-24 prices)'!AE51-#REF!</f>
        <v>#REF!</v>
      </c>
    </row>
    <row r="55" spans="2:90">
      <c r="B55" s="35" t="s">
        <v>37</v>
      </c>
      <c r="C55" s="30">
        <f>'Aggregates (£bn)'!C55-'[9]Aggregates (£bn)'!C55</f>
        <v>0</v>
      </c>
      <c r="D55" s="30">
        <f>'Aggregates (£bn)'!D55-'[9]Aggregates (£bn)'!D55</f>
        <v>0</v>
      </c>
      <c r="E55" s="30">
        <f>'Aggregates (£bn)'!E55-'[9]Aggregates (£bn)'!E55</f>
        <v>0</v>
      </c>
      <c r="F55" s="30">
        <f>'Aggregates (£bn)'!F55-'[9]Aggregates (£bn)'!F55</f>
        <v>0</v>
      </c>
      <c r="G55" s="30">
        <f>'Aggregates (£bn)'!G55-'[9]Aggregates (£bn)'!G55</f>
        <v>0</v>
      </c>
      <c r="H55" s="30">
        <f>'Aggregates (£bn)'!H55-'[9]Aggregates (£bn)'!H55</f>
        <v>0</v>
      </c>
      <c r="I55" s="30">
        <f>'Aggregates (£bn)'!I55-'[9]Aggregates (£bn)'!I55</f>
        <v>0</v>
      </c>
      <c r="J55" s="30">
        <f>'Aggregates (£bn)'!J55-'[9]Aggregates (£bn)'!J55</f>
        <v>0</v>
      </c>
      <c r="K55" s="30">
        <f>'Aggregates (£bn)'!K55-'[9]Aggregates (£bn)'!K55</f>
        <v>3.3431118011598926E-2</v>
      </c>
      <c r="L55" s="30">
        <f>'Aggregates (£bn)'!L55-'[9]Aggregates (£bn)'!L55</f>
        <v>0</v>
      </c>
      <c r="M55" s="30">
        <f>'Aggregates (£bn)'!L55-'[9]Aggregates (£bn)'!M55</f>
        <v>-10.184216012829847</v>
      </c>
      <c r="N55" s="30">
        <f>'Aggregates (£bn)'!M55-'[9]Aggregates (£bn)'!N55</f>
        <v>-65.425999092351901</v>
      </c>
      <c r="O55" s="30">
        <f>'Aggregates (£bn)'!N55-'[9]Aggregates (£bn)'!O55</f>
        <v>-10.150784894818244</v>
      </c>
      <c r="P55" s="30">
        <f>'Aggregates (£bn)'!P55-'[9]Aggregates (£bn)'!P55</f>
        <v>0</v>
      </c>
      <c r="Q55" s="30">
        <f>'Aggregates (£bn)'!Q55-'[9]Aggregates (£bn)'!Q55</f>
        <v>0</v>
      </c>
      <c r="R55" s="30">
        <f>'Aggregates (£bn)'!R55-'[9]Aggregates (£bn)'!R55</f>
        <v>0</v>
      </c>
      <c r="S55" s="30">
        <f>'Aggregates (£bn)'!S55-'[9]Aggregates (£bn)'!S55</f>
        <v>0</v>
      </c>
      <c r="T55" s="30">
        <f>'Aggregates (£bn)'!T55-'[9]Aggregates (£bn)'!T55</f>
        <v>0</v>
      </c>
      <c r="U55" s="30">
        <f>'Aggregates (£bn)'!U55-'[9]Aggregates (£bn)'!U55</f>
        <v>0</v>
      </c>
      <c r="V55" s="30">
        <f>'Aggregates (£bn)'!V55-'[9]Aggregates (£bn)'!V55</f>
        <v>0</v>
      </c>
      <c r="W55" s="30">
        <f>'Aggregates (£bn)'!W55-'[9]Aggregates (£bn)'!W55</f>
        <v>0</v>
      </c>
      <c r="X55" s="30">
        <f>'Aggregates (£bn)'!X55-'[9]Aggregates (£bn)'!X55</f>
        <v>0</v>
      </c>
      <c r="Y55" s="30">
        <f>'Aggregates (£bn)'!AA55-'[9]Aggregates (£bn)'!Y55</f>
        <v>51.267000000000003</v>
      </c>
      <c r="Z55" s="30">
        <f>'Aggregates (£bn)'!AB55-'[9]Aggregates (£bn)'!Z55</f>
        <v>41.116215105181766</v>
      </c>
      <c r="AA55" s="30">
        <f>'Aggregates (£bn)'!AC55-'[9]Aggregates (£bn)'!AA55</f>
        <v>247.44799999999998</v>
      </c>
      <c r="AB55" s="30">
        <f>'Aggregates (£bn)'!AD55-'[9]Aggregates (£bn)'!AB55</f>
        <v>-41.08278398717016</v>
      </c>
      <c r="AC55" s="30">
        <f>'Aggregates (£bn)'!AE55-'[9]Aggregates (£bn)'!AC55</f>
        <v>481.92500000000001</v>
      </c>
      <c r="AD55" s="30">
        <f>'Aggregates (£bn)'!AF55-'[9]Aggregates (£bn)'!AD55</f>
        <v>801.96</v>
      </c>
      <c r="AE55" s="30">
        <f>'Aggregates (£bn)'!AG53-'[9]Aggregates (£bn)'!AE55</f>
        <v>-785.57289781227837</v>
      </c>
      <c r="AF55" s="30"/>
      <c r="AG55" s="35" t="s">
        <v>39</v>
      </c>
      <c r="AH55" s="30">
        <f>'Aggregates (per cent of GDP)'!C52-'[9]Aggregates (per cent of GDP)'!C52</f>
        <v>0.1222029004324483</v>
      </c>
      <c r="AI55" s="30">
        <f>'Aggregates (per cent of GDP)'!D52-'[9]Aggregates (per cent of GDP)'!D52</f>
        <v>0.13731769356459722</v>
      </c>
      <c r="AJ55" s="30">
        <f>'Aggregates (per cent of GDP)'!E52-'[9]Aggregates (per cent of GDP)'!E52</f>
        <v>0.12517566782236145</v>
      </c>
      <c r="AK55" s="30">
        <f>'Aggregates (per cent of GDP)'!F52-'[9]Aggregates (per cent of GDP)'!F52</f>
        <v>2.8115599438165439E-3</v>
      </c>
      <c r="AL55" s="30">
        <f>'Aggregates (per cent of GDP)'!G52-'[9]Aggregates (per cent of GDP)'!G52</f>
        <v>9.3304657984201178E-3</v>
      </c>
      <c r="AM55" s="30">
        <f>'Aggregates (per cent of GDP)'!H52-'[9]Aggregates (per cent of GDP)'!H52</f>
        <v>1.2142025742236662E-2</v>
      </c>
      <c r="AN55" s="30">
        <f>'Aggregates (per cent of GDP)'!I52-'[9]Aggregates (per cent of GDP)'!I52</f>
        <v>0.11082820511965963</v>
      </c>
      <c r="AO55" s="30">
        <f>'Aggregates (per cent of GDP)'!J52-'[9]Aggregates (per cent of GDP)'!J52</f>
        <v>0</v>
      </c>
      <c r="AP55" s="30">
        <f>'Aggregates (per cent of GDP)'!K52-'[9]Aggregates (per cent of GDP)'!K52</f>
        <v>1.2303233188335483E-2</v>
      </c>
      <c r="AQ55" s="30">
        <f>'Aggregates (per cent of GDP)'!L52-'[9]Aggregates (per cent of GDP)'!L52</f>
        <v>-5.4283098340370817E-3</v>
      </c>
      <c r="AR55" s="30">
        <f>'Aggregates (per cent of GDP)'!M52-'[9]Aggregates (per cent of GDP)'!M52</f>
        <v>-5.4283098340370817E-3</v>
      </c>
      <c r="AS55" s="30">
        <f>'Aggregates (per cent of GDP)'!L52-'[9]Aggregates (per cent of GDP)'!N52</f>
        <v>-5.1292931940823987</v>
      </c>
      <c r="AT55" s="30">
        <f>'Aggregates (per cent of GDP)'!N52-'[9]Aggregates (per cent of GDP)'!O52</f>
        <v>-0.43648306859578545</v>
      </c>
      <c r="AU55" s="30">
        <f>'Aggregates (per cent of GDP)'!P52-'[9]Aggregates (per cent of GDP)'!P52</f>
        <v>0</v>
      </c>
      <c r="AV55" s="30">
        <f>'Aggregates (per cent of GDP)'!R52-'[9]Aggregates (per cent of GDP)'!Q52</f>
        <v>-3.3391361767265959</v>
      </c>
      <c r="AW55" s="30">
        <f>'Aggregates (per cent of GDP)'!R52-'[9]Aggregates (per cent of GDP)'!R52</f>
        <v>0</v>
      </c>
      <c r="AX55" s="30">
        <f>'Aggregates (per cent of GDP)'!S52-'[9]Aggregates (per cent of GDP)'!S52</f>
        <v>0</v>
      </c>
      <c r="AY55" s="30">
        <f>'Aggregates (per cent of GDP)'!T52-'[9]Aggregates (per cent of GDP)'!T52</f>
        <v>1.5030999288136115E-2</v>
      </c>
      <c r="AZ55" s="30">
        <f>'Aggregates (per cent of GDP)'!U52-'[9]Aggregates (per cent of GDP)'!U52</f>
        <v>1.341467133253893E-2</v>
      </c>
      <c r="BA55" s="30">
        <f>'Aggregates (per cent of GDP)'!V52-'[9]Aggregates (per cent of GDP)'!V52</f>
        <v>1.1284946576307853E-2</v>
      </c>
      <c r="BB55" s="30">
        <f>'Aggregates (per cent of GDP)'!W52-'[9]Aggregates (per cent of GDP)'!W52</f>
        <v>0</v>
      </c>
      <c r="BC55" s="30">
        <f>'Aggregates (per cent of GDP)'!X52-'[9]Aggregates (per cent of GDP)'!X52</f>
        <v>9.4817518941475498E-2</v>
      </c>
      <c r="BD55" s="30">
        <f>'Aggregates (per cent of GDP)'!AA52-'[9]Aggregates (per cent of GDP)'!Y52</f>
        <v>4.3291211987087834</v>
      </c>
      <c r="BE55" s="30">
        <f>'Aggregates (per cent of GDP)'!AB52-'[9]Aggregates (per cent of GDP)'!Z52</f>
        <v>3.8775233369808459</v>
      </c>
      <c r="BF55" s="30">
        <f>'Aggregates (per cent of GDP)'!AC52-'[9]Aggregates (per cent of GDP)'!AA52</f>
        <v>39.409585948398025</v>
      </c>
      <c r="BG55" s="30"/>
      <c r="BH55" s="30"/>
      <c r="BI55" s="30"/>
      <c r="BK55" s="35" t="s">
        <v>46</v>
      </c>
      <c r="BL55" s="30">
        <f>'Aggregates (2023-24 prices)'!C52-'[9]Aggregates (2023-24 prices)'!$C$52</f>
        <v>-0.65554442270047275</v>
      </c>
      <c r="BM55" s="30">
        <f>'Aggregates (2023-24 prices)'!D52-'[9]Aggregates (2023-24 prices)'!D52</f>
        <v>-0.71078043052830253</v>
      </c>
      <c r="BN55" s="30">
        <f>'Aggregates (2023-24 prices)'!E52-'[9]Aggregates (2023-24 prices)'!E52</f>
        <v>-0.63930019569465912</v>
      </c>
      <c r="BO55" s="30">
        <f>'Aggregates (2023-24 prices)'!F52-'[9]Aggregates (2023-24 prices)'!F52</f>
        <v>-2.7344031311148598E-2</v>
      </c>
      <c r="BP55" s="30">
        <f>'Aggregates (2023-24 prices)'!G52-'[9]Aggregates (2023-24 prices)'!G52</f>
        <v>-4.4136203522505468E-2</v>
      </c>
      <c r="BQ55" s="30">
        <f>'Aggregates (2023-24 prices)'!H52-'[9]Aggregates (2023-24 prices)'!H52</f>
        <v>-7.1480234833657619E-2</v>
      </c>
      <c r="BR55" s="30">
        <f>'Aggregates (2023-24 prices)'!I52-'[9]Aggregates (2023-24 prices)'!I52</f>
        <v>-0.59516868884531959</v>
      </c>
      <c r="BS55" s="30"/>
      <c r="BT55" s="30" t="e">
        <f>'Aggregates (2023-24 prices)'!K52-#REF!</f>
        <v>#REF!</v>
      </c>
      <c r="BU55" s="30" t="e">
        <f>'Aggregates (2023-24 prices)'!#REF!-#REF!</f>
        <v>#REF!</v>
      </c>
      <c r="BV55" s="30" t="e">
        <f>'Aggregates (2023-24 prices)'!L52-#REF!</f>
        <v>#REF!</v>
      </c>
      <c r="BW55" s="30" t="e">
        <f>'Aggregates (2023-24 prices)'!M52-#REF!</f>
        <v>#REF!</v>
      </c>
      <c r="BX55" s="30" t="e">
        <f>'Aggregates (2023-24 prices)'!N52-#REF!</f>
        <v>#REF!</v>
      </c>
      <c r="BY55" s="30"/>
      <c r="BZ55" s="30" t="e">
        <f>'Aggregates (2023-24 prices)'!Q52-#REF!</f>
        <v>#REF!</v>
      </c>
      <c r="CA55" s="30" t="e">
        <f>'Aggregates (2023-24 prices)'!R52-#REF!</f>
        <v>#REF!</v>
      </c>
      <c r="CB55" s="30"/>
      <c r="CC55" s="30" t="e">
        <f>'Aggregates (2023-24 prices)'!T52-#REF!</f>
        <v>#REF!</v>
      </c>
      <c r="CD55" s="30" t="e">
        <f>'Aggregates (2023-24 prices)'!U52-#REF!</f>
        <v>#REF!</v>
      </c>
      <c r="CE55" s="30" t="e">
        <f>'Aggregates (2023-24 prices)'!V52-#REF!</f>
        <v>#REF!</v>
      </c>
      <c r="CF55" s="30"/>
      <c r="CG55" s="30" t="e">
        <f>'Aggregates (2023-24 prices)'!X52-#REF!</f>
        <v>#REF!</v>
      </c>
      <c r="CH55" s="30" t="e">
        <f>'Aggregates (2023-24 prices)'!AA52-#REF!</f>
        <v>#REF!</v>
      </c>
      <c r="CI55" s="30" t="e">
        <f>'Aggregates (2023-24 prices)'!AB52-#REF!</f>
        <v>#REF!</v>
      </c>
      <c r="CJ55" s="30" t="e">
        <f>'Aggregates (2023-24 prices)'!AC52-#REF!</f>
        <v>#REF!</v>
      </c>
      <c r="CK55" s="30"/>
      <c r="CL55" s="30" t="e">
        <f>'Aggregates (2023-24 prices)'!AE52-#REF!</f>
        <v>#REF!</v>
      </c>
    </row>
    <row r="56" spans="2:90" s="69" customFormat="1">
      <c r="B56" s="68" t="s">
        <v>38</v>
      </c>
      <c r="C56" s="30">
        <f>'Aggregates (£bn)'!C56-'[9]Aggregates (£bn)'!C56</f>
        <v>0</v>
      </c>
      <c r="D56" s="30">
        <f>'Aggregates (£bn)'!D56-'[9]Aggregates (£bn)'!D56</f>
        <v>0</v>
      </c>
      <c r="E56" s="30">
        <f>'Aggregates (£bn)'!E56-'[9]Aggregates (£bn)'!E56</f>
        <v>0</v>
      </c>
      <c r="F56" s="30">
        <f>'Aggregates (£bn)'!F56-'[9]Aggregates (£bn)'!F56</f>
        <v>0</v>
      </c>
      <c r="G56" s="30">
        <f>'Aggregates (£bn)'!G56-'[9]Aggregates (£bn)'!G56</f>
        <v>0</v>
      </c>
      <c r="H56" s="30">
        <f>'Aggregates (£bn)'!H56-'[9]Aggregates (£bn)'!H56</f>
        <v>0</v>
      </c>
      <c r="I56" s="30">
        <f>'Aggregates (£bn)'!I56-'[9]Aggregates (£bn)'!I56</f>
        <v>0</v>
      </c>
      <c r="J56" s="30">
        <f>'Aggregates (£bn)'!J56-'[9]Aggregates (£bn)'!J56</f>
        <v>0</v>
      </c>
      <c r="K56" s="30">
        <f>'Aggregates (£bn)'!K56-'[9]Aggregates (£bn)'!K56</f>
        <v>5.553220111998769E-3</v>
      </c>
      <c r="L56" s="30">
        <f>'Aggregates (£bn)'!L56-'[9]Aggregates (£bn)'!L56</f>
        <v>0</v>
      </c>
      <c r="M56" s="30">
        <f>'Aggregates (£bn)'!L56-'[9]Aggregates (£bn)'!M56</f>
        <v>-4.5962263640931376</v>
      </c>
      <c r="N56" s="30">
        <f>'Aggregates (£bn)'!M56-'[9]Aggregates (£bn)'!N56</f>
        <v>-58.878100491925707</v>
      </c>
      <c r="O56" s="30">
        <f>'Aggregates (£bn)'!N56-'[9]Aggregates (£bn)'!O56</f>
        <v>-4.5906731439811495</v>
      </c>
      <c r="P56" s="30">
        <f>'Aggregates (£bn)'!P56-'[9]Aggregates (£bn)'!P56</f>
        <v>0</v>
      </c>
      <c r="Q56" s="30">
        <f>'Aggregates (£bn)'!Q56-'[9]Aggregates (£bn)'!Q56</f>
        <v>0</v>
      </c>
      <c r="R56" s="30">
        <f>'Aggregates (£bn)'!R56-'[9]Aggregates (£bn)'!R56</f>
        <v>0</v>
      </c>
      <c r="S56" s="30">
        <f>'Aggregates (£bn)'!S56-'[9]Aggregates (£bn)'!S56</f>
        <v>0</v>
      </c>
      <c r="T56" s="30">
        <f>'Aggregates (£bn)'!T56-'[9]Aggregates (£bn)'!T56</f>
        <v>0</v>
      </c>
      <c r="U56" s="30">
        <f>'Aggregates (£bn)'!U56-'[9]Aggregates (£bn)'!U56</f>
        <v>0</v>
      </c>
      <c r="V56" s="30">
        <f>'Aggregates (£bn)'!V56-'[9]Aggregates (£bn)'!V56</f>
        <v>0</v>
      </c>
      <c r="W56" s="30">
        <f>'Aggregates (£bn)'!W56-'[9]Aggregates (£bn)'!W56</f>
        <v>0</v>
      </c>
      <c r="X56" s="30">
        <f>'Aggregates (£bn)'!X56-'[9]Aggregates (£bn)'!X56</f>
        <v>0</v>
      </c>
      <c r="Y56" s="30">
        <f>'Aggregates (£bn)'!AA56-'[9]Aggregates (£bn)'!Y56</f>
        <v>45.823999999999998</v>
      </c>
      <c r="Z56" s="30">
        <f>'Aggregates (£bn)'!AB56-'[9]Aggregates (£bn)'!Z56</f>
        <v>41.233326856018849</v>
      </c>
      <c r="AA56" s="30">
        <f>'Aggregates (£bn)'!AC56-'[9]Aggregates (£bn)'!AA56</f>
        <v>294.10699999999997</v>
      </c>
      <c r="AB56" s="30">
        <f>'Aggregates (£bn)'!AD56-'[9]Aggregates (£bn)'!AB56</f>
        <v>-41.227773635906857</v>
      </c>
      <c r="AC56" s="30">
        <f>'Aggregates (£bn)'!AE56-'[9]Aggregates (£bn)'!AC56</f>
        <v>480.95099999999996</v>
      </c>
      <c r="AD56" s="30">
        <f>'Aggregates (£bn)'!AF56-'[9]Aggregates (£bn)'!AD56</f>
        <v>839.38699999999994</v>
      </c>
      <c r="AE56" s="30">
        <f>'Aggregates (£bn)'!AG54-'[9]Aggregates (£bn)'!AE56</f>
        <v>-824.21974860422517</v>
      </c>
      <c r="AF56" s="30"/>
      <c r="AG56" s="35" t="s">
        <v>40</v>
      </c>
      <c r="AH56" s="30">
        <f>'Aggregates (per cent of GDP)'!C53-'[9]Aggregates (per cent of GDP)'!C53</f>
        <v>-4.9999582656539587E-2</v>
      </c>
      <c r="AI56" s="30">
        <f>'Aggregates (per cent of GDP)'!D53-'[9]Aggregates (per cent of GDP)'!D53</f>
        <v>-5.4828079535646168E-2</v>
      </c>
      <c r="AJ56" s="30">
        <f>'Aggregates (per cent of GDP)'!E53-'[9]Aggregates (per cent of GDP)'!E53</f>
        <v>-5.0659986945497337E-2</v>
      </c>
      <c r="AK56" s="30">
        <f>'Aggregates (per cent of GDP)'!F53-'[9]Aggregates (per cent of GDP)'!F53</f>
        <v>-5.5072642802411753E-4</v>
      </c>
      <c r="AL56" s="30">
        <f>'Aggregates (per cent of GDP)'!G53-'[9]Aggregates (per cent of GDP)'!G53</f>
        <v>-3.6173661621261566E-3</v>
      </c>
      <c r="AM56" s="30">
        <f>'Aggregates (per cent of GDP)'!H53-'[9]Aggregates (per cent of GDP)'!H53</f>
        <v>-4.168092590149719E-3</v>
      </c>
      <c r="AN56" s="30">
        <f>'Aggregates (per cent of GDP)'!I53-'[9]Aggregates (per cent of GDP)'!I53</f>
        <v>-4.5722980767141763E-2</v>
      </c>
      <c r="AO56" s="30">
        <f>'Aggregates (per cent of GDP)'!J53-'[9]Aggregates (per cent of GDP)'!J53</f>
        <v>0</v>
      </c>
      <c r="AP56" s="30">
        <f>'Aggregates (per cent of GDP)'!K53-'[9]Aggregates (per cent of GDP)'!K53</f>
        <v>-4.277770451081242E-3</v>
      </c>
      <c r="AQ56" s="30">
        <f>'Aggregates (per cent of GDP)'!L53-'[9]Aggregates (per cent of GDP)'!L53</f>
        <v>7.8761057514931121E-4</v>
      </c>
      <c r="AR56" s="30">
        <f>'Aggregates (per cent of GDP)'!M53-'[9]Aggregates (per cent of GDP)'!M53</f>
        <v>7.8761057514947774E-4</v>
      </c>
      <c r="AS56" s="30">
        <f>'Aggregates (per cent of GDP)'!L53-'[9]Aggregates (per cent of GDP)'!N53</f>
        <v>-3.4114975007034092</v>
      </c>
      <c r="AT56" s="30">
        <f>'Aggregates (per cent of GDP)'!N53-'[9]Aggregates (per cent of GDP)'!O53</f>
        <v>-0.24301323086628557</v>
      </c>
      <c r="AU56" s="30">
        <f>'Aggregates (per cent of GDP)'!P53-'[9]Aggregates (per cent of GDP)'!P53</f>
        <v>0</v>
      </c>
      <c r="AV56" s="30">
        <f>'Aggregates (per cent of GDP)'!R53-'[9]Aggregates (per cent of GDP)'!Q53</f>
        <v>-2.7805507932029774</v>
      </c>
      <c r="AW56" s="30">
        <f>'Aggregates (per cent of GDP)'!R53-'[9]Aggregates (per cent of GDP)'!R53</f>
        <v>0</v>
      </c>
      <c r="AX56" s="30">
        <f>'Aggregates (per cent of GDP)'!S53-'[9]Aggregates (per cent of GDP)'!S53</f>
        <v>0</v>
      </c>
      <c r="AY56" s="30">
        <f>'Aggregates (per cent of GDP)'!T53-'[9]Aggregates (per cent of GDP)'!T53</f>
        <v>-4.190963011683646E-3</v>
      </c>
      <c r="AZ56" s="30">
        <f>'Aggregates (per cent of GDP)'!U53-'[9]Aggregates (per cent of GDP)'!U53</f>
        <v>-3.7762905511771194E-3</v>
      </c>
      <c r="BA56" s="30">
        <f>'Aggregates (per cent of GDP)'!V53-'[9]Aggregates (per cent of GDP)'!V53</f>
        <v>-4.672744300339815E-3</v>
      </c>
      <c r="BB56" s="30">
        <f>'Aggregates (per cent of GDP)'!W53-'[9]Aggregates (per cent of GDP)'!W53</f>
        <v>0</v>
      </c>
      <c r="BC56" s="30">
        <f>'Aggregates (per cent of GDP)'!X53-'[9]Aggregates (per cent of GDP)'!X53</f>
        <v>-0.12025575615442818</v>
      </c>
      <c r="BD56" s="30">
        <f>'Aggregates (per cent of GDP)'!AA53-'[9]Aggregates (per cent of GDP)'!Y53</f>
        <v>3.3407367280606719</v>
      </c>
      <c r="BE56" s="30">
        <f>'Aggregates (per cent of GDP)'!AB53-'[9]Aggregates (per cent of GDP)'!Z53</f>
        <v>3.1025519940734902</v>
      </c>
      <c r="BF56" s="30">
        <f>'Aggregates (per cent of GDP)'!AC53-'[9]Aggregates (per cent of GDP)'!AA53</f>
        <v>40.923779896398656</v>
      </c>
      <c r="BG56" s="30"/>
      <c r="BH56" s="30"/>
      <c r="BI56" s="30"/>
      <c r="BK56" s="35" t="s">
        <v>47</v>
      </c>
      <c r="BL56" s="30">
        <f>'Aggregates (2023-24 prices)'!C53-'[9]Aggregates (2023-24 prices)'!$C$53</f>
        <v>-0.69091924990436837</v>
      </c>
      <c r="BM56" s="30">
        <f>'Aggregates (2023-24 prices)'!D53-'[9]Aggregates (2023-24 prices)'!D53</f>
        <v>-0.75818752391887756</v>
      </c>
      <c r="BN56" s="30">
        <f>'Aggregates (2023-24 prices)'!E53-'[9]Aggregates (2023-24 prices)'!E53</f>
        <v>-0.68178492154606829</v>
      </c>
      <c r="BO56" s="30">
        <f>'Aggregates (2023-24 prices)'!F53-'[9]Aggregates (2023-24 prices)'!F53</f>
        <v>-3.2965939533113442E-2</v>
      </c>
      <c r="BP56" s="30">
        <f>'Aggregates (2023-24 prices)'!G53-'[9]Aggregates (2023-24 prices)'!G53</f>
        <v>-4.343666283964609E-2</v>
      </c>
      <c r="BQ56" s="30">
        <f>'Aggregates (2023-24 prices)'!H53-'[9]Aggregates (2023-24 prices)'!H53</f>
        <v>-7.6402602372752426E-2</v>
      </c>
      <c r="BR56" s="30">
        <f>'Aggregates (2023-24 prices)'!I53-'[9]Aggregates (2023-24 prices)'!I53</f>
        <v>-0.63023650975890178</v>
      </c>
      <c r="BS56" s="30"/>
      <c r="BT56" s="30" t="e">
        <f>'Aggregates (2023-24 prices)'!K53-#REF!</f>
        <v>#REF!</v>
      </c>
      <c r="BU56" s="30" t="e">
        <f>'Aggregates (2023-24 prices)'!#REF!-#REF!</f>
        <v>#REF!</v>
      </c>
      <c r="BV56" s="30" t="e">
        <f>'Aggregates (2023-24 prices)'!L53-#REF!</f>
        <v>#REF!</v>
      </c>
      <c r="BW56" s="30" t="e">
        <f>'Aggregates (2023-24 prices)'!M53-#REF!</f>
        <v>#REF!</v>
      </c>
      <c r="BX56" s="30" t="e">
        <f>'Aggregates (2023-24 prices)'!N53-#REF!</f>
        <v>#REF!</v>
      </c>
      <c r="BY56" s="30"/>
      <c r="BZ56" s="30" t="e">
        <f>'Aggregates (2023-24 prices)'!Q53-#REF!</f>
        <v>#REF!</v>
      </c>
      <c r="CA56" s="30" t="e">
        <f>'Aggregates (2023-24 prices)'!R53-#REF!</f>
        <v>#REF!</v>
      </c>
      <c r="CB56" s="30"/>
      <c r="CC56" s="30" t="e">
        <f>'Aggregates (2023-24 prices)'!T53-#REF!</f>
        <v>#REF!</v>
      </c>
      <c r="CD56" s="30" t="e">
        <f>'Aggregates (2023-24 prices)'!U53-#REF!</f>
        <v>#REF!</v>
      </c>
      <c r="CE56" s="30" t="e">
        <f>'Aggregates (2023-24 prices)'!V53-#REF!</f>
        <v>#REF!</v>
      </c>
      <c r="CF56" s="30"/>
      <c r="CG56" s="30" t="e">
        <f>'Aggregates (2023-24 prices)'!X53-#REF!</f>
        <v>#REF!</v>
      </c>
      <c r="CH56" s="30" t="e">
        <f>'Aggregates (2023-24 prices)'!AA53-#REF!</f>
        <v>#REF!</v>
      </c>
      <c r="CI56" s="30" t="e">
        <f>'Aggregates (2023-24 prices)'!AB53-#REF!</f>
        <v>#REF!</v>
      </c>
      <c r="CJ56" s="30" t="e">
        <f>'Aggregates (2023-24 prices)'!AC53-#REF!</f>
        <v>#REF!</v>
      </c>
      <c r="CK56" s="30"/>
      <c r="CL56" s="30" t="e">
        <f>'Aggregates (2023-24 prices)'!AE53-#REF!</f>
        <v>#REF!</v>
      </c>
    </row>
    <row r="57" spans="2:90" s="69" customFormat="1">
      <c r="B57" s="68" t="s">
        <v>39</v>
      </c>
      <c r="C57" s="30">
        <f>'Aggregates (£bn)'!C57-'[9]Aggregates (£bn)'!C57</f>
        <v>0</v>
      </c>
      <c r="D57" s="30">
        <f>'Aggregates (£bn)'!D57-'[9]Aggregates (£bn)'!D57</f>
        <v>0</v>
      </c>
      <c r="E57" s="30">
        <f>'Aggregates (£bn)'!E57-'[9]Aggregates (£bn)'!E57</f>
        <v>0</v>
      </c>
      <c r="F57" s="30">
        <f>'Aggregates (£bn)'!F57-'[9]Aggregates (£bn)'!F57</f>
        <v>0</v>
      </c>
      <c r="G57" s="30">
        <f>'Aggregates (£bn)'!G57-'[9]Aggregates (£bn)'!G57</f>
        <v>0</v>
      </c>
      <c r="H57" s="30">
        <f>'Aggregates (£bn)'!H57-'[9]Aggregates (£bn)'!H57</f>
        <v>0</v>
      </c>
      <c r="I57" s="30">
        <f>'Aggregates (£bn)'!I57-'[9]Aggregates (£bn)'!I57</f>
        <v>0</v>
      </c>
      <c r="J57" s="30">
        <f>'Aggregates (£bn)'!J57-'[9]Aggregates (£bn)'!J57</f>
        <v>0</v>
      </c>
      <c r="K57" s="30">
        <f>'Aggregates (£bn)'!K57-'[9]Aggregates (£bn)'!K57</f>
        <v>1.436081200295547E-2</v>
      </c>
      <c r="L57" s="30">
        <f>'Aggregates (£bn)'!L57-'[9]Aggregates (£bn)'!L57</f>
        <v>0</v>
      </c>
      <c r="M57" s="30">
        <f>'Aggregates (£bn)'!L57-'[9]Aggregates (£bn)'!M57</f>
        <v>-3.9119303493893192</v>
      </c>
      <c r="N57" s="30">
        <f>'Aggregates (£bn)'!M57-'[9]Aggregates (£bn)'!N57</f>
        <v>-40.487500113224321</v>
      </c>
      <c r="O57" s="30">
        <f>'Aggregates (£bn)'!N57-'[9]Aggregates (£bn)'!O57</f>
        <v>-3.8975695373863637</v>
      </c>
      <c r="P57" s="30">
        <f>'Aggregates (£bn)'!P57-'[9]Aggregates (£bn)'!P57</f>
        <v>0</v>
      </c>
      <c r="Q57" s="30">
        <f>'Aggregates (£bn)'!Q57-'[9]Aggregates (£bn)'!Q57</f>
        <v>0</v>
      </c>
      <c r="R57" s="30">
        <f>'Aggregates (£bn)'!R57-'[9]Aggregates (£bn)'!R57</f>
        <v>0</v>
      </c>
      <c r="S57" s="30">
        <f>'Aggregates (£bn)'!S57-'[9]Aggregates (£bn)'!S57</f>
        <v>0</v>
      </c>
      <c r="T57" s="30">
        <f>'Aggregates (£bn)'!T57-'[9]Aggregates (£bn)'!T57</f>
        <v>0</v>
      </c>
      <c r="U57" s="30">
        <f>'Aggregates (£bn)'!U57-'[9]Aggregates (£bn)'!U57</f>
        <v>0</v>
      </c>
      <c r="V57" s="30">
        <f>'Aggregates (£bn)'!V57-'[9]Aggregates (£bn)'!V57</f>
        <v>0</v>
      </c>
      <c r="W57" s="30">
        <f>'Aggregates (£bn)'!W57-'[9]Aggregates (£bn)'!W57</f>
        <v>0</v>
      </c>
      <c r="X57" s="30">
        <f>'Aggregates (£bn)'!X57-'[9]Aggregates (£bn)'!X57</f>
        <v>0</v>
      </c>
      <c r="Y57" s="30">
        <f>'Aggregates (£bn)'!AA57-'[9]Aggregates (£bn)'!Y57</f>
        <v>37.363</v>
      </c>
      <c r="Z57" s="30">
        <f>'Aggregates (£bn)'!AB57-'[9]Aggregates (£bn)'!Z57</f>
        <v>33.465430462613632</v>
      </c>
      <c r="AA57" s="30">
        <f>'Aggregates (£bn)'!AC57-'[9]Aggregates (£bn)'!AA57</f>
        <v>339.99200000000002</v>
      </c>
      <c r="AB57" s="30">
        <f>'Aggregates (£bn)'!AD57-'[9]Aggregates (£bn)'!AB57</f>
        <v>-33.451069650610684</v>
      </c>
      <c r="AC57" s="30">
        <f>'Aggregates (£bn)'!AE57-'[9]Aggregates (£bn)'!AC57</f>
        <v>485.70699999999999</v>
      </c>
      <c r="AD57" s="30">
        <f>'Aggregates (£bn)'!AF57-'[9]Aggregates (£bn)'!AD57</f>
        <v>893.44299999999998</v>
      </c>
      <c r="AE57" s="30">
        <f>'Aggregates (£bn)'!AG55-'[9]Aggregates (£bn)'!AE57</f>
        <v>-867.90473206446336</v>
      </c>
      <c r="AF57" s="30"/>
      <c r="AG57" s="35" t="s">
        <v>41</v>
      </c>
      <c r="AH57" s="30">
        <f>'Aggregates (per cent of GDP)'!C54-'[9]Aggregates (per cent of GDP)'!C54</f>
        <v>1.4358944503811699E-4</v>
      </c>
      <c r="AI57" s="30">
        <f>'Aggregates (per cent of GDP)'!D54-'[9]Aggregates (per cent of GDP)'!D54</f>
        <v>1.4801618485904555E-4</v>
      </c>
      <c r="AJ57" s="30">
        <f>'Aggregates (per cent of GDP)'!E54-'[9]Aggregates (per cent of GDP)'!E54</f>
        <v>1.3634564987796693E-4</v>
      </c>
      <c r="AK57" s="30">
        <f>'Aggregates (per cent of GDP)'!F54-'[9]Aggregates (per cent of GDP)'!F54</f>
        <v>2.0652961333911257E-6</v>
      </c>
      <c r="AL57" s="30">
        <f>'Aggregates (per cent of GDP)'!G54-'[9]Aggregates (per cent of GDP)'!G54</f>
        <v>9.6052388536271849E-6</v>
      </c>
      <c r="AM57" s="30">
        <f>'Aggregates (per cent of GDP)'!H54-'[9]Aggregates (per cent of GDP)'!H54</f>
        <v>1.1670534987739956E-5</v>
      </c>
      <c r="AN57" s="30">
        <f>'Aggregates (per cent of GDP)'!I54-'[9]Aggregates (per cent of GDP)'!I54</f>
        <v>1.2939327423922009E-4</v>
      </c>
      <c r="AO57" s="30">
        <f>'Aggregates (per cent of GDP)'!J54-'[9]Aggregates (per cent of GDP)'!J54</f>
        <v>0</v>
      </c>
      <c r="AP57" s="30">
        <f>'Aggregates (per cent of GDP)'!K54-'[9]Aggregates (per cent of GDP)'!K54</f>
        <v>2.3614436954755291E-6</v>
      </c>
      <c r="AQ57" s="30">
        <f>'Aggregates (per cent of GDP)'!L54-'[9]Aggregates (per cent of GDP)'!L54</f>
        <v>6.5298603246777276E-6</v>
      </c>
      <c r="AR57" s="30">
        <f>'Aggregates (per cent of GDP)'!M54-'[9]Aggregates (per cent of GDP)'!M54</f>
        <v>6.529860324455683E-6</v>
      </c>
      <c r="AS57" s="30">
        <f>'Aggregates (per cent of GDP)'!L54-'[9]Aggregates (per cent of GDP)'!N54</f>
        <v>-6.0671828335957523E-2</v>
      </c>
      <c r="AT57" s="30">
        <f>'Aggregates (per cent of GDP)'!N54-'[9]Aggregates (per cent of GDP)'!O54</f>
        <v>0.56789393217868844</v>
      </c>
      <c r="AU57" s="30">
        <f>'Aggregates (per cent of GDP)'!P54-'[9]Aggregates (per cent of GDP)'!P54</f>
        <v>0</v>
      </c>
      <c r="AV57" s="30">
        <f>'Aggregates (per cent of GDP)'!R54-'[9]Aggregates (per cent of GDP)'!Q54</f>
        <v>-0.5695111471389166</v>
      </c>
      <c r="AW57" s="30">
        <f>'Aggregates (per cent of GDP)'!R54-'[9]Aggregates (per cent of GDP)'!R54</f>
        <v>0</v>
      </c>
      <c r="AX57" s="30">
        <f>'Aggregates (per cent of GDP)'!S54-'[9]Aggregates (per cent of GDP)'!S54</f>
        <v>0</v>
      </c>
      <c r="AY57" s="30">
        <f>'Aggregates (per cent of GDP)'!T54-'[9]Aggregates (per cent of GDP)'!T54</f>
        <v>1.5228603955641518E-6</v>
      </c>
      <c r="AZ57" s="30">
        <f>'Aggregates (per cent of GDP)'!U54-'[9]Aggregates (per cent of GDP)'!U54</f>
        <v>3.8726988890736003E-7</v>
      </c>
      <c r="BA57" s="30">
        <f>'Aggregates (per cent of GDP)'!V54-'[9]Aggregates (per cent of GDP)'!V54</f>
        <v>1.2817300873990689E-5</v>
      </c>
      <c r="BB57" s="30">
        <f>'Aggregates (per cent of GDP)'!W54-'[9]Aggregates (per cent of GDP)'!W54</f>
        <v>0</v>
      </c>
      <c r="BC57" s="30">
        <f>'Aggregates (per cent of GDP)'!X54-'[9]Aggregates (per cent of GDP)'!X54</f>
        <v>7.4528987845212669E-5</v>
      </c>
      <c r="BD57" s="30">
        <f>'Aggregates (per cent of GDP)'!AA54-'[9]Aggregates (per cent of GDP)'!Y54</f>
        <v>0.99473091160515947</v>
      </c>
      <c r="BE57" s="30">
        <f>'Aggregates (per cent of GDP)'!AB54-'[9]Aggregates (per cent of GDP)'!Z54</f>
        <v>1.5626204170440183</v>
      </c>
      <c r="BF57" s="30">
        <f>'Aggregates (per cent of GDP)'!AC54-'[9]Aggregates (per cent of GDP)'!AA54</f>
        <v>41.742421063610692</v>
      </c>
      <c r="BG57" s="30"/>
      <c r="BH57" s="30"/>
      <c r="BI57" s="30"/>
      <c r="BK57" s="35" t="s">
        <v>48</v>
      </c>
      <c r="BL57" s="30">
        <f>'Aggregates (2023-24 prices)'!C54-'[9]Aggregates (2023-24 prices)'!$C$54</f>
        <v>-0.71908732813085408</v>
      </c>
      <c r="BM57" s="30">
        <f>'Aggregates (2023-24 prices)'!D54-'[9]Aggregates (2023-24 prices)'!D54</f>
        <v>-0.79662727610559614</v>
      </c>
      <c r="BN57" s="30">
        <f>'Aggregates (2023-24 prices)'!E54-'[9]Aggregates (2023-24 prices)'!E54</f>
        <v>-0.71144853214411796</v>
      </c>
      <c r="BO57" s="30">
        <f>'Aggregates (2023-24 prices)'!F54-'[9]Aggregates (2023-24 prices)'!F54</f>
        <v>-4.0817539947973103E-2</v>
      </c>
      <c r="BP57" s="30">
        <f>'Aggregates (2023-24 prices)'!G54-'[9]Aggregates (2023-24 prices)'!G54</f>
        <v>-4.4361204013377176E-2</v>
      </c>
      <c r="BQ57" s="30">
        <f>'Aggregates (2023-24 prices)'!H54-'[9]Aggregates (2023-24 prices)'!H54</f>
        <v>-8.5178743961350278E-2</v>
      </c>
      <c r="BR57" s="30">
        <f>'Aggregates (2023-24 prices)'!I54-'[9]Aggregates (2023-24 prices)'!I54</f>
        <v>-0.65725009290224534</v>
      </c>
      <c r="BS57" s="30"/>
      <c r="BT57" s="30" t="e">
        <f>'Aggregates (2023-24 prices)'!K54-#REF!</f>
        <v>#REF!</v>
      </c>
      <c r="BU57" s="30" t="e">
        <f>'Aggregates (2023-24 prices)'!#REF!-#REF!</f>
        <v>#REF!</v>
      </c>
      <c r="BV57" s="30" t="e">
        <f>'Aggregates (2023-24 prices)'!L54-#REF!</f>
        <v>#REF!</v>
      </c>
      <c r="BW57" s="30" t="e">
        <f>'Aggregates (2023-24 prices)'!M54-#REF!</f>
        <v>#REF!</v>
      </c>
      <c r="BX57" s="30" t="e">
        <f>'Aggregates (2023-24 prices)'!N54-#REF!</f>
        <v>#REF!</v>
      </c>
      <c r="BY57" s="30"/>
      <c r="BZ57" s="30" t="e">
        <f>'Aggregates (2023-24 prices)'!Q54-#REF!</f>
        <v>#REF!</v>
      </c>
      <c r="CA57" s="30" t="e">
        <f>'Aggregates (2023-24 prices)'!R54-#REF!</f>
        <v>#REF!</v>
      </c>
      <c r="CB57" s="30"/>
      <c r="CC57" s="30" t="e">
        <f>'Aggregates (2023-24 prices)'!T54-#REF!</f>
        <v>#REF!</v>
      </c>
      <c r="CD57" s="30" t="e">
        <f>'Aggregates (2023-24 prices)'!U54-#REF!</f>
        <v>#REF!</v>
      </c>
      <c r="CE57" s="30" t="e">
        <f>'Aggregates (2023-24 prices)'!V54-#REF!</f>
        <v>#REF!</v>
      </c>
      <c r="CF57" s="30"/>
      <c r="CG57" s="30" t="e">
        <f>'Aggregates (2023-24 prices)'!X54-#REF!</f>
        <v>#REF!</v>
      </c>
      <c r="CH57" s="30" t="e">
        <f>'Aggregates (2023-24 prices)'!AA54-#REF!</f>
        <v>#REF!</v>
      </c>
      <c r="CI57" s="30" t="e">
        <f>'Aggregates (2023-24 prices)'!AB54-#REF!</f>
        <v>#REF!</v>
      </c>
      <c r="CJ57" s="30" t="e">
        <f>'Aggregates (2023-24 prices)'!AC54-#REF!</f>
        <v>#REF!</v>
      </c>
      <c r="CK57" s="30"/>
      <c r="CL57" s="30" t="e">
        <f>'Aggregates (2023-24 prices)'!AE54-#REF!</f>
        <v>#REF!</v>
      </c>
    </row>
    <row r="58" spans="2:90" s="69" customFormat="1">
      <c r="B58" s="68" t="s">
        <v>40</v>
      </c>
      <c r="C58" s="30">
        <f>'Aggregates (£bn)'!C58-'[9]Aggregates (£bn)'!C58</f>
        <v>0</v>
      </c>
      <c r="D58" s="30">
        <f>'Aggregates (£bn)'!D58-'[9]Aggregates (£bn)'!D58</f>
        <v>0</v>
      </c>
      <c r="E58" s="30">
        <f>'Aggregates (£bn)'!E58-'[9]Aggregates (£bn)'!E58</f>
        <v>0</v>
      </c>
      <c r="F58" s="30">
        <f>'Aggregates (£bn)'!F58-'[9]Aggregates (£bn)'!F58</f>
        <v>0</v>
      </c>
      <c r="G58" s="30">
        <f>'Aggregates (£bn)'!G58-'[9]Aggregates (£bn)'!G58</f>
        <v>0</v>
      </c>
      <c r="H58" s="30">
        <f>'Aggregates (£bn)'!H58-'[9]Aggregates (£bn)'!H58</f>
        <v>0</v>
      </c>
      <c r="I58" s="30">
        <f>'Aggregates (£bn)'!I58-'[9]Aggregates (£bn)'!I58</f>
        <v>0</v>
      </c>
      <c r="J58" s="30">
        <f>'Aggregates (£bn)'!J58-'[9]Aggregates (£bn)'!J58</f>
        <v>0</v>
      </c>
      <c r="K58" s="30">
        <f>'Aggregates (£bn)'!K58-'[9]Aggregates (£bn)'!K58</f>
        <v>-3.3822232226192739E-3</v>
      </c>
      <c r="L58" s="30">
        <f>'Aggregates (£bn)'!L58-'[9]Aggregates (£bn)'!L58</f>
        <v>0</v>
      </c>
      <c r="M58" s="30">
        <f>'Aggregates (£bn)'!L58-'[9]Aggregates (£bn)'!M58</f>
        <v>-2.1950628714790628</v>
      </c>
      <c r="N58" s="30">
        <f>'Aggregates (£bn)'!M58-'[9]Aggregates (£bn)'!N58</f>
        <v>-29.248492033819261</v>
      </c>
      <c r="O58" s="30">
        <f>'Aggregates (£bn)'!N58-'[9]Aggregates (£bn)'!O58</f>
        <v>-2.1984450947016718</v>
      </c>
      <c r="P58" s="30">
        <f>'Aggregates (£bn)'!P58-'[9]Aggregates (£bn)'!P58</f>
        <v>0</v>
      </c>
      <c r="Q58" s="30">
        <f>'Aggregates (£bn)'!Q58-'[9]Aggregates (£bn)'!Q58</f>
        <v>0</v>
      </c>
      <c r="R58" s="30">
        <f>'Aggregates (£bn)'!R58-'[9]Aggregates (£bn)'!R58</f>
        <v>0</v>
      </c>
      <c r="S58" s="30">
        <f>'Aggregates (£bn)'!S58-'[9]Aggregates (£bn)'!S58</f>
        <v>0</v>
      </c>
      <c r="T58" s="30">
        <f>'Aggregates (£bn)'!T58-'[9]Aggregates (£bn)'!T58</f>
        <v>0</v>
      </c>
      <c r="U58" s="30">
        <f>'Aggregates (£bn)'!U58-'[9]Aggregates (£bn)'!U58</f>
        <v>0</v>
      </c>
      <c r="V58" s="30">
        <f>'Aggregates (£bn)'!V58-'[9]Aggregates (£bn)'!V58</f>
        <v>0</v>
      </c>
      <c r="W58" s="30">
        <f>'Aggregates (£bn)'!W58-'[9]Aggregates (£bn)'!W58</f>
        <v>0</v>
      </c>
      <c r="X58" s="30">
        <f>'Aggregates (£bn)'!X58-'[9]Aggregates (£bn)'!X58</f>
        <v>0</v>
      </c>
      <c r="Y58" s="30">
        <f>'Aggregates (£bn)'!AA58-'[9]Aggregates (£bn)'!Y58</f>
        <v>30.835000000000001</v>
      </c>
      <c r="Z58" s="30">
        <f>'Aggregates (£bn)'!AB58-'[9]Aggregates (£bn)'!Z58</f>
        <v>28.636554905298318</v>
      </c>
      <c r="AA58" s="30">
        <f>'Aggregates (£bn)'!AC58-'[9]Aggregates (£bn)'!AA58</f>
        <v>377.774</v>
      </c>
      <c r="AB58" s="30">
        <f>'Aggregates (£bn)'!AD58-'[9]Aggregates (£bn)'!AB58</f>
        <v>-28.639937128520934</v>
      </c>
      <c r="AC58" s="30">
        <f>'Aggregates (£bn)'!AE58-'[9]Aggregates (£bn)'!AC58</f>
        <v>514.39100000000008</v>
      </c>
      <c r="AD58" s="30">
        <f>'Aggregates (£bn)'!AF58-'[9]Aggregates (£bn)'!AD58</f>
        <v>948.86599999999999</v>
      </c>
      <c r="AE58" s="30">
        <f>'Aggregates (£bn)'!AG56-'[9]Aggregates (£bn)'!AE58</f>
        <v>-922.03338050996354</v>
      </c>
      <c r="AF58" s="30"/>
      <c r="AG58" s="35" t="s">
        <v>42</v>
      </c>
      <c r="AH58" s="30">
        <f>'Aggregates (per cent of GDP)'!C55-'[9]Aggregates (per cent of GDP)'!C55</f>
        <v>-1.0442458975745694E-4</v>
      </c>
      <c r="AI58" s="30">
        <f>'Aggregates (per cent of GDP)'!D55-'[9]Aggregates (per cent of GDP)'!D55</f>
        <v>-1.0441223908941311E-4</v>
      </c>
      <c r="AJ58" s="30">
        <f>'Aggregates (per cent of GDP)'!E55-'[9]Aggregates (per cent of GDP)'!E55</f>
        <v>-9.6124353859750045E-5</v>
      </c>
      <c r="AK58" s="30">
        <f>'Aggregates (per cent of GDP)'!F55-'[9]Aggregates (per cent of GDP)'!F55</f>
        <v>-1.5211904029754919E-6</v>
      </c>
      <c r="AL58" s="30">
        <f>'Aggregates (per cent of GDP)'!G55-'[9]Aggregates (per cent of GDP)'!G55</f>
        <v>-6.7666948311284614E-6</v>
      </c>
      <c r="AM58" s="30">
        <f>'Aggregates (per cent of GDP)'!H55-'[9]Aggregates (per cent of GDP)'!H55</f>
        <v>-8.2878852341039533E-6</v>
      </c>
      <c r="AN58" s="30">
        <f>'Aggregates (per cent of GDP)'!I55-'[9]Aggregates (per cent of GDP)'!I55</f>
        <v>-9.4443192914184237E-5</v>
      </c>
      <c r="AO58" s="30">
        <f>'Aggregates (per cent of GDP)'!J55-'[9]Aggregates (per cent of GDP)'!J55</f>
        <v>0</v>
      </c>
      <c r="AP58" s="30">
        <f>'Aggregates (per cent of GDP)'!K55-'[9]Aggregates (per cent of GDP)'!K55</f>
        <v>1.5335410695205276E-6</v>
      </c>
      <c r="AQ58" s="30">
        <f>'Aggregates (per cent of GDP)'!L55-'[9]Aggregates (per cent of GDP)'!L55</f>
        <v>-7.3727596721084865E-6</v>
      </c>
      <c r="AR58" s="30">
        <f>'Aggregates (per cent of GDP)'!M55-'[9]Aggregates (per cent of GDP)'!M55</f>
        <v>-7.3727596721084865E-6</v>
      </c>
      <c r="AS58" s="30">
        <f>'Aggregates (per cent of GDP)'!L55-'[9]Aggregates (per cent of GDP)'!N55</f>
        <v>1.7830787148491951</v>
      </c>
      <c r="AT58" s="30">
        <f>'Aggregates (per cent of GDP)'!N55-'[9]Aggregates (per cent of GDP)'!O55</f>
        <v>0.70334518205585128</v>
      </c>
      <c r="AU58" s="30">
        <f>'Aggregates (per cent of GDP)'!P55-'[9]Aggregates (per cent of GDP)'!P55</f>
        <v>0</v>
      </c>
      <c r="AV58" s="30">
        <f>'Aggregates (per cent of GDP)'!R55-'[9]Aggregates (per cent of GDP)'!Q55</f>
        <v>0.51631516313183012</v>
      </c>
      <c r="AW58" s="30">
        <f>'Aggregates (per cent of GDP)'!R55-'[9]Aggregates (per cent of GDP)'!R55</f>
        <v>0</v>
      </c>
      <c r="AX58" s="30">
        <f>'Aggregates (per cent of GDP)'!S55-'[9]Aggregates (per cent of GDP)'!S55</f>
        <v>0</v>
      </c>
      <c r="AY58" s="30">
        <f>'Aggregates (per cent of GDP)'!T55-'[9]Aggregates (per cent of GDP)'!T55</f>
        <v>1.3365185350111553E-6</v>
      </c>
      <c r="AZ58" s="30">
        <f>'Aggregates (per cent of GDP)'!U55-'[9]Aggregates (per cent of GDP)'!U55</f>
        <v>2.2607600653756776E-6</v>
      </c>
      <c r="BA58" s="30">
        <f>'Aggregates (per cent of GDP)'!V55-'[9]Aggregates (per cent of GDP)'!V55</f>
        <v>-8.657817097912357E-6</v>
      </c>
      <c r="BB58" s="30">
        <f>'Aggregates (per cent of GDP)'!W55-'[9]Aggregates (per cent of GDP)'!W55</f>
        <v>0</v>
      </c>
      <c r="BC58" s="30">
        <f>'Aggregates (per cent of GDP)'!X55-'[9]Aggregates (per cent of GDP)'!X55</f>
        <v>-6.7999525462880683E-5</v>
      </c>
      <c r="BD58" s="30">
        <f>'Aggregates (per cent of GDP)'!AA55-'[9]Aggregates (per cent of GDP)'!Y55</f>
        <v>-0.12138073056150962</v>
      </c>
      <c r="BE58" s="30">
        <f>'Aggregates (per cent of GDP)'!AB55-'[9]Aggregates (per cent of GDP)'!Z55</f>
        <v>0.58196443914367524</v>
      </c>
      <c r="BF58" s="30">
        <f>'Aggregates (per cent of GDP)'!AC55-'[9]Aggregates (per cent of GDP)'!AA55</f>
        <v>41.220639044936881</v>
      </c>
      <c r="BG58" s="30"/>
      <c r="BH58" s="30"/>
      <c r="BI58" s="30"/>
      <c r="BK58" s="35" t="s">
        <v>49</v>
      </c>
      <c r="BL58" s="30">
        <f>'Aggregates (2023-24 prices)'!C55-'[9]Aggregates (2023-24 prices)'!$C$55</f>
        <v>-0.75303291139243811</v>
      </c>
      <c r="BM58" s="30">
        <f>'Aggregates (2023-24 prices)'!D55-'[9]Aggregates (2023-24 prices)'!D55</f>
        <v>-0.81950379746842827</v>
      </c>
      <c r="BN58" s="30">
        <f>'Aggregates (2023-24 prices)'!E55-'[9]Aggregates (2023-24 prices)'!E55</f>
        <v>-0.73491211573241344</v>
      </c>
      <c r="BO58" s="30">
        <f>'Aggregates (2023-24 prices)'!F55-'[9]Aggregates (2023-24 prices)'!F55</f>
        <v>-3.8005063291137731E-2</v>
      </c>
      <c r="BP58" s="30">
        <f>'Aggregates (2023-24 prices)'!G55-'[9]Aggregates (2023-24 prices)'!G55</f>
        <v>-4.6586618444841577E-2</v>
      </c>
      <c r="BQ58" s="30">
        <f>'Aggregates (2023-24 prices)'!H55-'[9]Aggregates (2023-24 prices)'!H55</f>
        <v>-8.4591681735972202E-2</v>
      </c>
      <c r="BR58" s="30">
        <f>'Aggregates (2023-24 prices)'!I55-'[9]Aggregates (2023-24 prices)'!I55</f>
        <v>-0.68451356238699645</v>
      </c>
      <c r="BS58" s="30"/>
      <c r="BT58" s="30" t="e">
        <f>'Aggregates (2023-24 prices)'!K55-#REF!</f>
        <v>#REF!</v>
      </c>
      <c r="BU58" s="30" t="e">
        <f>'Aggregates (2023-24 prices)'!#REF!-#REF!</f>
        <v>#REF!</v>
      </c>
      <c r="BV58" s="30" t="e">
        <f>'Aggregates (2023-24 prices)'!L55-#REF!</f>
        <v>#REF!</v>
      </c>
      <c r="BW58" s="30" t="e">
        <f>'Aggregates (2023-24 prices)'!M55-#REF!</f>
        <v>#REF!</v>
      </c>
      <c r="BX58" s="30" t="e">
        <f>'Aggregates (2023-24 prices)'!N55-#REF!</f>
        <v>#REF!</v>
      </c>
      <c r="BY58" s="30"/>
      <c r="BZ58" s="30" t="e">
        <f>'Aggregates (2023-24 prices)'!Q55-#REF!</f>
        <v>#REF!</v>
      </c>
      <c r="CA58" s="30" t="e">
        <f>'Aggregates (2023-24 prices)'!R55-#REF!</f>
        <v>#REF!</v>
      </c>
      <c r="CB58" s="30"/>
      <c r="CC58" s="30" t="e">
        <f>'Aggregates (2023-24 prices)'!T55-#REF!</f>
        <v>#REF!</v>
      </c>
      <c r="CD58" s="30" t="e">
        <f>'Aggregates (2023-24 prices)'!U55-#REF!</f>
        <v>#REF!</v>
      </c>
      <c r="CE58" s="30" t="e">
        <f>'Aggregates (2023-24 prices)'!V55-#REF!</f>
        <v>#REF!</v>
      </c>
      <c r="CF58" s="30"/>
      <c r="CG58" s="30" t="e">
        <f>'Aggregates (2023-24 prices)'!X55-#REF!</f>
        <v>#REF!</v>
      </c>
      <c r="CH58" s="30" t="e">
        <f>'Aggregates (2023-24 prices)'!AA55-#REF!</f>
        <v>#REF!</v>
      </c>
      <c r="CI58" s="30" t="e">
        <f>'Aggregates (2023-24 prices)'!AB55-#REF!</f>
        <v>#REF!</v>
      </c>
      <c r="CJ58" s="30" t="e">
        <f>'Aggregates (2023-24 prices)'!AC55-#REF!</f>
        <v>#REF!</v>
      </c>
      <c r="CK58" s="30"/>
      <c r="CL58" s="30" t="e">
        <f>'Aggregates (2023-24 prices)'!AE55-#REF!</f>
        <v>#REF!</v>
      </c>
    </row>
    <row r="59" spans="2:90" s="69" customFormat="1">
      <c r="B59" s="68" t="s">
        <v>41</v>
      </c>
      <c r="C59" s="30">
        <f>'Aggregates (£bn)'!C59-'[9]Aggregates (£bn)'!C59</f>
        <v>0</v>
      </c>
      <c r="D59" s="30">
        <f>'Aggregates (£bn)'!D59-'[9]Aggregates (£bn)'!D59</f>
        <v>0</v>
      </c>
      <c r="E59" s="30">
        <f>'Aggregates (£bn)'!E59-'[9]Aggregates (£bn)'!E59</f>
        <v>0</v>
      </c>
      <c r="F59" s="30">
        <f>'Aggregates (£bn)'!F59-'[9]Aggregates (£bn)'!F59</f>
        <v>0</v>
      </c>
      <c r="G59" s="30">
        <f>'Aggregates (£bn)'!G59-'[9]Aggregates (£bn)'!G59</f>
        <v>0</v>
      </c>
      <c r="H59" s="30">
        <f>'Aggregates (£bn)'!H59-'[9]Aggregates (£bn)'!H59</f>
        <v>0</v>
      </c>
      <c r="I59" s="30">
        <f>'Aggregates (£bn)'!I59-'[9]Aggregates (£bn)'!I59</f>
        <v>0</v>
      </c>
      <c r="J59" s="30">
        <f>'Aggregates (£bn)'!J59-'[9]Aggregates (£bn)'!J59</f>
        <v>0</v>
      </c>
      <c r="K59" s="30">
        <f>'Aggregates (£bn)'!K59-'[9]Aggregates (£bn)'!K59</f>
        <v>-2.2715580220378229E-5</v>
      </c>
      <c r="L59" s="30">
        <f>'Aggregates (£bn)'!L59-'[9]Aggregates (£bn)'!L59</f>
        <v>0</v>
      </c>
      <c r="M59" s="30">
        <f>'Aggregates (£bn)'!L59-'[9]Aggregates (£bn)'!M59</f>
        <v>5.4783562333329705</v>
      </c>
      <c r="N59" s="30">
        <f>'Aggregates (£bn)'!M59-'[9]Aggregates (£bn)'!N59</f>
        <v>-6.0636897510857199</v>
      </c>
      <c r="O59" s="30">
        <f>'Aggregates (£bn)'!N59-'[9]Aggregates (£bn)'!O59</f>
        <v>5.4783335177527519</v>
      </c>
      <c r="P59" s="30">
        <f>'Aggregates (£bn)'!P59-'[9]Aggregates (£bn)'!P59</f>
        <v>0</v>
      </c>
      <c r="Q59" s="30">
        <f>'Aggregates (£bn)'!Q59-'[9]Aggregates (£bn)'!Q59</f>
        <v>0</v>
      </c>
      <c r="R59" s="30">
        <f>'Aggregates (£bn)'!R59-'[9]Aggregates (£bn)'!R59</f>
        <v>0</v>
      </c>
      <c r="S59" s="30">
        <f>'Aggregates (£bn)'!S59-'[9]Aggregates (£bn)'!S59</f>
        <v>0</v>
      </c>
      <c r="T59" s="30">
        <f>'Aggregates (£bn)'!T59-'[9]Aggregates (£bn)'!T59</f>
        <v>0</v>
      </c>
      <c r="U59" s="30">
        <f>'Aggregates (£bn)'!U59-'[9]Aggregates (£bn)'!U59</f>
        <v>0</v>
      </c>
      <c r="V59" s="30">
        <f>'Aggregates (£bn)'!V59-'[9]Aggregates (£bn)'!V59</f>
        <v>0</v>
      </c>
      <c r="W59" s="30">
        <f>'Aggregates (£bn)'!W59-'[9]Aggregates (£bn)'!W59</f>
        <v>0</v>
      </c>
      <c r="X59" s="30">
        <f>'Aggregates (£bn)'!X59-'[9]Aggregates (£bn)'!X59</f>
        <v>0</v>
      </c>
      <c r="Y59" s="30">
        <f>'Aggregates (£bn)'!AA59-'[9]Aggregates (£bn)'!Y59</f>
        <v>-351.60399999999998</v>
      </c>
      <c r="Z59" s="30">
        <f>'Aggregates (£bn)'!AB59-'[9]Aggregates (£bn)'!Z59</f>
        <v>15.074333517752748</v>
      </c>
      <c r="AA59" s="30">
        <f>'Aggregates (£bn)'!AC59-'[9]Aggregates (£bn)'!AA59</f>
        <v>402.68200000000002</v>
      </c>
      <c r="AB59" s="30">
        <f>'Aggregates (£bn)'!AD59-'[9]Aggregates (£bn)'!AB59</f>
        <v>-15.074356233332965</v>
      </c>
      <c r="AC59" s="30">
        <f>'Aggregates (£bn)'!AE59-'[9]Aggregates (£bn)'!AC59</f>
        <v>552.40499999999997</v>
      </c>
      <c r="AD59" s="30">
        <f>'Aggregates (£bn)'!AF59-'[9]Aggregates (£bn)'!AD59</f>
        <v>983.43200000000002</v>
      </c>
      <c r="AE59" s="30">
        <f>'Aggregates (£bn)'!AG57-'[9]Aggregates (£bn)'!AE59</f>
        <v>-965.40884351947045</v>
      </c>
      <c r="AF59" s="30"/>
      <c r="AG59" s="35" t="s">
        <v>43</v>
      </c>
      <c r="AH59" s="30">
        <f>'Aggregates (per cent of GDP)'!C56-'[9]Aggregates (per cent of GDP)'!C56</f>
        <v>1.7267788268782169E-3</v>
      </c>
      <c r="AI59" s="30">
        <f>'Aggregates (per cent of GDP)'!D56-'[9]Aggregates (per cent of GDP)'!D56</f>
        <v>1.675166349421886E-3</v>
      </c>
      <c r="AJ59" s="30">
        <f>'Aggregates (per cent of GDP)'!E56-'[9]Aggregates (per cent of GDP)'!E56</f>
        <v>1.5425793663368381E-3</v>
      </c>
      <c r="AK59" s="30">
        <f>'Aggregates (per cent of GDP)'!F56-'[9]Aggregates (per cent of GDP)'!F56</f>
        <v>2.237801123294858E-5</v>
      </c>
      <c r="AL59" s="30">
        <f>'Aggregates (per cent of GDP)'!G56-'[9]Aggregates (per cent of GDP)'!G56</f>
        <v>1.1020897185209932E-4</v>
      </c>
      <c r="AM59" s="30">
        <f>'Aggregates (per cent of GDP)'!H56-'[9]Aggregates (per cent of GDP)'!H56</f>
        <v>1.325869830850479E-4</v>
      </c>
      <c r="AN59" s="30">
        <f>'Aggregates (per cent of GDP)'!I56-'[9]Aggregates (per cent of GDP)'!I56</f>
        <v>1.5686612299958824E-3</v>
      </c>
      <c r="AO59" s="30">
        <f>'Aggregates (per cent of GDP)'!J56-'[9]Aggregates (per cent of GDP)'!J56</f>
        <v>0</v>
      </c>
      <c r="AP59" s="30">
        <f>'Aggregates (per cent of GDP)'!K56-'[9]Aggregates (per cent of GDP)'!K56</f>
        <v>-7.3990488687503131E-5</v>
      </c>
      <c r="AQ59" s="30">
        <f>'Aggregates (per cent of GDP)'!L56-'[9]Aggregates (per cent of GDP)'!L56</f>
        <v>1.5233630692312872E-4</v>
      </c>
      <c r="AR59" s="30">
        <f>'Aggregates (per cent of GDP)'!M56-'[9]Aggregates (per cent of GDP)'!M56</f>
        <v>1.5233630692312872E-4</v>
      </c>
      <c r="AS59" s="30">
        <f>'Aggregates (per cent of GDP)'!L56-'[9]Aggregates (per cent of GDP)'!N56</f>
        <v>3.6094418713217244</v>
      </c>
      <c r="AT59" s="30">
        <f>'Aggregates (per cent of GDP)'!N56-'[9]Aggregates (per cent of GDP)'!O56</f>
        <v>0.62166836133939885</v>
      </c>
      <c r="AU59" s="30">
        <f>'Aggregates (per cent of GDP)'!P56-'[9]Aggregates (per cent of GDP)'!P56</f>
        <v>0</v>
      </c>
      <c r="AV59" s="30">
        <f>'Aggregates (per cent of GDP)'!R56-'[9]Aggregates (per cent of GDP)'!Q56</f>
        <v>29.093567134672536</v>
      </c>
      <c r="AW59" s="30">
        <f>'Aggregates (per cent of GDP)'!R56-'[9]Aggregates (per cent of GDP)'!R56</f>
        <v>3.8518546726642455E-3</v>
      </c>
      <c r="AX59" s="30">
        <f>'Aggregates (per cent of GDP)'!S56-'[9]Aggregates (per cent of GDP)'!S56</f>
        <v>0</v>
      </c>
      <c r="AY59" s="30">
        <f>'Aggregates (per cent of GDP)'!T56-'[9]Aggregates (per cent of GDP)'!T56</f>
        <v>-4.1626198826305583E-5</v>
      </c>
      <c r="AZ59" s="30">
        <f>'Aggregates (per cent of GDP)'!U56-'[9]Aggregates (per cent of GDP)'!U56</f>
        <v>-3.9908668241328549E-5</v>
      </c>
      <c r="BA59" s="30">
        <f>'Aggregates (per cent of GDP)'!V56-'[9]Aggregates (per cent of GDP)'!V56</f>
        <v>1.1799025100200922E-4</v>
      </c>
      <c r="BB59" s="30">
        <f>'Aggregates (per cent of GDP)'!W56-'[9]Aggregates (per cent of GDP)'!W56</f>
        <v>0</v>
      </c>
      <c r="BC59" s="30">
        <f>'Aggregates (per cent of GDP)'!X56-'[9]Aggregates (per cent of GDP)'!X56</f>
        <v>4.5413628686290508E-3</v>
      </c>
      <c r="BD59" s="30">
        <f>'Aggregates (per cent of GDP)'!AA56-'[9]Aggregates (per cent of GDP)'!Y56</f>
        <v>-33.650466111057916</v>
      </c>
      <c r="BE59" s="30">
        <f>'Aggregates (per cent of GDP)'!AB56-'[9]Aggregates (per cent of GDP)'!Z56</f>
        <v>-33.297802618872403</v>
      </c>
      <c r="BF59" s="30">
        <f>'Aggregates (per cent of GDP)'!AC56-'[9]Aggregates (per cent of GDP)'!AA56</f>
        <v>39.655606838937679</v>
      </c>
      <c r="BG59" s="30"/>
      <c r="BH59" s="30"/>
      <c r="BI59" s="30"/>
      <c r="BK59" s="35" t="s">
        <v>50</v>
      </c>
      <c r="BL59" s="30">
        <f>'Aggregates (2023-24 prices)'!C56-'[9]Aggregates (2023-24 prices)'!$C$56</f>
        <v>-0.77833744276165362</v>
      </c>
      <c r="BM59" s="30">
        <f>'Aggregates (2023-24 prices)'!D56-'[9]Aggregates (2023-24 prices)'!D56</f>
        <v>-0.8369524480453947</v>
      </c>
      <c r="BN59" s="30">
        <f>'Aggregates (2023-24 prices)'!E56-'[9]Aggregates (2023-24 prices)'!E56</f>
        <v>-0.75071785840088978</v>
      </c>
      <c r="BO59" s="30">
        <f>'Aggregates (2023-24 prices)'!F56-'[9]Aggregates (2023-24 prices)'!F56</f>
        <v>-3.803592814372081E-2</v>
      </c>
      <c r="BP59" s="30">
        <f>'Aggregates (2023-24 prices)'!G56-'[9]Aggregates (2023-24 prices)'!G56</f>
        <v>-4.8198661500528317E-2</v>
      </c>
      <c r="BQ59" s="30">
        <f>'Aggregates (2023-24 prices)'!H56-'[9]Aggregates (2023-24 prices)'!H56</f>
        <v>-8.6234589644263338E-2</v>
      </c>
      <c r="BR59" s="30">
        <f>'Aggregates (2023-24 prices)'!I56-'[9]Aggregates (2023-24 prices)'!I56</f>
        <v>-0.70774920746760017</v>
      </c>
      <c r="BS59" s="30"/>
      <c r="BT59" s="30" t="e">
        <f>'Aggregates (2023-24 prices)'!K56-#REF!</f>
        <v>#REF!</v>
      </c>
      <c r="BU59" s="30" t="e">
        <f>'Aggregates (2023-24 prices)'!#REF!-#REF!</f>
        <v>#REF!</v>
      </c>
      <c r="BV59" s="30" t="e">
        <f>'Aggregates (2023-24 prices)'!L56-#REF!</f>
        <v>#REF!</v>
      </c>
      <c r="BW59" s="30" t="e">
        <f>'Aggregates (2023-24 prices)'!M56-#REF!</f>
        <v>#REF!</v>
      </c>
      <c r="BX59" s="30" t="e">
        <f>'Aggregates (2023-24 prices)'!N56-#REF!</f>
        <v>#REF!</v>
      </c>
      <c r="BY59" s="30"/>
      <c r="BZ59" s="30" t="e">
        <f>'Aggregates (2023-24 prices)'!Q56-#REF!</f>
        <v>#REF!</v>
      </c>
      <c r="CA59" s="30" t="e">
        <f>'Aggregates (2023-24 prices)'!R56-#REF!</f>
        <v>#REF!</v>
      </c>
      <c r="CB59" s="30"/>
      <c r="CC59" s="30" t="e">
        <f>'Aggregates (2023-24 prices)'!T56-#REF!</f>
        <v>#REF!</v>
      </c>
      <c r="CD59" s="30" t="e">
        <f>'Aggregates (2023-24 prices)'!U56-#REF!</f>
        <v>#REF!</v>
      </c>
      <c r="CE59" s="30" t="e">
        <f>'Aggregates (2023-24 prices)'!V56-#REF!</f>
        <v>#REF!</v>
      </c>
      <c r="CF59" s="30"/>
      <c r="CG59" s="30" t="e">
        <f>'Aggregates (2023-24 prices)'!X56-#REF!</f>
        <v>#REF!</v>
      </c>
      <c r="CH59" s="30" t="e">
        <f>'Aggregates (2023-24 prices)'!AA56-#REF!</f>
        <v>#REF!</v>
      </c>
      <c r="CI59" s="30" t="e">
        <f>'Aggregates (2023-24 prices)'!AB56-#REF!</f>
        <v>#REF!</v>
      </c>
      <c r="CJ59" s="30" t="e">
        <f>'Aggregates (2023-24 prices)'!AC56-#REF!</f>
        <v>#REF!</v>
      </c>
      <c r="CK59" s="30"/>
      <c r="CL59" s="30" t="e">
        <f>'Aggregates (2023-24 prices)'!AE56-#REF!</f>
        <v>#REF!</v>
      </c>
    </row>
    <row r="60" spans="2:90" s="69" customFormat="1">
      <c r="B60" s="68" t="s">
        <v>42</v>
      </c>
      <c r="C60" s="30">
        <f>'Aggregates (£bn)'!C60-'[9]Aggregates (£bn)'!C60</f>
        <v>0</v>
      </c>
      <c r="D60" s="30">
        <f>'Aggregates (£bn)'!D60-'[9]Aggregates (£bn)'!D60</f>
        <v>0</v>
      </c>
      <c r="E60" s="30">
        <f>'Aggregates (£bn)'!E60-'[9]Aggregates (£bn)'!E60</f>
        <v>0</v>
      </c>
      <c r="F60" s="30">
        <f>'Aggregates (£bn)'!F60-'[9]Aggregates (£bn)'!F60</f>
        <v>0</v>
      </c>
      <c r="G60" s="30">
        <f>'Aggregates (£bn)'!G60-'[9]Aggregates (£bn)'!G60</f>
        <v>0</v>
      </c>
      <c r="H60" s="30">
        <f>'Aggregates (£bn)'!H60-'[9]Aggregates (£bn)'!H60</f>
        <v>0</v>
      </c>
      <c r="I60" s="30">
        <f>'Aggregates (£bn)'!I60-'[9]Aggregates (£bn)'!I60</f>
        <v>0</v>
      </c>
      <c r="J60" s="30">
        <f>'Aggregates (£bn)'!J60-'[9]Aggregates (£bn)'!J60</f>
        <v>0</v>
      </c>
      <c r="K60" s="30">
        <f>'Aggregates (£bn)'!K60-'[9]Aggregates (£bn)'!K60</f>
        <v>2.1100355092729117E-5</v>
      </c>
      <c r="L60" s="30">
        <f>'Aggregates (£bn)'!L60-'[9]Aggregates (£bn)'!L60</f>
        <v>0</v>
      </c>
      <c r="M60" s="30">
        <f>'Aggregates (£bn)'!L60-'[9]Aggregates (£bn)'!M60</f>
        <v>7.1040816189936429</v>
      </c>
      <c r="N60" s="30">
        <f>'Aggregates (£bn)'!M60-'[9]Aggregates (£bn)'!N60</f>
        <v>10.905815661657622</v>
      </c>
      <c r="O60" s="30">
        <f>'Aggregates (£bn)'!N60-'[9]Aggregates (£bn)'!O60</f>
        <v>7.1041027193487345</v>
      </c>
      <c r="P60" s="30">
        <f>'Aggregates (£bn)'!P60-'[9]Aggregates (£bn)'!P60</f>
        <v>0</v>
      </c>
      <c r="Q60" s="30">
        <f>'Aggregates (£bn)'!Q60-'[9]Aggregates (£bn)'!Q60</f>
        <v>0</v>
      </c>
      <c r="R60" s="30">
        <f>'Aggregates (£bn)'!R60-'[9]Aggregates (£bn)'!R60</f>
        <v>0</v>
      </c>
      <c r="S60" s="30">
        <f>'Aggregates (£bn)'!S60-'[9]Aggregates (£bn)'!S60</f>
        <v>0</v>
      </c>
      <c r="T60" s="30">
        <f>'Aggregates (£bn)'!T60-'[9]Aggregates (£bn)'!T60</f>
        <v>0</v>
      </c>
      <c r="U60" s="30">
        <f>'Aggregates (£bn)'!U60-'[9]Aggregates (£bn)'!U60</f>
        <v>0</v>
      </c>
      <c r="V60" s="30">
        <f>'Aggregates (£bn)'!V60-'[9]Aggregates (£bn)'!V60</f>
        <v>0</v>
      </c>
      <c r="W60" s="30">
        <f>'Aggregates (£bn)'!W60-'[9]Aggregates (£bn)'!W60</f>
        <v>0</v>
      </c>
      <c r="X60" s="30">
        <f>'Aggregates (£bn)'!X60-'[9]Aggregates (£bn)'!X60</f>
        <v>0</v>
      </c>
      <c r="Y60" s="30">
        <f>'Aggregates (£bn)'!AA60-'[9]Aggregates (£bn)'!Y60</f>
        <v>-365.226</v>
      </c>
      <c r="Z60" s="30">
        <f>'Aggregates (£bn)'!AB60-'[9]Aggregates (£bn)'!Z60</f>
        <v>5.8781027193487345</v>
      </c>
      <c r="AA60" s="30">
        <f>'Aggregates (£bn)'!AC60-'[9]Aggregates (£bn)'!AA60</f>
        <v>416.34699999999998</v>
      </c>
      <c r="AB60" s="30">
        <f>'Aggregates (£bn)'!AD60-'[9]Aggregates (£bn)'!AB60</f>
        <v>-5.8780816189936429</v>
      </c>
      <c r="AC60" s="30">
        <f>'Aggregates (£bn)'!AE60-'[9]Aggregates (£bn)'!AC60</f>
        <v>594.92399999999998</v>
      </c>
      <c r="AD60" s="30">
        <f>'Aggregates (£bn)'!AF60-'[9]Aggregates (£bn)'!AD60</f>
        <v>1033.4169999999999</v>
      </c>
      <c r="AE60" s="30">
        <f>'Aggregates (£bn)'!AG58-'[9]Aggregates (£bn)'!AE60</f>
        <v>-1010.2296320601862</v>
      </c>
      <c r="AF60" s="30"/>
      <c r="AG60" s="35" t="s">
        <v>44</v>
      </c>
      <c r="AH60" s="30">
        <f>'Aggregates (per cent of GDP)'!C57-'[9]Aggregates (per cent of GDP)'!C57</f>
        <v>-1.6050242083096578E-3</v>
      </c>
      <c r="AI60" s="30">
        <f>'Aggregates (per cent of GDP)'!D57-'[9]Aggregates (per cent of GDP)'!D57</f>
        <v>-1.5410685407388769E-3</v>
      </c>
      <c r="AJ60" s="30">
        <f>'Aggregates (per cent of GDP)'!E57-'[9]Aggregates (per cent of GDP)'!E57</f>
        <v>-1.4239512280624922E-3</v>
      </c>
      <c r="AK60" s="30">
        <f>'Aggregates (per cent of GDP)'!F57-'[9]Aggregates (per cent of GDP)'!F57</f>
        <v>-1.7790221150115748E-5</v>
      </c>
      <c r="AL60" s="30">
        <f>'Aggregates (per cent of GDP)'!G57-'[9]Aggregates (per cent of GDP)'!G57</f>
        <v>-9.932709152860042E-5</v>
      </c>
      <c r="AM60" s="30">
        <f>'Aggregates (per cent of GDP)'!H57-'[9]Aggregates (per cent of GDP)'!H57</f>
        <v>-1.1711731267860515E-4</v>
      </c>
      <c r="AN60" s="30">
        <f>'Aggregates (per cent of GDP)'!I57-'[9]Aggregates (per cent of GDP)'!I57</f>
        <v>-1.4532059078362636E-3</v>
      </c>
      <c r="AO60" s="30">
        <f>'Aggregates (per cent of GDP)'!J57-'[9]Aggregates (per cent of GDP)'!J57</f>
        <v>0</v>
      </c>
      <c r="AP60" s="30">
        <f>'Aggregates (per cent of GDP)'!K57-'[9]Aggregates (per cent of GDP)'!K57</f>
        <v>8.1745888715900605E-5</v>
      </c>
      <c r="AQ60" s="30">
        <f>'Aggregates (per cent of GDP)'!L57-'[9]Aggregates (per cent of GDP)'!L57</f>
        <v>-1.4783906456505846E-4</v>
      </c>
      <c r="AR60" s="30">
        <f>'Aggregates (per cent of GDP)'!M57-'[9]Aggregates (per cent of GDP)'!M57</f>
        <v>-1.4783906456505846E-4</v>
      </c>
      <c r="AS60" s="30">
        <f>'Aggregates (per cent of GDP)'!L57-'[9]Aggregates (per cent of GDP)'!N57</f>
        <v>4.0078207368368046</v>
      </c>
      <c r="AT60" s="30">
        <f>'Aggregates (per cent of GDP)'!N57-'[9]Aggregates (per cent of GDP)'!O57</f>
        <v>0.81015755056768479</v>
      </c>
      <c r="AU60" s="30">
        <f>'Aggregates (per cent of GDP)'!P57-'[9]Aggregates (per cent of GDP)'!P57</f>
        <v>0</v>
      </c>
      <c r="AV60" s="30">
        <f>'Aggregates (per cent of GDP)'!R57-'[9]Aggregates (per cent of GDP)'!Q57</f>
        <v>28.791561442689034</v>
      </c>
      <c r="AW60" s="30">
        <f>'Aggregates (per cent of GDP)'!R57-'[9]Aggregates (per cent of GDP)'!R57</f>
        <v>-3.5478785282485603E-3</v>
      </c>
      <c r="AX60" s="30">
        <f>'Aggregates (per cent of GDP)'!S57-'[9]Aggregates (per cent of GDP)'!S57</f>
        <v>0</v>
      </c>
      <c r="AY60" s="30">
        <f>'Aggregates (per cent of GDP)'!T57-'[9]Aggregates (per cent of GDP)'!T57</f>
        <v>1.4027496698965081E-4</v>
      </c>
      <c r="AZ60" s="30">
        <f>'Aggregates (per cent of GDP)'!U57-'[9]Aggregates (per cent of GDP)'!U57</f>
        <v>1.4997262910609876E-4</v>
      </c>
      <c r="BA60" s="30">
        <f>'Aggregates (per cent of GDP)'!V57-'[9]Aggregates (per cent of GDP)'!V57</f>
        <v>-1.0605117201212266E-4</v>
      </c>
      <c r="BB60" s="30">
        <f>'Aggregates (per cent of GDP)'!W57-'[9]Aggregates (per cent of GDP)'!W57</f>
        <v>0</v>
      </c>
      <c r="BC60" s="30">
        <f>'Aggregates (per cent of GDP)'!X57-'[9]Aggregates (per cent of GDP)'!X57</f>
        <v>-3.7248554328073169E-3</v>
      </c>
      <c r="BD60" s="30">
        <f>'Aggregates (per cent of GDP)'!AA57-'[9]Aggregates (per cent of GDP)'!Y57</f>
        <v>-29.770528471561629</v>
      </c>
      <c r="BE60" s="30">
        <f>'Aggregates (per cent of GDP)'!AB57-'[9]Aggregates (per cent of GDP)'!Z57</f>
        <v>-33.530935030352282</v>
      </c>
      <c r="BF60" s="30">
        <f>'Aggregates (per cent of GDP)'!AC57-'[9]Aggregates (per cent of GDP)'!AA57</f>
        <v>37.12390186209133</v>
      </c>
      <c r="BG60" s="30"/>
      <c r="BH60" s="30"/>
      <c r="BI60" s="30"/>
      <c r="BK60" s="35" t="s">
        <v>51</v>
      </c>
      <c r="BL60" s="30">
        <f>'Aggregates (2023-24 prices)'!C57-'[9]Aggregates (2023-24 prices)'!$C$57</f>
        <v>-0.80548555708378444</v>
      </c>
      <c r="BM60" s="30">
        <f>'Aggregates (2023-24 prices)'!D57-'[9]Aggregates (2023-24 prices)'!D57</f>
        <v>-0.86833425034387801</v>
      </c>
      <c r="BN60" s="30">
        <f>'Aggregates (2023-24 prices)'!E57-'[9]Aggregates (2023-24 prices)'!E57</f>
        <v>-0.77950894085279288</v>
      </c>
      <c r="BO60" s="30">
        <f>'Aggregates (2023-24 prices)'!F57-'[9]Aggregates (2023-24 prices)'!F57</f>
        <v>-3.8606602475923069E-2</v>
      </c>
      <c r="BP60" s="30">
        <f>'Aggregates (2023-24 prices)'!G57-'[9]Aggregates (2023-24 prices)'!G57</f>
        <v>-5.0218707015140751E-2</v>
      </c>
      <c r="BQ60" s="30">
        <f>'Aggregates (2023-24 prices)'!H57-'[9]Aggregates (2023-24 prices)'!H57</f>
        <v>-8.8825309491070925E-2</v>
      </c>
      <c r="BR60" s="30">
        <f>'Aggregates (2023-24 prices)'!I57-'[9]Aggregates (2023-24 prices)'!I57</f>
        <v>-0.72743328748276781</v>
      </c>
      <c r="BS60" s="30"/>
      <c r="BT60" s="30" t="e">
        <f>'Aggregates (2023-24 prices)'!K57-#REF!</f>
        <v>#REF!</v>
      </c>
      <c r="BU60" s="30" t="e">
        <f>'Aggregates (2023-24 prices)'!#REF!-#REF!</f>
        <v>#REF!</v>
      </c>
      <c r="BV60" s="30" t="e">
        <f>'Aggregates (2023-24 prices)'!L57-#REF!</f>
        <v>#REF!</v>
      </c>
      <c r="BW60" s="30" t="e">
        <f>'Aggregates (2023-24 prices)'!M57-#REF!</f>
        <v>#REF!</v>
      </c>
      <c r="BX60" s="30" t="e">
        <f>'Aggregates (2023-24 prices)'!N57-#REF!</f>
        <v>#REF!</v>
      </c>
      <c r="BY60" s="30"/>
      <c r="BZ60" s="30" t="e">
        <f>'Aggregates (2023-24 prices)'!Q57-#REF!</f>
        <v>#REF!</v>
      </c>
      <c r="CA60" s="30" t="e">
        <f>'Aggregates (2023-24 prices)'!R57-#REF!</f>
        <v>#REF!</v>
      </c>
      <c r="CB60" s="30"/>
      <c r="CC60" s="30" t="e">
        <f>'Aggregates (2023-24 prices)'!T57-#REF!</f>
        <v>#REF!</v>
      </c>
      <c r="CD60" s="30" t="e">
        <f>'Aggregates (2023-24 prices)'!U57-#REF!</f>
        <v>#REF!</v>
      </c>
      <c r="CE60" s="30" t="e">
        <f>'Aggregates (2023-24 prices)'!V57-#REF!</f>
        <v>#REF!</v>
      </c>
      <c r="CF60" s="30"/>
      <c r="CG60" s="30" t="e">
        <f>'Aggregates (2023-24 prices)'!X57-#REF!</f>
        <v>#REF!</v>
      </c>
      <c r="CH60" s="30" t="e">
        <f>'Aggregates (2023-24 prices)'!AA57-#REF!</f>
        <v>#REF!</v>
      </c>
      <c r="CI60" s="30" t="e">
        <f>'Aggregates (2023-24 prices)'!AB57-#REF!</f>
        <v>#REF!</v>
      </c>
      <c r="CJ60" s="30" t="e">
        <f>'Aggregates (2023-24 prices)'!AC57-#REF!</f>
        <v>#REF!</v>
      </c>
      <c r="CK60" s="30"/>
      <c r="CL60" s="30" t="e">
        <f>'Aggregates (2023-24 prices)'!AE57-#REF!</f>
        <v>#REF!</v>
      </c>
    </row>
    <row r="61" spans="2:90" s="69" customFormat="1">
      <c r="B61" s="68" t="s">
        <v>43</v>
      </c>
      <c r="C61" s="30">
        <f>'Aggregates (£bn)'!C61-'[9]Aggregates (£bn)'!C61</f>
        <v>0</v>
      </c>
      <c r="D61" s="30">
        <f>'Aggregates (£bn)'!D61-'[9]Aggregates (£bn)'!D61</f>
        <v>0</v>
      </c>
      <c r="E61" s="30">
        <f>'Aggregates (£bn)'!E61-'[9]Aggregates (£bn)'!E61</f>
        <v>0</v>
      </c>
      <c r="F61" s="30">
        <f>'Aggregates (£bn)'!F61-'[9]Aggregates (£bn)'!F61</f>
        <v>0</v>
      </c>
      <c r="G61" s="30">
        <f>'Aggregates (£bn)'!G61-'[9]Aggregates (£bn)'!G61</f>
        <v>0</v>
      </c>
      <c r="H61" s="30">
        <f>'Aggregates (£bn)'!H61-'[9]Aggregates (£bn)'!H61</f>
        <v>0</v>
      </c>
      <c r="I61" s="30">
        <f>'Aggregates (£bn)'!I61-'[9]Aggregates (£bn)'!I61</f>
        <v>0</v>
      </c>
      <c r="J61" s="30">
        <f>'Aggregates (£bn)'!J61-'[9]Aggregates (£bn)'!J61</f>
        <v>0</v>
      </c>
      <c r="K61" s="30">
        <f>'Aggregates (£bn)'!K61-'[9]Aggregates (£bn)'!K61</f>
        <v>-3.1707718664364393E-4</v>
      </c>
      <c r="L61" s="30">
        <f>'Aggregates (£bn)'!L61-'[9]Aggregates (£bn)'!L61</f>
        <v>0</v>
      </c>
      <c r="M61" s="30">
        <f>'Aggregates (£bn)'!L61-'[9]Aggregates (£bn)'!M61</f>
        <v>6.5782263097642435</v>
      </c>
      <c r="N61" s="30">
        <f>'Aggregates (£bn)'!M61-'[9]Aggregates (£bn)'!N61</f>
        <v>31.610864457658156</v>
      </c>
      <c r="O61" s="30">
        <f>'Aggregates (£bn)'!N61-'[9]Aggregates (£bn)'!O61</f>
        <v>6.5779092325775981</v>
      </c>
      <c r="P61" s="30">
        <f>'Aggregates (£bn)'!P61-'[9]Aggregates (£bn)'!P61</f>
        <v>0</v>
      </c>
      <c r="Q61" s="30">
        <f>'Aggregates (£bn)'!Q61-'[9]Aggregates (£bn)'!Q61</f>
        <v>0</v>
      </c>
      <c r="R61" s="30">
        <f>'Aggregates (£bn)'!R61-'[9]Aggregates (£bn)'!R61</f>
        <v>0</v>
      </c>
      <c r="S61" s="30">
        <f>'Aggregates (£bn)'!S61-'[9]Aggregates (£bn)'!S61</f>
        <v>0</v>
      </c>
      <c r="T61" s="30">
        <f>'Aggregates (£bn)'!T61-'[9]Aggregates (£bn)'!T61</f>
        <v>0</v>
      </c>
      <c r="U61" s="30">
        <f>'Aggregates (£bn)'!U61-'[9]Aggregates (£bn)'!U61</f>
        <v>0</v>
      </c>
      <c r="V61" s="30">
        <f>'Aggregates (£bn)'!V61-'[9]Aggregates (£bn)'!V61</f>
        <v>0</v>
      </c>
      <c r="W61" s="30">
        <f>'Aggregates (£bn)'!W61-'[9]Aggregates (£bn)'!W61</f>
        <v>0</v>
      </c>
      <c r="X61" s="30">
        <f>'Aggregates (£bn)'!X61-'[9]Aggregates (£bn)'!X61</f>
        <v>0</v>
      </c>
      <c r="Y61" s="30">
        <f>'Aggregates (£bn)'!AA61-'[9]Aggregates (£bn)'!Y61</f>
        <v>-365.637</v>
      </c>
      <c r="Z61" s="30">
        <f>'Aggregates (£bn)'!AB61-'[9]Aggregates (£bn)'!Z61</f>
        <v>-361.98509076742243</v>
      </c>
      <c r="AA61" s="30">
        <f>'Aggregates (£bn)'!AC61-'[9]Aggregates (£bn)'!AA61</f>
        <v>419.56400000000002</v>
      </c>
      <c r="AB61" s="30">
        <f>'Aggregates (£bn)'!AD61-'[9]Aggregates (£bn)'!AB61</f>
        <v>4.6587736902357566</v>
      </c>
      <c r="AC61" s="30">
        <f>'Aggregates (£bn)'!AE61-'[9]Aggregates (£bn)'!AC61</f>
        <v>649.69100000000003</v>
      </c>
      <c r="AD61" s="30">
        <f>'Aggregates (£bn)'!AF61-'[9]Aggregates (£bn)'!AD61</f>
        <v>1087.3520000000001</v>
      </c>
      <c r="AE61" s="30">
        <f>'Aggregates (£bn)'!AG59-'[9]Aggregates (£bn)'!AE61</f>
        <v>-1056.8581681650478</v>
      </c>
      <c r="AF61" s="30"/>
      <c r="AG61" s="35" t="s">
        <v>45</v>
      </c>
      <c r="AH61" s="30">
        <f>'Aggregates (per cent of GDP)'!C58-'[9]Aggregates (per cent of GDP)'!C58</f>
        <v>0</v>
      </c>
      <c r="AI61" s="30">
        <f>'Aggregates (per cent of GDP)'!D58-'[9]Aggregates (per cent of GDP)'!D58</f>
        <v>0</v>
      </c>
      <c r="AJ61" s="30">
        <f>'Aggregates (per cent of GDP)'!E58-'[9]Aggregates (per cent of GDP)'!E58</f>
        <v>0</v>
      </c>
      <c r="AK61" s="30">
        <f>'Aggregates (per cent of GDP)'!F58-'[9]Aggregates (per cent of GDP)'!F58</f>
        <v>0</v>
      </c>
      <c r="AL61" s="30">
        <f>'Aggregates (per cent of GDP)'!G58-'[9]Aggregates (per cent of GDP)'!G58</f>
        <v>0</v>
      </c>
      <c r="AM61" s="30">
        <f>'Aggregates (per cent of GDP)'!H58-'[9]Aggregates (per cent of GDP)'!H58</f>
        <v>0</v>
      </c>
      <c r="AN61" s="30">
        <f>'Aggregates (per cent of GDP)'!I58-'[9]Aggregates (per cent of GDP)'!I58</f>
        <v>0</v>
      </c>
      <c r="AO61" s="30">
        <f>'Aggregates (per cent of GDP)'!J58-'[9]Aggregates (per cent of GDP)'!J58</f>
        <v>0</v>
      </c>
      <c r="AP61" s="30">
        <f>'Aggregates (per cent of GDP)'!K58-'[9]Aggregates (per cent of GDP)'!K58</f>
        <v>0</v>
      </c>
      <c r="AQ61" s="30">
        <f>'Aggregates (per cent of GDP)'!L58-'[9]Aggregates (per cent of GDP)'!L58</f>
        <v>0</v>
      </c>
      <c r="AR61" s="30">
        <f>'Aggregates (per cent of GDP)'!M58-'[9]Aggregates (per cent of GDP)'!M58</f>
        <v>0</v>
      </c>
      <c r="AS61" s="30">
        <f>'Aggregates (per cent of GDP)'!L58-'[9]Aggregates (per cent of GDP)'!N58</f>
        <v>9.1394656478680725E-2</v>
      </c>
      <c r="AT61" s="30">
        <f>'Aggregates (per cent of GDP)'!N58-'[9]Aggregates (per cent of GDP)'!O58</f>
        <v>0.60361203846032718</v>
      </c>
      <c r="AU61" s="30">
        <f>'Aggregates (per cent of GDP)'!P58-'[9]Aggregates (per cent of GDP)'!P58</f>
        <v>0</v>
      </c>
      <c r="AV61" s="30">
        <f>'Aggregates (per cent of GDP)'!R58-'[9]Aggregates (per cent of GDP)'!Q58</f>
        <v>28.973597414616748</v>
      </c>
      <c r="AW61" s="30">
        <f>'Aggregates (per cent of GDP)'!R58-'[9]Aggregates (per cent of GDP)'!R58</f>
        <v>0</v>
      </c>
      <c r="AX61" s="30">
        <f>'Aggregates (per cent of GDP)'!S58-'[9]Aggregates (per cent of GDP)'!S58</f>
        <v>0</v>
      </c>
      <c r="AY61" s="30">
        <f>'Aggregates (per cent of GDP)'!T58-'[9]Aggregates (per cent of GDP)'!T58</f>
        <v>0</v>
      </c>
      <c r="AZ61" s="30">
        <f>'Aggregates (per cent of GDP)'!U58-'[9]Aggregates (per cent of GDP)'!U58</f>
        <v>0</v>
      </c>
      <c r="BA61" s="30">
        <f>'Aggregates (per cent of GDP)'!V58-'[9]Aggregates (per cent of GDP)'!V58</f>
        <v>0</v>
      </c>
      <c r="BB61" s="30">
        <f>'Aggregates (per cent of GDP)'!W58-'[9]Aggregates (per cent of GDP)'!W58</f>
        <v>0</v>
      </c>
      <c r="BC61" s="30">
        <f>'Aggregates (per cent of GDP)'!X58-'[9]Aggregates (per cent of GDP)'!X58</f>
        <v>0</v>
      </c>
      <c r="BD61" s="30">
        <f>'Aggregates (per cent of GDP)'!AA58-'[9]Aggregates (per cent of GDP)'!Y58</f>
        <v>-27.780394657387845</v>
      </c>
      <c r="BE61" s="30">
        <f>'Aggregates (per cent of GDP)'!AB58-'[9]Aggregates (per cent of GDP)'!Z58</f>
        <v>-33.624996904641797</v>
      </c>
      <c r="BF61" s="30">
        <f>'Aggregates (per cent of GDP)'!AC58-'[9]Aggregates (per cent of GDP)'!AA58</f>
        <v>34.073811811035235</v>
      </c>
      <c r="BG61" s="30"/>
      <c r="BH61" s="30"/>
      <c r="BI61" s="30"/>
      <c r="BK61" s="35" t="s">
        <v>52</v>
      </c>
      <c r="BL61" s="30">
        <f>'Aggregates (2023-24 prices)'!C58-'[9]Aggregates (2023-24 prices)'!$C$58</f>
        <v>-0.75856886823760306</v>
      </c>
      <c r="BM61" s="30">
        <f>'Aggregates (2023-24 prices)'!D58-'[9]Aggregates (2023-24 prices)'!D58</f>
        <v>-0.91385861267849577</v>
      </c>
      <c r="BN61" s="30">
        <f>'Aggregates (2023-24 prices)'!E58-'[9]Aggregates (2023-24 prices)'!E58</f>
        <v>-0.79768868237647439</v>
      </c>
      <c r="BO61" s="30">
        <f>'Aggregates (2023-24 prices)'!F58-'[9]Aggregates (2023-24 prices)'!F58</f>
        <v>-6.3158313972792257E-2</v>
      </c>
      <c r="BP61" s="30">
        <f>'Aggregates (2023-24 prices)'!G58-'[9]Aggregates (2023-24 prices)'!G58</f>
        <v>-5.3011616329250444E-2</v>
      </c>
      <c r="BQ61" s="30">
        <f>'Aggregates (2023-24 prices)'!H58-'[9]Aggregates (2023-24 prices)'!H58</f>
        <v>-0.11616993030202138</v>
      </c>
      <c r="BR61" s="30">
        <f>'Aggregates (2023-24 prices)'!I58-'[9]Aggregates (2023-24 prices)'!I58</f>
        <v>-0.67732758048464348</v>
      </c>
      <c r="BS61" s="30"/>
      <c r="BT61" s="30" t="e">
        <f>'Aggregates (2023-24 prices)'!K58-#REF!</f>
        <v>#REF!</v>
      </c>
      <c r="BU61" s="30" t="e">
        <f>'Aggregates (2023-24 prices)'!#REF!-#REF!</f>
        <v>#REF!</v>
      </c>
      <c r="BV61" s="30" t="e">
        <f>'Aggregates (2023-24 prices)'!L58-#REF!</f>
        <v>#REF!</v>
      </c>
      <c r="BW61" s="30" t="e">
        <f>'Aggregates (2023-24 prices)'!M58-#REF!</f>
        <v>#REF!</v>
      </c>
      <c r="BX61" s="30" t="e">
        <f>'Aggregates (2023-24 prices)'!N58-#REF!</f>
        <v>#REF!</v>
      </c>
      <c r="BY61" s="30"/>
      <c r="BZ61" s="30" t="e">
        <f>'Aggregates (2023-24 prices)'!Q58-#REF!</f>
        <v>#REF!</v>
      </c>
      <c r="CA61" s="30" t="e">
        <f>'Aggregates (2023-24 prices)'!R58-#REF!</f>
        <v>#REF!</v>
      </c>
      <c r="CB61" s="30"/>
      <c r="CC61" s="30" t="e">
        <f>'Aggregates (2023-24 prices)'!T58-#REF!</f>
        <v>#REF!</v>
      </c>
      <c r="CD61" s="30" t="e">
        <f>'Aggregates (2023-24 prices)'!U58-#REF!</f>
        <v>#REF!</v>
      </c>
      <c r="CE61" s="30" t="e">
        <f>'Aggregates (2023-24 prices)'!V58-#REF!</f>
        <v>#REF!</v>
      </c>
      <c r="CF61" s="30"/>
      <c r="CG61" s="30" t="e">
        <f>'Aggregates (2023-24 prices)'!X58-#REF!</f>
        <v>#REF!</v>
      </c>
      <c r="CH61" s="30" t="e">
        <f>'Aggregates (2023-24 prices)'!AA58-#REF!</f>
        <v>#REF!</v>
      </c>
      <c r="CI61" s="30" t="e">
        <f>'Aggregates (2023-24 prices)'!AB58-#REF!</f>
        <v>#REF!</v>
      </c>
      <c r="CJ61" s="30" t="e">
        <f>'Aggregates (2023-24 prices)'!AC58-#REF!</f>
        <v>#REF!</v>
      </c>
      <c r="CK61" s="30"/>
      <c r="CL61" s="30" t="e">
        <f>'Aggregates (2023-24 prices)'!AE58-#REF!</f>
        <v>#REF!</v>
      </c>
    </row>
    <row r="62" spans="2:90" s="69" customFormat="1">
      <c r="B62" s="68" t="s">
        <v>44</v>
      </c>
      <c r="C62" s="30">
        <f>'Aggregates (£bn)'!C62-'[9]Aggregates (£bn)'!C62</f>
        <v>0</v>
      </c>
      <c r="D62" s="30">
        <f>'Aggregates (£bn)'!D62-'[9]Aggregates (£bn)'!D62</f>
        <v>0</v>
      </c>
      <c r="E62" s="30">
        <f>'Aggregates (£bn)'!E62-'[9]Aggregates (£bn)'!E62</f>
        <v>0</v>
      </c>
      <c r="F62" s="30">
        <f>'Aggregates (£bn)'!F62-'[9]Aggregates (£bn)'!F62</f>
        <v>0</v>
      </c>
      <c r="G62" s="30">
        <f>'Aggregates (£bn)'!G62-'[9]Aggregates (£bn)'!G62</f>
        <v>0</v>
      </c>
      <c r="H62" s="30">
        <f>'Aggregates (£bn)'!H62-'[9]Aggregates (£bn)'!H62</f>
        <v>0</v>
      </c>
      <c r="I62" s="30">
        <f>'Aggregates (£bn)'!I62-'[9]Aggregates (£bn)'!I62</f>
        <v>0</v>
      </c>
      <c r="J62" s="30">
        <f>'Aggregates (£bn)'!J62-'[9]Aggregates (£bn)'!J62</f>
        <v>0</v>
      </c>
      <c r="K62" s="30">
        <f>'Aggregates (£bn)'!K62-'[9]Aggregates (£bn)'!K62</f>
        <v>3.9694586149785493E-4</v>
      </c>
      <c r="L62" s="30">
        <f>'Aggregates (£bn)'!L62-'[9]Aggregates (£bn)'!L62</f>
        <v>0</v>
      </c>
      <c r="M62" s="30">
        <f>'Aggregates (£bn)'!L62-'[9]Aggregates (£bn)'!M62</f>
        <v>9.0296191452587315</v>
      </c>
      <c r="N62" s="30">
        <f>'Aggregates (£bn)'!M62-'[9]Aggregates (£bn)'!N62</f>
        <v>35.644364763621034</v>
      </c>
      <c r="O62" s="30">
        <f>'Aggregates (£bn)'!N62-'[9]Aggregates (£bn)'!O62</f>
        <v>9.0300160911202347</v>
      </c>
      <c r="P62" s="30">
        <f>'Aggregates (£bn)'!P62-'[9]Aggregates (£bn)'!P62</f>
        <v>0</v>
      </c>
      <c r="Q62" s="30">
        <f>'Aggregates (£bn)'!Q62-'[9]Aggregates (£bn)'!Q62</f>
        <v>0</v>
      </c>
      <c r="R62" s="30">
        <f>'Aggregates (£bn)'!R62-'[9]Aggregates (£bn)'!R62</f>
        <v>0</v>
      </c>
      <c r="S62" s="30">
        <f>'Aggregates (£bn)'!S62-'[9]Aggregates (£bn)'!S62</f>
        <v>0</v>
      </c>
      <c r="T62" s="30">
        <f>'Aggregates (£bn)'!T62-'[9]Aggregates (£bn)'!T62</f>
        <v>0</v>
      </c>
      <c r="U62" s="30">
        <f>'Aggregates (£bn)'!U62-'[9]Aggregates (£bn)'!U62</f>
        <v>0</v>
      </c>
      <c r="V62" s="30">
        <f>'Aggregates (£bn)'!V62-'[9]Aggregates (£bn)'!V62</f>
        <v>0</v>
      </c>
      <c r="W62" s="30">
        <f>'Aggregates (£bn)'!W62-'[9]Aggregates (£bn)'!W62</f>
        <v>0</v>
      </c>
      <c r="X62" s="30">
        <f>'Aggregates (£bn)'!X62-'[9]Aggregates (£bn)'!X62</f>
        <v>0</v>
      </c>
      <c r="Y62" s="30">
        <f>'Aggregates (£bn)'!AA62-'[9]Aggregates (£bn)'!Y62</f>
        <v>-338.65</v>
      </c>
      <c r="Z62" s="30">
        <f>'Aggregates (£bn)'!AB62-'[9]Aggregates (£bn)'!Z62</f>
        <v>-381.66198390887979</v>
      </c>
      <c r="AA62" s="30">
        <f>'Aggregates (£bn)'!AC62-'[9]Aggregates (£bn)'!AA62</f>
        <v>413.815</v>
      </c>
      <c r="AB62" s="30">
        <f>'Aggregates (£bn)'!AD62-'[9]Aggregates (£bn)'!AB62</f>
        <v>6.420380854741266</v>
      </c>
      <c r="AC62" s="30">
        <f>'Aggregates (£bn)'!AE62-'[9]Aggregates (£bn)'!AC62</f>
        <v>716.32300000000009</v>
      </c>
      <c r="AD62" s="30">
        <f>'Aggregates (£bn)'!AF62-'[9]Aggregates (£bn)'!AD62</f>
        <v>1138.8</v>
      </c>
      <c r="AE62" s="30">
        <f>'Aggregates (£bn)'!AG60-'[9]Aggregates (£bn)'!AE62</f>
        <v>-1113.7166423945705</v>
      </c>
      <c r="AF62" s="30"/>
      <c r="AG62" s="35" t="s">
        <v>46</v>
      </c>
      <c r="AH62" s="30">
        <f>'Aggregates (per cent of GDP)'!C59-'[9]Aggregates (per cent of GDP)'!C59</f>
        <v>2.8653554892343891E-5</v>
      </c>
      <c r="AI62" s="30">
        <f>'Aggregates (per cent of GDP)'!D59-'[9]Aggregates (per cent of GDP)'!D59</f>
        <v>3.106789620943573E-5</v>
      </c>
      <c r="AJ62" s="30">
        <f>'Aggregates (per cent of GDP)'!E59-'[9]Aggregates (per cent of GDP)'!E59</f>
        <v>2.7943526959006704E-5</v>
      </c>
      <c r="AK62" s="30">
        <f>'Aggregates (per cent of GDP)'!F59-'[9]Aggregates (per cent of GDP)'!F59</f>
        <v>1.1951954361766326E-6</v>
      </c>
      <c r="AL62" s="30">
        <f>'Aggregates (per cent of GDP)'!G59-'[9]Aggregates (per cent of GDP)'!G59</f>
        <v>1.9291738082571896E-6</v>
      </c>
      <c r="AM62" s="30">
        <f>'Aggregates (per cent of GDP)'!H59-'[9]Aggregates (per cent of GDP)'!H59</f>
        <v>3.1243692446558669E-6</v>
      </c>
      <c r="AN62" s="30">
        <f>'Aggregates (per cent of GDP)'!I59-'[9]Aggregates (per cent of GDP)'!I59</f>
        <v>2.6014558443421265E-5</v>
      </c>
      <c r="AO62" s="30">
        <f>'Aggregates (per cent of GDP)'!J59-'[9]Aggregates (per cent of GDP)'!J59</f>
        <v>0</v>
      </c>
      <c r="AP62" s="30">
        <f>'Aggregates (per cent of GDP)'!K59-'[9]Aggregates (per cent of GDP)'!K59</f>
        <v>1.219145877362493E-6</v>
      </c>
      <c r="AQ62" s="30">
        <f>'Aggregates (per cent of GDP)'!L59-'[9]Aggregates (per cent of GDP)'!L59</f>
        <v>-1.0487555968108353E-6</v>
      </c>
      <c r="AR62" s="30">
        <f>'Aggregates (per cent of GDP)'!M59-'[9]Aggregates (per cent of GDP)'!M59</f>
        <v>-1.0487555968108353E-6</v>
      </c>
      <c r="AS62" s="30">
        <f>'Aggregates (per cent of GDP)'!L59-'[9]Aggregates (per cent of GDP)'!N59</f>
        <v>-4.3630045365185675</v>
      </c>
      <c r="AT62" s="30">
        <f>'Aggregates (per cent of GDP)'!N59-'[9]Aggregates (per cent of GDP)'!O59</f>
        <v>0.17659618190416282</v>
      </c>
      <c r="AU62" s="30">
        <f>'Aggregates (per cent of GDP)'!P59-'[9]Aggregates (per cent of GDP)'!P59</f>
        <v>0</v>
      </c>
      <c r="AV62" s="30">
        <f>'Aggregates (per cent of GDP)'!R59-'[9]Aggregates (per cent of GDP)'!Q59</f>
        <v>29.872582096450131</v>
      </c>
      <c r="AW62" s="30">
        <f>'Aggregates (per cent of GDP)'!R59-'[9]Aggregates (per cent of GDP)'!R59</f>
        <v>0</v>
      </c>
      <c r="AX62" s="30">
        <f>'Aggregates (per cent of GDP)'!S59-'[9]Aggregates (per cent of GDP)'!S59</f>
        <v>0</v>
      </c>
      <c r="AY62" s="30">
        <f>'Aggregates (per cent of GDP)'!T59-'[9]Aggregates (per cent of GDP)'!T59</f>
        <v>1.48841726410609E-6</v>
      </c>
      <c r="AZ62" s="30">
        <f>'Aggregates (per cent of GDP)'!U59-'[9]Aggregates (per cent of GDP)'!U59</f>
        <v>1.6000263189930308E-6</v>
      </c>
      <c r="BA62" s="30">
        <f>'Aggregates (per cent of GDP)'!V59-'[9]Aggregates (per cent of GDP)'!V59</f>
        <v>1.4882119745429634E-6</v>
      </c>
      <c r="BB62" s="30">
        <f>'Aggregates (per cent of GDP)'!W59-'[9]Aggregates (per cent of GDP)'!W59</f>
        <v>0</v>
      </c>
      <c r="BC62" s="30">
        <f>'Aggregates (per cent of GDP)'!X59-'[9]Aggregates (per cent of GDP)'!X59</f>
        <v>0</v>
      </c>
      <c r="BD62" s="30">
        <f>'Aggregates (per cent of GDP)'!AA59-'[9]Aggregates (per cent of GDP)'!Y59</f>
        <v>-27.362402447191609</v>
      </c>
      <c r="BE62" s="30">
        <f>'Aggregates (per cent of GDP)'!AB59-'[9]Aggregates (per cent of GDP)'!Z59</f>
        <v>-34.390797574543654</v>
      </c>
      <c r="BF62" s="30">
        <f>'Aggregates (per cent of GDP)'!AC59-'[9]Aggregates (per cent of GDP)'!AA59</f>
        <v>32.386384993886352</v>
      </c>
      <c r="BG62" s="30"/>
      <c r="BH62" s="30"/>
      <c r="BI62" s="30"/>
      <c r="BK62" s="35" t="s">
        <v>53</v>
      </c>
      <c r="BL62" s="30">
        <f>'Aggregates (2023-24 prices)'!C59-'[9]Aggregates (2023-24 prices)'!$C$59</f>
        <v>-0.73697707924043243</v>
      </c>
      <c r="BM62" s="30">
        <f>'Aggregates (2023-24 prices)'!D59-'[9]Aggregates (2023-24 prices)'!D59</f>
        <v>-0.94708316961373384</v>
      </c>
      <c r="BN62" s="30">
        <f>'Aggregates (2023-24 prices)'!E59-'[9]Aggregates (2023-24 prices)'!E59</f>
        <v>-0.83115389652925842</v>
      </c>
      <c r="BO62" s="30">
        <f>'Aggregates (2023-24 prices)'!F59-'[9]Aggregates (2023-24 prices)'!F59</f>
        <v>-6.1239030779304926E-2</v>
      </c>
      <c r="BP62" s="30">
        <f>'Aggregates (2023-24 prices)'!G59-'[9]Aggregates (2023-24 prices)'!G59</f>
        <v>-5.4690242305177605E-2</v>
      </c>
      <c r="BQ62" s="30">
        <f>'Aggregates (2023-24 prices)'!H59-'[9]Aggregates (2023-24 prices)'!H59</f>
        <v>-0.11592927308448964</v>
      </c>
      <c r="BR62" s="30">
        <f>'Aggregates (2023-24 prices)'!I59-'[9]Aggregates (2023-24 prices)'!I59</f>
        <v>-0.65993189259995688</v>
      </c>
      <c r="BS62" s="30"/>
      <c r="BT62" s="30" t="e">
        <f>'Aggregates (2023-24 prices)'!K59-#REF!</f>
        <v>#REF!</v>
      </c>
      <c r="BU62" s="30" t="e">
        <f>'Aggregates (2023-24 prices)'!#REF!-#REF!</f>
        <v>#REF!</v>
      </c>
      <c r="BV62" s="30" t="e">
        <f>'Aggregates (2023-24 prices)'!L59-#REF!</f>
        <v>#REF!</v>
      </c>
      <c r="BW62" s="30" t="e">
        <f>'Aggregates (2023-24 prices)'!M59-#REF!</f>
        <v>#REF!</v>
      </c>
      <c r="BX62" s="30" t="e">
        <f>'Aggregates (2023-24 prices)'!N59-#REF!</f>
        <v>#REF!</v>
      </c>
      <c r="BY62" s="30"/>
      <c r="BZ62" s="30" t="e">
        <f>'Aggregates (2023-24 prices)'!Q59-#REF!</f>
        <v>#REF!</v>
      </c>
      <c r="CA62" s="30" t="e">
        <f>'Aggregates (2023-24 prices)'!R59-#REF!</f>
        <v>#REF!</v>
      </c>
      <c r="CB62" s="30"/>
      <c r="CC62" s="30" t="e">
        <f>'Aggregates (2023-24 prices)'!T59-#REF!</f>
        <v>#REF!</v>
      </c>
      <c r="CD62" s="30" t="e">
        <f>'Aggregates (2023-24 prices)'!U59-#REF!</f>
        <v>#REF!</v>
      </c>
      <c r="CE62" s="30" t="e">
        <f>'Aggregates (2023-24 prices)'!V59-#REF!</f>
        <v>#REF!</v>
      </c>
      <c r="CF62" s="30"/>
      <c r="CG62" s="30" t="e">
        <f>'Aggregates (2023-24 prices)'!X59-#REF!</f>
        <v>#REF!</v>
      </c>
      <c r="CH62" s="30" t="e">
        <f>'Aggregates (2023-24 prices)'!AA59-#REF!</f>
        <v>#REF!</v>
      </c>
      <c r="CI62" s="30" t="e">
        <f>'Aggregates (2023-24 prices)'!AB59-#REF!</f>
        <v>#REF!</v>
      </c>
      <c r="CJ62" s="30" t="e">
        <f>'Aggregates (2023-24 prices)'!AC59-#REF!</f>
        <v>#REF!</v>
      </c>
      <c r="CK62" s="30"/>
      <c r="CL62" s="30" t="e">
        <f>'Aggregates (2023-24 prices)'!AE59-#REF!</f>
        <v>#REF!</v>
      </c>
    </row>
    <row r="63" spans="2:90" s="69" customFormat="1">
      <c r="B63" s="68" t="s">
        <v>45</v>
      </c>
      <c r="C63" s="30">
        <f>'Aggregates (£bn)'!C63-'[9]Aggregates (£bn)'!C63</f>
        <v>0</v>
      </c>
      <c r="D63" s="30">
        <f>'Aggregates (£bn)'!D63-'[9]Aggregates (£bn)'!D63</f>
        <v>0</v>
      </c>
      <c r="E63" s="30">
        <f>'Aggregates (£bn)'!E63-'[9]Aggregates (£bn)'!E63</f>
        <v>0</v>
      </c>
      <c r="F63" s="30">
        <f>'Aggregates (£bn)'!F63-'[9]Aggregates (£bn)'!F63</f>
        <v>0</v>
      </c>
      <c r="G63" s="30">
        <f>'Aggregates (£bn)'!G63-'[9]Aggregates (£bn)'!G63</f>
        <v>0</v>
      </c>
      <c r="H63" s="30">
        <f>'Aggregates (£bn)'!H63-'[9]Aggregates (£bn)'!H63</f>
        <v>0</v>
      </c>
      <c r="I63" s="30">
        <f>'Aggregates (£bn)'!I63-'[9]Aggregates (£bn)'!I63</f>
        <v>0</v>
      </c>
      <c r="J63" s="30">
        <f>'Aggregates (£bn)'!J63-'[9]Aggregates (£bn)'!J63</f>
        <v>0</v>
      </c>
      <c r="K63" s="30">
        <f>'Aggregates (£bn)'!K63-'[9]Aggregates (£bn)'!K63</f>
        <v>0</v>
      </c>
      <c r="L63" s="30">
        <f>'Aggregates (£bn)'!L63-'[9]Aggregates (£bn)'!L63</f>
        <v>0</v>
      </c>
      <c r="M63" s="30">
        <f>'Aggregates (£bn)'!L63-'[9]Aggregates (£bn)'!M63</f>
        <v>6.9558017947625821</v>
      </c>
      <c r="N63" s="30">
        <f>'Aggregates (£bn)'!M63-'[9]Aggregates (£bn)'!N63</f>
        <v>-5.9026035895251621</v>
      </c>
      <c r="O63" s="30">
        <f>'Aggregates (£bn)'!N63-'[9]Aggregates (£bn)'!O63</f>
        <v>6.9558017947625803</v>
      </c>
      <c r="P63" s="30">
        <f>'Aggregates (£bn)'!P63-'[9]Aggregates (£bn)'!P63</f>
        <v>0</v>
      </c>
      <c r="Q63" s="30">
        <f>'Aggregates (£bn)'!Q63-'[9]Aggregates (£bn)'!Q63</f>
        <v>0</v>
      </c>
      <c r="R63" s="30">
        <f>'Aggregates (£bn)'!R63-'[9]Aggregates (£bn)'!R63</f>
        <v>0</v>
      </c>
      <c r="S63" s="30">
        <f>'Aggregates (£bn)'!S63-'[9]Aggregates (£bn)'!S63</f>
        <v>0</v>
      </c>
      <c r="T63" s="30">
        <f>'Aggregates (£bn)'!T63-'[9]Aggregates (£bn)'!T63</f>
        <v>0</v>
      </c>
      <c r="U63" s="30">
        <f>'Aggregates (£bn)'!U63-'[9]Aggregates (£bn)'!U63</f>
        <v>0</v>
      </c>
      <c r="V63" s="30">
        <f>'Aggregates (£bn)'!V63-'[9]Aggregates (£bn)'!V63</f>
        <v>0</v>
      </c>
      <c r="W63" s="30">
        <f>'Aggregates (£bn)'!W63-'[9]Aggregates (£bn)'!W63</f>
        <v>0</v>
      </c>
      <c r="X63" s="30">
        <f>'Aggregates (£bn)'!X63-'[9]Aggregates (£bn)'!X63</f>
        <v>0</v>
      </c>
      <c r="Y63" s="30">
        <f>'Aggregates (£bn)'!AA63-'[9]Aggregates (£bn)'!Y63</f>
        <v>-326.8</v>
      </c>
      <c r="Z63" s="30">
        <f>'Aggregates (£bn)'!AB63-'[9]Aggregates (£bn)'!Z63</f>
        <v>-395.67519820523739</v>
      </c>
      <c r="AA63" s="30">
        <f>'Aggregates (£bn)'!AC63-'[9]Aggregates (£bn)'!AA63</f>
        <v>392.654</v>
      </c>
      <c r="AB63" s="30">
        <f>'Aggregates (£bn)'!AD63-'[9]Aggregates (£bn)'!AB63</f>
        <v>-11.955801794762584</v>
      </c>
      <c r="AC63" s="30">
        <f>'Aggregates (£bn)'!AE63-'[9]Aggregates (£bn)'!AC63</f>
        <v>754.70900000000006</v>
      </c>
      <c r="AD63" s="30">
        <f>'Aggregates (£bn)'!AF63-'[9]Aggregates (£bn)'!AD63</f>
        <v>1176</v>
      </c>
      <c r="AE63" s="30">
        <f>'Aggregates (£bn)'!AG61-'[9]Aggregates (£bn)'!AE63</f>
        <v>-1151.4885030945381</v>
      </c>
      <c r="AF63" s="30"/>
      <c r="AG63" s="35" t="s">
        <v>47</v>
      </c>
      <c r="AH63" s="30">
        <f>'Aggregates (per cent of GDP)'!C60-'[9]Aggregates (per cent of GDP)'!C60</f>
        <v>-2.7869029779026278E-5</v>
      </c>
      <c r="AI63" s="30">
        <f>'Aggregates (per cent of GDP)'!D60-'[9]Aggregates (per cent of GDP)'!D60</f>
        <v>-3.058237368236405E-5</v>
      </c>
      <c r="AJ63" s="30">
        <f>'Aggregates (per cent of GDP)'!E60-'[9]Aggregates (per cent of GDP)'!E60</f>
        <v>-2.7500586050166476E-5</v>
      </c>
      <c r="AK63" s="30">
        <f>'Aggregates (per cent of GDP)'!F60-'[9]Aggregates (per cent of GDP)'!F60</f>
        <v>-1.329719429454812E-6</v>
      </c>
      <c r="AL63" s="30">
        <f>'Aggregates (per cent of GDP)'!G60-'[9]Aggregates (per cent of GDP)'!G60</f>
        <v>-1.7520682051852532E-6</v>
      </c>
      <c r="AM63" s="30">
        <f>'Aggregates (per cent of GDP)'!H60-'[9]Aggregates (per cent of GDP)'!H60</f>
        <v>-3.0817876348621098E-6</v>
      </c>
      <c r="AN63" s="30">
        <f>'Aggregates (per cent of GDP)'!I60-'[9]Aggregates (per cent of GDP)'!I60</f>
        <v>-2.5421321026897203E-5</v>
      </c>
      <c r="AO63" s="30">
        <f>'Aggregates (per cent of GDP)'!J60-'[9]Aggregates (per cent of GDP)'!J60</f>
        <v>0</v>
      </c>
      <c r="AP63" s="30">
        <f>'Aggregates (per cent of GDP)'!K60-'[9]Aggregates (per cent of GDP)'!K60</f>
        <v>-1.3836244703302469E-6</v>
      </c>
      <c r="AQ63" s="30">
        <f>'Aggregates (per cent of GDP)'!L60-'[9]Aggregates (per cent of GDP)'!L60</f>
        <v>1.3303986450274863E-6</v>
      </c>
      <c r="AR63" s="30">
        <f>'Aggregates (per cent of GDP)'!M60-'[9]Aggregates (per cent of GDP)'!M60</f>
        <v>1.3303986450274863E-6</v>
      </c>
      <c r="AS63" s="30">
        <f>'Aggregates (per cent of GDP)'!L60-'[9]Aggregates (per cent of GDP)'!N60</f>
        <v>-5.3527048503526888</v>
      </c>
      <c r="AT63" s="30">
        <f>'Aggregates (per cent of GDP)'!N60-'[9]Aggregates (per cent of GDP)'!O60</f>
        <v>0.20662861755268747</v>
      </c>
      <c r="AU63" s="30">
        <f>'Aggregates (per cent of GDP)'!P60-'[9]Aggregates (per cent of GDP)'!P60</f>
        <v>0</v>
      </c>
      <c r="AV63" s="30">
        <f>'Aggregates (per cent of GDP)'!R60-'[9]Aggregates (per cent of GDP)'!Q60</f>
        <v>29.518969812012084</v>
      </c>
      <c r="AW63" s="30">
        <f>'Aggregates (per cent of GDP)'!R60-'[9]Aggregates (per cent of GDP)'!R60</f>
        <v>0</v>
      </c>
      <c r="AX63" s="30">
        <f>'Aggregates (per cent of GDP)'!S60-'[9]Aggregates (per cent of GDP)'!S60</f>
        <v>0</v>
      </c>
      <c r="AY63" s="30">
        <f>'Aggregates (per cent of GDP)'!T60-'[9]Aggregates (per cent of GDP)'!T60</f>
        <v>-2.4322720242331286E-6</v>
      </c>
      <c r="AZ63" s="30">
        <f>'Aggregates (per cent of GDP)'!U60-'[9]Aggregates (per cent of GDP)'!U60</f>
        <v>-2.4689496811447498E-6</v>
      </c>
      <c r="BA63" s="30">
        <f>'Aggregates (per cent of GDP)'!V60-'[9]Aggregates (per cent of GDP)'!V60</f>
        <v>-1.4338246974165969E-6</v>
      </c>
      <c r="BB63" s="30">
        <f>'Aggregates (per cent of GDP)'!W60-'[9]Aggregates (per cent of GDP)'!W60</f>
        <v>0</v>
      </c>
      <c r="BC63" s="30">
        <f>'Aggregates (per cent of GDP)'!X60-'[9]Aggregates (per cent of GDP)'!X60</f>
        <v>0</v>
      </c>
      <c r="BD63" s="30">
        <f>'Aggregates (per cent of GDP)'!AA60-'[9]Aggregates (per cent of GDP)'!Y60</f>
        <v>-28.082964030559157</v>
      </c>
      <c r="BE63" s="30">
        <f>'Aggregates (per cent of GDP)'!AB60-'[9]Aggregates (per cent of GDP)'!Z60</f>
        <v>-34.635897367423873</v>
      </c>
      <c r="BF63" s="30">
        <f>'Aggregates (per cent of GDP)'!AC60-'[9]Aggregates (per cent of GDP)'!AA60</f>
        <v>33.790845088515518</v>
      </c>
      <c r="BG63" s="30"/>
      <c r="BH63" s="30"/>
      <c r="BI63" s="30"/>
      <c r="BK63" s="35" t="s">
        <v>54</v>
      </c>
      <c r="BL63" s="30">
        <f>'Aggregates (2023-24 prices)'!C60-'[9]Aggregates (2023-24 prices)'!$C$60</f>
        <v>-0.77494181935071538</v>
      </c>
      <c r="BM63" s="30">
        <f>'Aggregates (2023-24 prices)'!D60-'[9]Aggregates (2023-24 prices)'!D60</f>
        <v>-0.95686274509807845</v>
      </c>
      <c r="BN63" s="30">
        <f>'Aggregates (2023-24 prices)'!E60-'[9]Aggregates (2023-24 prices)'!E60</f>
        <v>-0.85148183863725535</v>
      </c>
      <c r="BO63" s="30">
        <f>'Aggregates (2023-24 prices)'!F60-'[9]Aggregates (2023-24 prices)'!F60</f>
        <v>-5.1165541626495781E-2</v>
      </c>
      <c r="BP63" s="30">
        <f>'Aggregates (2023-24 prices)'!G60-'[9]Aggregates (2023-24 prices)'!G60</f>
        <v>-5.4215364834455215E-2</v>
      </c>
      <c r="BQ63" s="30">
        <f>'Aggregates (2023-24 prices)'!H60-'[9]Aggregates (2023-24 prices)'!H60</f>
        <v>-0.105380906460951</v>
      </c>
      <c r="BR63" s="30">
        <f>'Aggregates (2023-24 prices)'!I60-'[9]Aggregates (2023-24 prices)'!I60</f>
        <v>-0.69529797492759826</v>
      </c>
      <c r="BS63" s="30"/>
      <c r="BT63" s="30" t="e">
        <f>'Aggregates (2023-24 prices)'!K60-#REF!</f>
        <v>#REF!</v>
      </c>
      <c r="BU63" s="30" t="e">
        <f>'Aggregates (2023-24 prices)'!#REF!-#REF!</f>
        <v>#REF!</v>
      </c>
      <c r="BV63" s="30" t="e">
        <f>'Aggregates (2023-24 prices)'!L60-#REF!</f>
        <v>#REF!</v>
      </c>
      <c r="BW63" s="30" t="e">
        <f>'Aggregates (2023-24 prices)'!M60-#REF!</f>
        <v>#REF!</v>
      </c>
      <c r="BX63" s="30" t="e">
        <f>'Aggregates (2023-24 prices)'!N60-#REF!</f>
        <v>#REF!</v>
      </c>
      <c r="BY63" s="30"/>
      <c r="BZ63" s="30" t="e">
        <f>'Aggregates (2023-24 prices)'!Q60-#REF!</f>
        <v>#REF!</v>
      </c>
      <c r="CA63" s="30" t="e">
        <f>'Aggregates (2023-24 prices)'!R60-#REF!</f>
        <v>#REF!</v>
      </c>
      <c r="CB63" s="30"/>
      <c r="CC63" s="30" t="e">
        <f>'Aggregates (2023-24 prices)'!T60-#REF!</f>
        <v>#REF!</v>
      </c>
      <c r="CD63" s="30" t="e">
        <f>'Aggregates (2023-24 prices)'!U60-#REF!</f>
        <v>#REF!</v>
      </c>
      <c r="CE63" s="30" t="e">
        <f>'Aggregates (2023-24 prices)'!V60-#REF!</f>
        <v>#REF!</v>
      </c>
      <c r="CF63" s="30"/>
      <c r="CG63" s="30" t="e">
        <f>'Aggregates (2023-24 prices)'!X60-#REF!</f>
        <v>#REF!</v>
      </c>
      <c r="CH63" s="30" t="e">
        <f>'Aggregates (2023-24 prices)'!AA60-#REF!</f>
        <v>#REF!</v>
      </c>
      <c r="CI63" s="30" t="e">
        <f>'Aggregates (2023-24 prices)'!AB60-#REF!</f>
        <v>#REF!</v>
      </c>
      <c r="CJ63" s="30" t="e">
        <f>'Aggregates (2023-24 prices)'!AC60-#REF!</f>
        <v>#REF!</v>
      </c>
      <c r="CK63" s="30"/>
      <c r="CL63" s="30" t="e">
        <f>'Aggregates (2023-24 prices)'!AE60-#REF!</f>
        <v>#REF!</v>
      </c>
    </row>
    <row r="64" spans="2:90" s="69" customFormat="1">
      <c r="B64" s="68" t="s">
        <v>46</v>
      </c>
      <c r="C64" s="30">
        <f>'Aggregates (£bn)'!C64-'[9]Aggregates (£bn)'!C64</f>
        <v>0</v>
      </c>
      <c r="D64" s="30">
        <f>'Aggregates (£bn)'!D64-'[9]Aggregates (£bn)'!D64</f>
        <v>0</v>
      </c>
      <c r="E64" s="30">
        <f>'Aggregates (£bn)'!E64-'[9]Aggregates (£bn)'!E64</f>
        <v>0</v>
      </c>
      <c r="F64" s="30">
        <f>'Aggregates (£bn)'!F64-'[9]Aggregates (£bn)'!F64</f>
        <v>0</v>
      </c>
      <c r="G64" s="30">
        <f>'Aggregates (£bn)'!G64-'[9]Aggregates (£bn)'!G64</f>
        <v>0</v>
      </c>
      <c r="H64" s="30">
        <f>'Aggregates (£bn)'!H64-'[9]Aggregates (£bn)'!H64</f>
        <v>0</v>
      </c>
      <c r="I64" s="30">
        <f>'Aggregates (£bn)'!I64-'[9]Aggregates (£bn)'!I64</f>
        <v>0</v>
      </c>
      <c r="J64" s="30">
        <f>'Aggregates (£bn)'!J64-'[9]Aggregates (£bn)'!J64</f>
        <v>0</v>
      </c>
      <c r="K64" s="30">
        <f>'Aggregates (£bn)'!K64-'[9]Aggregates (£bn)'!K64</f>
        <v>-1.7659376752021672E-6</v>
      </c>
      <c r="L64" s="30">
        <f>'Aggregates (£bn)'!L64-'[9]Aggregates (£bn)'!L64</f>
        <v>0</v>
      </c>
      <c r="M64" s="30">
        <f>'Aggregates (£bn)'!L64-'[9]Aggregates (£bn)'!M64</f>
        <v>2.1347784823109599</v>
      </c>
      <c r="N64" s="30">
        <f>'Aggregates (£bn)'!M64-'[9]Aggregates (£bn)'!N64</f>
        <v>-54.877555198684249</v>
      </c>
      <c r="O64" s="30">
        <f>'Aggregates (£bn)'!N64-'[9]Aggregates (£bn)'!O64</f>
        <v>2.1347767163732883</v>
      </c>
      <c r="P64" s="30">
        <f>'Aggregates (£bn)'!P64-'[9]Aggregates (£bn)'!P64</f>
        <v>0</v>
      </c>
      <c r="Q64" s="30">
        <f>'Aggregates (£bn)'!Q64-'[9]Aggregates (£bn)'!Q64</f>
        <v>0</v>
      </c>
      <c r="R64" s="30">
        <f>'Aggregates (£bn)'!R64-'[9]Aggregates (£bn)'!R64</f>
        <v>0</v>
      </c>
      <c r="S64" s="30">
        <f>'Aggregates (£bn)'!S64-'[9]Aggregates (£bn)'!S64</f>
        <v>0</v>
      </c>
      <c r="T64" s="30">
        <f>'Aggregates (£bn)'!T64-'[9]Aggregates (£bn)'!T64</f>
        <v>0</v>
      </c>
      <c r="U64" s="30">
        <f>'Aggregates (£bn)'!U64-'[9]Aggregates (£bn)'!U64</f>
        <v>0</v>
      </c>
      <c r="V64" s="30">
        <f>'Aggregates (£bn)'!V64-'[9]Aggregates (£bn)'!V64</f>
        <v>0</v>
      </c>
      <c r="W64" s="30">
        <f>'Aggregates (£bn)'!W64-'[9]Aggregates (£bn)'!W64</f>
        <v>0</v>
      </c>
      <c r="X64" s="30">
        <f>'Aggregates (£bn)'!X64-'[9]Aggregates (£bn)'!X64</f>
        <v>0</v>
      </c>
      <c r="Y64" s="30">
        <f>'Aggregates (£bn)'!AA64-'[9]Aggregates (£bn)'!Y64</f>
        <v>-339.80200000000002</v>
      </c>
      <c r="Z64" s="30">
        <f>'Aggregates (£bn)'!AB64-'[9]Aggregates (£bn)'!Z64</f>
        <v>-426.94222328362667</v>
      </c>
      <c r="AA64" s="30">
        <f>'Aggregates (£bn)'!AC64-'[9]Aggregates (£bn)'!AA64</f>
        <v>391.50700000000001</v>
      </c>
      <c r="AB64" s="30">
        <f>'Aggregates (£bn)'!AD64-'[9]Aggregates (£bn)'!AB64</f>
        <v>-32.632778482310961</v>
      </c>
      <c r="AC64" s="30">
        <f>'Aggregates (£bn)'!AE64-'[9]Aggregates (£bn)'!AC64</f>
        <v>786.85800000000006</v>
      </c>
      <c r="AD64" s="30">
        <f>'Aggregates (£bn)'!AF64-'[9]Aggregates (£bn)'!AD64</f>
        <v>1239.0719999999999</v>
      </c>
      <c r="AE64" s="30">
        <f>'Aggregates (£bn)'!AG62-'[9]Aggregates (£bn)'!AE64</f>
        <v>-1207.5936115723846</v>
      </c>
      <c r="AF64" s="30"/>
      <c r="AG64" s="35" t="s">
        <v>48</v>
      </c>
      <c r="AH64" s="30">
        <f>'Aggregates (per cent of GDP)'!C61-'[9]Aggregates (per cent of GDP)'!C61</f>
        <v>0</v>
      </c>
      <c r="AI64" s="30">
        <f>'Aggregates (per cent of GDP)'!D61-'[9]Aggregates (per cent of GDP)'!D61</f>
        <v>0</v>
      </c>
      <c r="AJ64" s="30">
        <f>'Aggregates (per cent of GDP)'!E61-'[9]Aggregates (per cent of GDP)'!E61</f>
        <v>0</v>
      </c>
      <c r="AK64" s="30">
        <f>'Aggregates (per cent of GDP)'!F61-'[9]Aggregates (per cent of GDP)'!F61</f>
        <v>0</v>
      </c>
      <c r="AL64" s="30">
        <f>'Aggregates (per cent of GDP)'!G61-'[9]Aggregates (per cent of GDP)'!G61</f>
        <v>0</v>
      </c>
      <c r="AM64" s="30">
        <f>'Aggregates (per cent of GDP)'!H61-'[9]Aggregates (per cent of GDP)'!H61</f>
        <v>0</v>
      </c>
      <c r="AN64" s="30">
        <f>'Aggregates (per cent of GDP)'!I61-'[9]Aggregates (per cent of GDP)'!I61</f>
        <v>0</v>
      </c>
      <c r="AO64" s="30">
        <f>'Aggregates (per cent of GDP)'!J61-'[9]Aggregates (per cent of GDP)'!J61</f>
        <v>0</v>
      </c>
      <c r="AP64" s="30">
        <f>'Aggregates (per cent of GDP)'!K61-'[9]Aggregates (per cent of GDP)'!K61</f>
        <v>0</v>
      </c>
      <c r="AQ64" s="30">
        <f>'Aggregates (per cent of GDP)'!L61-'[9]Aggregates (per cent of GDP)'!L61</f>
        <v>0</v>
      </c>
      <c r="AR64" s="30">
        <f>'Aggregates (per cent of GDP)'!M61-'[9]Aggregates (per cent of GDP)'!M61</f>
        <v>0</v>
      </c>
      <c r="AS64" s="30">
        <f>'Aggregates (per cent of GDP)'!L61-'[9]Aggregates (per cent of GDP)'!N61</f>
        <v>-6.2887446346258358</v>
      </c>
      <c r="AT64" s="30">
        <f>'Aggregates (per cent of GDP)'!N61-'[9]Aggregates (per cent of GDP)'!O61</f>
        <v>0.31818837166624769</v>
      </c>
      <c r="AU64" s="30">
        <f>'Aggregates (per cent of GDP)'!P61-'[9]Aggregates (per cent of GDP)'!P61</f>
        <v>0</v>
      </c>
      <c r="AV64" s="30">
        <f>'Aggregates (per cent of GDP)'!R61-'[9]Aggregates (per cent of GDP)'!Q61</f>
        <v>31.535010651173003</v>
      </c>
      <c r="AW64" s="30">
        <f>'Aggregates (per cent of GDP)'!R61-'[9]Aggregates (per cent of GDP)'!R61</f>
        <v>0</v>
      </c>
      <c r="AX64" s="30">
        <f>'Aggregates (per cent of GDP)'!S61-'[9]Aggregates (per cent of GDP)'!S61</f>
        <v>0</v>
      </c>
      <c r="AY64" s="30">
        <f>'Aggregates (per cent of GDP)'!T61-'[9]Aggregates (per cent of GDP)'!T61</f>
        <v>0</v>
      </c>
      <c r="AZ64" s="30">
        <f>'Aggregates (per cent of GDP)'!U61-'[9]Aggregates (per cent of GDP)'!U61</f>
        <v>0</v>
      </c>
      <c r="BA64" s="30">
        <f>'Aggregates (per cent of GDP)'!V61-'[9]Aggregates (per cent of GDP)'!V61</f>
        <v>0</v>
      </c>
      <c r="BB64" s="30">
        <f>'Aggregates (per cent of GDP)'!W61-'[9]Aggregates (per cent of GDP)'!W61</f>
        <v>0</v>
      </c>
      <c r="BC64" s="30">
        <f>'Aggregates (per cent of GDP)'!X61-'[9]Aggregates (per cent of GDP)'!X61</f>
        <v>0</v>
      </c>
      <c r="BD64" s="30">
        <f>'Aggregates (per cent of GDP)'!AA61-'[9]Aggregates (per cent of GDP)'!Y61</f>
        <v>-30.242900635473166</v>
      </c>
      <c r="BE64" s="30">
        <f>'Aggregates (per cent of GDP)'!AB61-'[9]Aggregates (per cent of GDP)'!Z61</f>
        <v>-33.953945550722068</v>
      </c>
      <c r="BF64" s="30">
        <f>'Aggregates (per cent of GDP)'!AC61-'[9]Aggregates (per cent of GDP)'!AA61</f>
        <v>35.8330980149059</v>
      </c>
      <c r="BG64" s="30"/>
      <c r="BH64" s="30"/>
      <c r="BI64" s="30"/>
      <c r="BK64" s="35" t="s">
        <v>55</v>
      </c>
      <c r="BL64" s="30">
        <f>'Aggregates (2023-24 prices)'!C61-'[9]Aggregates (2023-24 prices)'!$C$61</f>
        <v>-0.78891919191937632</v>
      </c>
      <c r="BM64" s="30">
        <f>'Aggregates (2023-24 prices)'!D61-'[9]Aggregates (2023-24 prices)'!D61</f>
        <v>-0.9412714646467748</v>
      </c>
      <c r="BN64" s="30">
        <f>'Aggregates (2023-24 prices)'!E61-'[9]Aggregates (2023-24 prices)'!E61</f>
        <v>-0.84742550505063718</v>
      </c>
      <c r="BO64" s="30">
        <f>'Aggregates (2023-24 prices)'!F61-'[9]Aggregates (2023-24 prices)'!F61</f>
        <v>-3.8917929292935582E-2</v>
      </c>
      <c r="BP64" s="30">
        <f>'Aggregates (2023-24 prices)'!G61-'[9]Aggregates (2023-24 prices)'!G61</f>
        <v>-5.4928030303038611E-2</v>
      </c>
      <c r="BQ64" s="30">
        <f>'Aggregates (2023-24 prices)'!H61-'[9]Aggregates (2023-24 prices)'!H61</f>
        <v>-9.3845959595981299E-2</v>
      </c>
      <c r="BR64" s="30">
        <f>'Aggregates (2023-24 prices)'!I61-'[9]Aggregates (2023-24 prices)'!I61</f>
        <v>-0.70688888888912516</v>
      </c>
      <c r="BS64" s="30"/>
      <c r="BT64" s="30" t="e">
        <f>'Aggregates (2023-24 prices)'!K61-#REF!</f>
        <v>#REF!</v>
      </c>
      <c r="BU64" s="30" t="e">
        <f>'Aggregates (2023-24 prices)'!#REF!-#REF!</f>
        <v>#REF!</v>
      </c>
      <c r="BV64" s="30" t="e">
        <f>'Aggregates (2023-24 prices)'!L61-#REF!</f>
        <v>#REF!</v>
      </c>
      <c r="BW64" s="30" t="e">
        <f>'Aggregates (2023-24 prices)'!M61-#REF!</f>
        <v>#REF!</v>
      </c>
      <c r="BX64" s="30" t="e">
        <f>'Aggregates (2023-24 prices)'!N61-#REF!</f>
        <v>#REF!</v>
      </c>
      <c r="BY64" s="30"/>
      <c r="BZ64" s="30" t="e">
        <f>'Aggregates (2023-24 prices)'!Q61-#REF!</f>
        <v>#REF!</v>
      </c>
      <c r="CA64" s="30" t="e">
        <f>'Aggregates (2023-24 prices)'!R61-#REF!</f>
        <v>#REF!</v>
      </c>
      <c r="CB64" s="30"/>
      <c r="CC64" s="30" t="e">
        <f>'Aggregates (2023-24 prices)'!T61-#REF!</f>
        <v>#REF!</v>
      </c>
      <c r="CD64" s="30" t="e">
        <f>'Aggregates (2023-24 prices)'!U61-#REF!</f>
        <v>#REF!</v>
      </c>
      <c r="CE64" s="30" t="e">
        <f>'Aggregates (2023-24 prices)'!V61-#REF!</f>
        <v>#REF!</v>
      </c>
      <c r="CF64" s="30"/>
      <c r="CG64" s="30" t="e">
        <f>'Aggregates (2023-24 prices)'!X61-#REF!</f>
        <v>#REF!</v>
      </c>
      <c r="CH64" s="30" t="e">
        <f>'Aggregates (2023-24 prices)'!AA61-#REF!</f>
        <v>#REF!</v>
      </c>
      <c r="CI64" s="30" t="e">
        <f>'Aggregates (2023-24 prices)'!AB61-#REF!</f>
        <v>#REF!</v>
      </c>
      <c r="CJ64" s="30" t="e">
        <f>'Aggregates (2023-24 prices)'!AC61-#REF!</f>
        <v>#REF!</v>
      </c>
      <c r="CK64" s="30"/>
      <c r="CL64" s="30" t="e">
        <f>'Aggregates (2023-24 prices)'!AE61-#REF!</f>
        <v>#REF!</v>
      </c>
    </row>
    <row r="65" spans="1:90" s="69" customFormat="1">
      <c r="B65" s="68" t="s">
        <v>47</v>
      </c>
      <c r="C65" s="30">
        <f>'Aggregates (£bn)'!C65-'[9]Aggregates (£bn)'!C65</f>
        <v>0</v>
      </c>
      <c r="D65" s="30">
        <f>'Aggregates (£bn)'!D65-'[9]Aggregates (£bn)'!D65</f>
        <v>0</v>
      </c>
      <c r="E65" s="30">
        <f>'Aggregates (£bn)'!E65-'[9]Aggregates (£bn)'!E65</f>
        <v>0</v>
      </c>
      <c r="F65" s="30">
        <f>'Aggregates (£bn)'!F65-'[9]Aggregates (£bn)'!F65</f>
        <v>0</v>
      </c>
      <c r="G65" s="30">
        <f>'Aggregates (£bn)'!G65-'[9]Aggregates (£bn)'!G65</f>
        <v>0</v>
      </c>
      <c r="H65" s="30">
        <f>'Aggregates (£bn)'!H65-'[9]Aggregates (£bn)'!H65</f>
        <v>0</v>
      </c>
      <c r="I65" s="30">
        <f>'Aggregates (£bn)'!I65-'[9]Aggregates (£bn)'!I65</f>
        <v>0</v>
      </c>
      <c r="J65" s="30">
        <f>'Aggregates (£bn)'!J65-'[9]Aggregates (£bn)'!J65</f>
        <v>0</v>
      </c>
      <c r="K65" s="30">
        <f>'Aggregates (£bn)'!K65-'[9]Aggregates (£bn)'!K65</f>
        <v>2.0663133142306833E-6</v>
      </c>
      <c r="L65" s="30">
        <f>'Aggregates (£bn)'!L65-'[9]Aggregates (£bn)'!L65</f>
        <v>0</v>
      </c>
      <c r="M65" s="30">
        <f>'Aggregates (£bn)'!L65-'[9]Aggregates (£bn)'!M65</f>
        <v>2.629592383303283</v>
      </c>
      <c r="N65" s="30">
        <f>'Aggregates (£bn)'!M65-'[9]Aggregates (£bn)'!N65</f>
        <v>-70.74818683291987</v>
      </c>
      <c r="O65" s="30">
        <f>'Aggregates (£bn)'!N65-'[9]Aggregates (£bn)'!O65</f>
        <v>2.6295944496165902</v>
      </c>
      <c r="P65" s="30">
        <f>'Aggregates (£bn)'!P65-'[9]Aggregates (£bn)'!P65</f>
        <v>0</v>
      </c>
      <c r="Q65" s="30">
        <f>'Aggregates (£bn)'!Q65-'[9]Aggregates (£bn)'!Q65</f>
        <v>0</v>
      </c>
      <c r="R65" s="30">
        <f>'Aggregates (£bn)'!R65-'[9]Aggregates (£bn)'!R65</f>
        <v>0</v>
      </c>
      <c r="S65" s="30">
        <f>'Aggregates (£bn)'!S65-'[9]Aggregates (£bn)'!S65</f>
        <v>0</v>
      </c>
      <c r="T65" s="30">
        <f>'Aggregates (£bn)'!T65-'[9]Aggregates (£bn)'!T65</f>
        <v>0</v>
      </c>
      <c r="U65" s="30">
        <f>'Aggregates (£bn)'!U65-'[9]Aggregates (£bn)'!U65</f>
        <v>0</v>
      </c>
      <c r="V65" s="30">
        <f>'Aggregates (£bn)'!V65-'[9]Aggregates (£bn)'!V65</f>
        <v>0</v>
      </c>
      <c r="W65" s="30">
        <f>'Aggregates (£bn)'!W65-'[9]Aggregates (£bn)'!W65</f>
        <v>0</v>
      </c>
      <c r="X65" s="30">
        <f>'Aggregates (£bn)'!X65-'[9]Aggregates (£bn)'!X65</f>
        <v>0</v>
      </c>
      <c r="Y65" s="30">
        <f>'Aggregates (£bn)'!AA65-'[9]Aggregates (£bn)'!Y65</f>
        <v>-368.24799999999999</v>
      </c>
      <c r="Z65" s="30">
        <f>'Aggregates (£bn)'!AB65-'[9]Aggregates (£bn)'!Z65</f>
        <v>-454.00640555038342</v>
      </c>
      <c r="AA65" s="30">
        <f>'Aggregates (£bn)'!AC65-'[9]Aggregates (£bn)'!AA65</f>
        <v>430.02300000000002</v>
      </c>
      <c r="AB65" s="30">
        <f>'Aggregates (£bn)'!AD65-'[9]Aggregates (£bn)'!AB65</f>
        <v>-40.281592383303277</v>
      </c>
      <c r="AC65" s="30">
        <f>'Aggregates (£bn)'!AE65-'[9]Aggregates (£bn)'!AC65</f>
        <v>804.92700000000013</v>
      </c>
      <c r="AD65" s="30">
        <f>'Aggregates (£bn)'!AF65-'[9]Aggregates (£bn)'!AD65</f>
        <v>1307.5989999999999</v>
      </c>
      <c r="AE65" s="30">
        <f>'Aggregates (£bn)'!AG63-'[9]Aggregates (£bn)'!AE65</f>
        <v>-1271.9019312941257</v>
      </c>
      <c r="AF65" s="30"/>
      <c r="AG65" s="35" t="s">
        <v>49</v>
      </c>
      <c r="AH65" s="30">
        <f>'Aggregates (per cent of GDP)'!C62-'[9]Aggregates (per cent of GDP)'!C62</f>
        <v>0</v>
      </c>
      <c r="AI65" s="30">
        <f>'Aggregates (per cent of GDP)'!D62-'[9]Aggregates (per cent of GDP)'!D62</f>
        <v>0</v>
      </c>
      <c r="AJ65" s="30">
        <f>'Aggregates (per cent of GDP)'!E62-'[9]Aggregates (per cent of GDP)'!E62</f>
        <v>0</v>
      </c>
      <c r="AK65" s="30">
        <f>'Aggregates (per cent of GDP)'!F62-'[9]Aggregates (per cent of GDP)'!F62</f>
        <v>0</v>
      </c>
      <c r="AL65" s="30">
        <f>'Aggregates (per cent of GDP)'!G62-'[9]Aggregates (per cent of GDP)'!G62</f>
        <v>0</v>
      </c>
      <c r="AM65" s="30">
        <f>'Aggregates (per cent of GDP)'!H62-'[9]Aggregates (per cent of GDP)'!H62</f>
        <v>0</v>
      </c>
      <c r="AN65" s="30">
        <f>'Aggregates (per cent of GDP)'!I62-'[9]Aggregates (per cent of GDP)'!I62</f>
        <v>0</v>
      </c>
      <c r="AO65" s="30">
        <f>'Aggregates (per cent of GDP)'!J62-'[9]Aggregates (per cent of GDP)'!J62</f>
        <v>0</v>
      </c>
      <c r="AP65" s="30">
        <f>'Aggregates (per cent of GDP)'!K62-'[9]Aggregates (per cent of GDP)'!K62</f>
        <v>0</v>
      </c>
      <c r="AQ65" s="30">
        <f>'Aggregates (per cent of GDP)'!L62-'[9]Aggregates (per cent of GDP)'!L62</f>
        <v>0</v>
      </c>
      <c r="AR65" s="30">
        <f>'Aggregates (per cent of GDP)'!M62-'[9]Aggregates (per cent of GDP)'!M62</f>
        <v>0</v>
      </c>
      <c r="AS65" s="30">
        <f>'Aggregates (per cent of GDP)'!L62-'[9]Aggregates (per cent of GDP)'!N62</f>
        <v>-4.9442876602496533</v>
      </c>
      <c r="AT65" s="30">
        <f>'Aggregates (per cent of GDP)'!N62-'[9]Aggregates (per cent of GDP)'!O62</f>
        <v>0.2555395699489873</v>
      </c>
      <c r="AU65" s="30">
        <f>'Aggregates (per cent of GDP)'!P62-'[9]Aggregates (per cent of GDP)'!P62</f>
        <v>0</v>
      </c>
      <c r="AV65" s="30">
        <f>'Aggregates (per cent of GDP)'!R62-'[9]Aggregates (per cent of GDP)'!Q62</f>
        <v>31.001687792283168</v>
      </c>
      <c r="AW65" s="30">
        <f>'Aggregates (per cent of GDP)'!R62-'[9]Aggregates (per cent of GDP)'!R62</f>
        <v>0</v>
      </c>
      <c r="AX65" s="30">
        <f>'Aggregates (per cent of GDP)'!S62-'[9]Aggregates (per cent of GDP)'!S62</f>
        <v>0</v>
      </c>
      <c r="AY65" s="30">
        <f>'Aggregates (per cent of GDP)'!T62-'[9]Aggregates (per cent of GDP)'!T62</f>
        <v>0</v>
      </c>
      <c r="AZ65" s="30">
        <f>'Aggregates (per cent of GDP)'!U62-'[9]Aggregates (per cent of GDP)'!U62</f>
        <v>0</v>
      </c>
      <c r="BA65" s="30">
        <f>'Aggregates (per cent of GDP)'!V62-'[9]Aggregates (per cent of GDP)'!V62</f>
        <v>0</v>
      </c>
      <c r="BB65" s="30">
        <f>'Aggregates (per cent of GDP)'!W62-'[9]Aggregates (per cent of GDP)'!W62</f>
        <v>0</v>
      </c>
      <c r="BC65" s="30">
        <f>'Aggregates (per cent of GDP)'!X62-'[9]Aggregates (per cent of GDP)'!X62</f>
        <v>0</v>
      </c>
      <c r="BD65" s="30">
        <f>'Aggregates (per cent of GDP)'!AA62-'[9]Aggregates (per cent of GDP)'!Y62</f>
        <v>-31.494850535410926</v>
      </c>
      <c r="BE65" s="30">
        <f>'Aggregates (per cent of GDP)'!AB62-'[9]Aggregates (per cent of GDP)'!Z62</f>
        <v>-32.107191418914347</v>
      </c>
      <c r="BF65" s="30">
        <f>'Aggregates (per cent of GDP)'!AC62-'[9]Aggregates (per cent of GDP)'!AA62</f>
        <v>37.552567404366989</v>
      </c>
      <c r="BG65" s="30"/>
      <c r="BH65" s="30"/>
      <c r="BI65" s="30"/>
      <c r="BK65" s="35" t="s">
        <v>56</v>
      </c>
      <c r="BL65" s="30">
        <f>'Aggregates (2023-24 prices)'!C62-'[9]Aggregates (2023-24 prices)'!$C$62</f>
        <v>-0.78901209302330244</v>
      </c>
      <c r="BM65" s="30">
        <f>'Aggregates (2023-24 prices)'!D62-'[9]Aggregates (2023-24 prices)'!D62</f>
        <v>-0.94257364341092398</v>
      </c>
      <c r="BN65" s="30">
        <f>'Aggregates (2023-24 prices)'!E62-'[9]Aggregates (2023-24 prices)'!E62</f>
        <v>-0.8468973643409754</v>
      </c>
      <c r="BO65" s="30">
        <f>'Aggregates (2023-24 prices)'!F62-'[9]Aggregates (2023-24 prices)'!F62</f>
        <v>-4.0228217054256277E-2</v>
      </c>
      <c r="BP65" s="30">
        <f>'Aggregates (2023-24 prices)'!G62-'[9]Aggregates (2023-24 prices)'!G62</f>
        <v>-5.5448062015500454E-2</v>
      </c>
      <c r="BQ65" s="30">
        <f>'Aggregates (2023-24 prices)'!H62-'[9]Aggregates (2023-24 prices)'!H62</f>
        <v>-9.5676279069778047E-2</v>
      </c>
      <c r="BR65" s="30">
        <f>'Aggregates (2023-24 prices)'!I62-'[9]Aggregates (2023-24 prices)'!I62</f>
        <v>-0.70207255813954816</v>
      </c>
      <c r="BS65" s="30"/>
      <c r="BT65" s="30" t="e">
        <f>'Aggregates (2023-24 prices)'!K62-#REF!</f>
        <v>#REF!</v>
      </c>
      <c r="BU65" s="30" t="e">
        <f>'Aggregates (2023-24 prices)'!#REF!-#REF!</f>
        <v>#REF!</v>
      </c>
      <c r="BV65" s="30" t="e">
        <f>'Aggregates (2023-24 prices)'!L62-#REF!</f>
        <v>#REF!</v>
      </c>
      <c r="BW65" s="30" t="e">
        <f>'Aggregates (2023-24 prices)'!M62-#REF!</f>
        <v>#REF!</v>
      </c>
      <c r="BX65" s="30" t="e">
        <f>'Aggregates (2023-24 prices)'!N62-#REF!</f>
        <v>#REF!</v>
      </c>
      <c r="BY65" s="30"/>
      <c r="BZ65" s="30" t="e">
        <f>'Aggregates (2023-24 prices)'!Q62-#REF!</f>
        <v>#REF!</v>
      </c>
      <c r="CA65" s="30" t="e">
        <f>'Aggregates (2023-24 prices)'!R62-#REF!</f>
        <v>#REF!</v>
      </c>
      <c r="CB65" s="30"/>
      <c r="CC65" s="30" t="e">
        <f>'Aggregates (2023-24 prices)'!T62-#REF!</f>
        <v>#REF!</v>
      </c>
      <c r="CD65" s="30" t="e">
        <f>'Aggregates (2023-24 prices)'!U62-#REF!</f>
        <v>#REF!</v>
      </c>
      <c r="CE65" s="30" t="e">
        <f>'Aggregates (2023-24 prices)'!V62-#REF!</f>
        <v>#REF!</v>
      </c>
      <c r="CF65" s="30"/>
      <c r="CG65" s="30" t="e">
        <f>'Aggregates (2023-24 prices)'!X62-#REF!</f>
        <v>#REF!</v>
      </c>
      <c r="CH65" s="30" t="e">
        <f>'Aggregates (2023-24 prices)'!AA62-#REF!</f>
        <v>#REF!</v>
      </c>
      <c r="CI65" s="30" t="e">
        <f>'Aggregates (2023-24 prices)'!AB62-#REF!</f>
        <v>#REF!</v>
      </c>
      <c r="CJ65" s="30" t="e">
        <f>'Aggregates (2023-24 prices)'!AC62-#REF!</f>
        <v>#REF!</v>
      </c>
      <c r="CK65" s="30"/>
      <c r="CL65" s="30" t="e">
        <f>'Aggregates (2023-24 prices)'!AE62-#REF!</f>
        <v>#REF!</v>
      </c>
    </row>
    <row r="66" spans="1:90" s="69" customFormat="1">
      <c r="B66" s="68" t="s">
        <v>48</v>
      </c>
      <c r="C66" s="30">
        <f>'Aggregates (£bn)'!C66-'[9]Aggregates (£bn)'!C66</f>
        <v>0</v>
      </c>
      <c r="D66" s="30">
        <f>'Aggregates (£bn)'!D66-'[9]Aggregates (£bn)'!D66</f>
        <v>0</v>
      </c>
      <c r="E66" s="30">
        <f>'Aggregates (£bn)'!E66-'[9]Aggregates (£bn)'!E66</f>
        <v>0</v>
      </c>
      <c r="F66" s="30">
        <f>'Aggregates (£bn)'!F66-'[9]Aggregates (£bn)'!F66</f>
        <v>0</v>
      </c>
      <c r="G66" s="30">
        <f>'Aggregates (£bn)'!G66-'[9]Aggregates (£bn)'!G66</f>
        <v>0</v>
      </c>
      <c r="H66" s="30">
        <f>'Aggregates (£bn)'!H66-'[9]Aggregates (£bn)'!H66</f>
        <v>0</v>
      </c>
      <c r="I66" s="30">
        <f>'Aggregates (£bn)'!I66-'[9]Aggregates (£bn)'!I66</f>
        <v>0</v>
      </c>
      <c r="J66" s="30">
        <f>'Aggregates (£bn)'!J66-'[9]Aggregates (£bn)'!J66</f>
        <v>0</v>
      </c>
      <c r="K66" s="30">
        <f>'Aggregates (£bn)'!K66-'[9]Aggregates (£bn)'!K66</f>
        <v>0</v>
      </c>
      <c r="L66" s="30">
        <f>'Aggregates (£bn)'!L66-'[9]Aggregates (£bn)'!L66</f>
        <v>0</v>
      </c>
      <c r="M66" s="30">
        <f>'Aggregates (£bn)'!L66-'[9]Aggregates (£bn)'!M66</f>
        <v>4.2705747759696919</v>
      </c>
      <c r="N66" s="30">
        <f>'Aggregates (£bn)'!M66-'[9]Aggregates (£bn)'!N66</f>
        <v>-88.675149551939398</v>
      </c>
      <c r="O66" s="30">
        <f>'Aggregates (£bn)'!N66-'[9]Aggregates (£bn)'!O66</f>
        <v>4.2705747759697061</v>
      </c>
      <c r="P66" s="30">
        <f>'Aggregates (£bn)'!P66-'[9]Aggregates (£bn)'!P66</f>
        <v>0</v>
      </c>
      <c r="Q66" s="30">
        <f>'Aggregates (£bn)'!Q66-'[9]Aggregates (£bn)'!Q66</f>
        <v>0</v>
      </c>
      <c r="R66" s="30">
        <f>'Aggregates (£bn)'!R66-'[9]Aggregates (£bn)'!R66</f>
        <v>0</v>
      </c>
      <c r="S66" s="30">
        <f>'Aggregates (£bn)'!S66-'[9]Aggregates (£bn)'!S66</f>
        <v>0</v>
      </c>
      <c r="T66" s="30">
        <f>'Aggregates (£bn)'!T66-'[9]Aggregates (£bn)'!T66</f>
        <v>0</v>
      </c>
      <c r="U66" s="30">
        <f>'Aggregates (£bn)'!U66-'[9]Aggregates (£bn)'!U66</f>
        <v>0</v>
      </c>
      <c r="V66" s="30">
        <f>'Aggregates (£bn)'!V66-'[9]Aggregates (£bn)'!V66</f>
        <v>0</v>
      </c>
      <c r="W66" s="30">
        <f>'Aggregates (£bn)'!W66-'[9]Aggregates (£bn)'!W66</f>
        <v>0</v>
      </c>
      <c r="X66" s="30">
        <f>'Aggregates (£bn)'!X66-'[9]Aggregates (£bn)'!X66</f>
        <v>0</v>
      </c>
      <c r="Y66" s="30">
        <f>'Aggregates (£bn)'!AA66-'[9]Aggregates (£bn)'!Y66</f>
        <v>-417.71699999999998</v>
      </c>
      <c r="Z66" s="30">
        <f>'Aggregates (£bn)'!AB66-'[9]Aggregates (£bn)'!Z66</f>
        <v>-468.94242522403027</v>
      </c>
      <c r="AA66" s="30">
        <f>'Aggregates (£bn)'!AC66-'[9]Aggregates (£bn)'!AA66</f>
        <v>480.93500000000006</v>
      </c>
      <c r="AB66" s="30">
        <f>'Aggregates (£bn)'!AD66-'[9]Aggregates (£bn)'!AB66</f>
        <v>-48.953574775969699</v>
      </c>
      <c r="AC66" s="30">
        <f>'Aggregates (£bn)'!AE66-'[9]Aggregates (£bn)'!AC66</f>
        <v>816.53499999999997</v>
      </c>
      <c r="AD66" s="30">
        <f>'Aggregates (£bn)'!AF66-'[9]Aggregates (£bn)'!AD66</f>
        <v>1377.3340000000001</v>
      </c>
      <c r="AE66" s="30">
        <f>'Aggregates (£bn)'!AG64-'[9]Aggregates (£bn)'!AE66</f>
        <v>-1342.079439947224</v>
      </c>
      <c r="AF66" s="30"/>
      <c r="AG66" s="35" t="s">
        <v>50</v>
      </c>
      <c r="AH66" s="30">
        <f>'Aggregates (per cent of GDP)'!C63-'[9]Aggregates (per cent of GDP)'!C63</f>
        <v>2.5008460589504011E-5</v>
      </c>
      <c r="AI66" s="30">
        <f>'Aggregates (per cent of GDP)'!D63-'[9]Aggregates (per cent of GDP)'!D63</f>
        <v>2.689179675030573E-5</v>
      </c>
      <c r="AJ66" s="30">
        <f>'Aggregates (per cent of GDP)'!E63-'[9]Aggregates (per cent of GDP)'!E63</f>
        <v>2.4121026363843612E-5</v>
      </c>
      <c r="AK66" s="30">
        <f>'Aggregates (per cent of GDP)'!F63-'[9]Aggregates (per cent of GDP)'!F63</f>
        <v>1.2221177574378572E-6</v>
      </c>
      <c r="AL66" s="30">
        <f>'Aggregates (per cent of GDP)'!G63-'[9]Aggregates (per cent of GDP)'!G63</f>
        <v>1.5486526288022162E-6</v>
      </c>
      <c r="AM66" s="30">
        <f>'Aggregates (per cent of GDP)'!H63-'[9]Aggregates (per cent of GDP)'!H63</f>
        <v>2.770770386462118E-6</v>
      </c>
      <c r="AN66" s="30">
        <f>'Aggregates (per cent of GDP)'!I63-'[9]Aggregates (per cent of GDP)'!I63</f>
        <v>2.2740417186639661E-5</v>
      </c>
      <c r="AO66" s="30">
        <f>'Aggregates (per cent of GDP)'!J63-'[9]Aggregates (per cent of GDP)'!J63</f>
        <v>0</v>
      </c>
      <c r="AP66" s="30">
        <f>'Aggregates (per cent of GDP)'!K63-'[9]Aggregates (per cent of GDP)'!K63</f>
        <v>6.6121840158750445E-7</v>
      </c>
      <c r="AQ66" s="30">
        <f>'Aggregates (per cent of GDP)'!L63-'[9]Aggregates (per cent of GDP)'!L63</f>
        <v>-6.1798523887102164E-7</v>
      </c>
      <c r="AR66" s="30">
        <f>'Aggregates (per cent of GDP)'!M63-'[9]Aggregates (per cent of GDP)'!M63</f>
        <v>-6.1798523853795473E-7</v>
      </c>
      <c r="AS66" s="30">
        <f>'Aggregates (per cent of GDP)'!L63-'[9]Aggregates (per cent of GDP)'!N63</f>
        <v>-3.7851138677578362</v>
      </c>
      <c r="AT66" s="30">
        <f>'Aggregates (per cent of GDP)'!N63-'[9]Aggregates (per cent of GDP)'!O63</f>
        <v>6.7516201566053979E-2</v>
      </c>
      <c r="AU66" s="30">
        <f>'Aggregates (per cent of GDP)'!P63-'[9]Aggregates (per cent of GDP)'!P63</f>
        <v>0</v>
      </c>
      <c r="AV66" s="30">
        <f>'Aggregates (per cent of GDP)'!R63-'[9]Aggregates (per cent of GDP)'!Q63</f>
        <v>31.478575834733103</v>
      </c>
      <c r="AW66" s="30">
        <f>'Aggregates (per cent of GDP)'!R63-'[9]Aggregates (per cent of GDP)'!R63</f>
        <v>0</v>
      </c>
      <c r="AX66" s="30">
        <f>'Aggregates (per cent of GDP)'!S63-'[9]Aggregates (per cent of GDP)'!S63</f>
        <v>0</v>
      </c>
      <c r="AY66" s="30">
        <f>'Aggregates (per cent of GDP)'!T63-'[9]Aggregates (per cent of GDP)'!T63</f>
        <v>1.6950115973024538E-6</v>
      </c>
      <c r="AZ66" s="30">
        <f>'Aggregates (per cent of GDP)'!U63-'[9]Aggregates (per cent of GDP)'!U63</f>
        <v>1.6186405544793558E-6</v>
      </c>
      <c r="BA66" s="30">
        <f>'Aggregates (per cent of GDP)'!V63-'[9]Aggregates (per cent of GDP)'!V63</f>
        <v>1.3926510806783199E-6</v>
      </c>
      <c r="BB66" s="30">
        <f>'Aggregates (per cent of GDP)'!W63-'[9]Aggregates (per cent of GDP)'!W63</f>
        <v>0</v>
      </c>
      <c r="BC66" s="30">
        <f>'Aggregates (per cent of GDP)'!X63-'[9]Aggregates (per cent of GDP)'!X63</f>
        <v>0</v>
      </c>
      <c r="BD66" s="30">
        <f>'Aggregates (per cent of GDP)'!AA63-'[9]Aggregates (per cent of GDP)'!Y63</f>
        <v>-32.649982258948484</v>
      </c>
      <c r="BE66" s="30">
        <f>'Aggregates (per cent of GDP)'!AB63-'[9]Aggregates (per cent of GDP)'!Z63</f>
        <v>-32.715751399394804</v>
      </c>
      <c r="BF66" s="30">
        <f>'Aggregates (per cent of GDP)'!AC63-'[9]Aggregates (per cent of GDP)'!AA63</f>
        <v>38.978938057373519</v>
      </c>
      <c r="BG66" s="30"/>
      <c r="BH66" s="30"/>
      <c r="BI66" s="30"/>
      <c r="BK66" s="77" t="s">
        <v>57</v>
      </c>
      <c r="BL66" s="30">
        <f>'Aggregates (2023-24 prices)'!C63-'[9]Aggregates (2023-24 prices)'!$C$63</f>
        <v>-0.80690599330705481</v>
      </c>
      <c r="BM66" s="30">
        <f>'Aggregates (2023-24 prices)'!D63-'[9]Aggregates (2023-24 prices)'!D63</f>
        <v>-0.93282871919700483</v>
      </c>
      <c r="BN66" s="30">
        <f>'Aggregates (2023-24 prices)'!E63-'[9]Aggregates (2023-24 prices)'!E63</f>
        <v>-0.84504654700356241</v>
      </c>
      <c r="BO66" s="30">
        <f>'Aggregates (2023-24 prices)'!F63-'[9]Aggregates (2023-24 prices)'!F63</f>
        <v>-3.1888043808955047E-2</v>
      </c>
      <c r="BP66" s="30">
        <f>'Aggregates (2023-24 prices)'!G63-'[9]Aggregates (2023-24 prices)'!G63</f>
        <v>-5.5894128384558428E-2</v>
      </c>
      <c r="BQ66" s="30">
        <f>'Aggregates (2023-24 prices)'!H63-'[9]Aggregates (2023-24 prices)'!H63</f>
        <v>-8.7782172193513475E-2</v>
      </c>
      <c r="BR66" s="30">
        <f>'Aggregates (2023-24 prices)'!I63-'[9]Aggregates (2023-24 prices)'!I63</f>
        <v>-0.71791055673872961</v>
      </c>
      <c r="BS66" s="30"/>
      <c r="BT66" s="30" t="e">
        <f>'Aggregates (2023-24 prices)'!K63-#REF!</f>
        <v>#REF!</v>
      </c>
      <c r="BU66" s="30" t="e">
        <f>'Aggregates (2023-24 prices)'!#REF!-#REF!</f>
        <v>#REF!</v>
      </c>
      <c r="BV66" s="30" t="e">
        <f>'Aggregates (2023-24 prices)'!L63-#REF!</f>
        <v>#REF!</v>
      </c>
      <c r="BW66" s="30" t="e">
        <f>'Aggregates (2023-24 prices)'!M63-#REF!</f>
        <v>#REF!</v>
      </c>
      <c r="BX66" s="30" t="e">
        <f>'Aggregates (2023-24 prices)'!N63-#REF!</f>
        <v>#REF!</v>
      </c>
      <c r="BY66" s="30"/>
      <c r="BZ66" s="30" t="e">
        <f>'Aggregates (2023-24 prices)'!Q63-#REF!</f>
        <v>#REF!</v>
      </c>
      <c r="CA66" s="30" t="e">
        <f>'Aggregates (2023-24 prices)'!R63-#REF!</f>
        <v>#REF!</v>
      </c>
      <c r="CB66" s="30"/>
      <c r="CC66" s="30" t="e">
        <f>'Aggregates (2023-24 prices)'!T63-#REF!</f>
        <v>#REF!</v>
      </c>
      <c r="CD66" s="30" t="e">
        <f>'Aggregates (2023-24 prices)'!U63-#REF!</f>
        <v>#REF!</v>
      </c>
      <c r="CE66" s="30" t="e">
        <f>'Aggregates (2023-24 prices)'!V63-#REF!</f>
        <v>#REF!</v>
      </c>
      <c r="CF66" s="30"/>
      <c r="CG66" s="30" t="e">
        <f>'Aggregates (2023-24 prices)'!X63-#REF!</f>
        <v>#REF!</v>
      </c>
      <c r="CH66" s="30" t="e">
        <f>'Aggregates (2023-24 prices)'!AA63-#REF!</f>
        <v>#REF!</v>
      </c>
      <c r="CI66" s="30" t="e">
        <f>'Aggregates (2023-24 prices)'!AB63-#REF!</f>
        <v>#REF!</v>
      </c>
      <c r="CJ66" s="30" t="e">
        <f>'Aggregates (2023-24 prices)'!AC63-#REF!</f>
        <v>#REF!</v>
      </c>
      <c r="CK66" s="30"/>
      <c r="CL66" s="30" t="e">
        <f>'Aggregates (2023-24 prices)'!AE63-#REF!</f>
        <v>#REF!</v>
      </c>
    </row>
    <row r="67" spans="1:90" s="69" customFormat="1">
      <c r="B67" s="68" t="s">
        <v>49</v>
      </c>
      <c r="C67" s="30">
        <f>'Aggregates (£bn)'!C67-'[9]Aggregates (£bn)'!C67</f>
        <v>0</v>
      </c>
      <c r="D67" s="30">
        <f>'Aggregates (£bn)'!D67-'[9]Aggregates (£bn)'!D67</f>
        <v>0</v>
      </c>
      <c r="E67" s="30">
        <f>'Aggregates (£bn)'!E67-'[9]Aggregates (£bn)'!E67</f>
        <v>0</v>
      </c>
      <c r="F67" s="30">
        <f>'Aggregates (£bn)'!F67-'[9]Aggregates (£bn)'!F67</f>
        <v>0</v>
      </c>
      <c r="G67" s="30">
        <f>'Aggregates (£bn)'!G67-'[9]Aggregates (£bn)'!G67</f>
        <v>0</v>
      </c>
      <c r="H67" s="30">
        <f>'Aggregates (£bn)'!H67-'[9]Aggregates (£bn)'!H67</f>
        <v>0</v>
      </c>
      <c r="I67" s="30">
        <f>'Aggregates (£bn)'!I67-'[9]Aggregates (£bn)'!I67</f>
        <v>0</v>
      </c>
      <c r="J67" s="30">
        <f>'Aggregates (£bn)'!J67-'[9]Aggregates (£bn)'!J67</f>
        <v>0</v>
      </c>
      <c r="K67" s="30">
        <f>'Aggregates (£bn)'!K67-'[9]Aggregates (£bn)'!K67</f>
        <v>0</v>
      </c>
      <c r="L67" s="30">
        <f>'Aggregates (£bn)'!L67-'[9]Aggregates (£bn)'!L67</f>
        <v>0</v>
      </c>
      <c r="M67" s="30">
        <f>'Aggregates (£bn)'!L67-'[9]Aggregates (£bn)'!M67</f>
        <v>3.6246167018833191</v>
      </c>
      <c r="N67" s="30">
        <f>'Aggregates (£bn)'!M67-'[9]Aggregates (£bn)'!N67</f>
        <v>-73.755233403766638</v>
      </c>
      <c r="O67" s="30">
        <f>'Aggregates (£bn)'!N67-'[9]Aggregates (£bn)'!O67</f>
        <v>3.6246167018833191</v>
      </c>
      <c r="P67" s="30">
        <f>'Aggregates (£bn)'!P67-'[9]Aggregates (£bn)'!P67</f>
        <v>0</v>
      </c>
      <c r="Q67" s="30">
        <f>'Aggregates (£bn)'!Q67-'[9]Aggregates (£bn)'!Q67</f>
        <v>0</v>
      </c>
      <c r="R67" s="30">
        <f>'Aggregates (£bn)'!R67-'[9]Aggregates (£bn)'!R67</f>
        <v>0</v>
      </c>
      <c r="S67" s="30">
        <f>'Aggregates (£bn)'!S67-'[9]Aggregates (£bn)'!S67</f>
        <v>0</v>
      </c>
      <c r="T67" s="30">
        <f>'Aggregates (£bn)'!T67-'[9]Aggregates (£bn)'!T67</f>
        <v>0</v>
      </c>
      <c r="U67" s="30">
        <f>'Aggregates (£bn)'!U67-'[9]Aggregates (£bn)'!U67</f>
        <v>0</v>
      </c>
      <c r="V67" s="30">
        <f>'Aggregates (£bn)'!V67-'[9]Aggregates (£bn)'!V67</f>
        <v>0</v>
      </c>
      <c r="W67" s="30">
        <f>'Aggregates (£bn)'!W67-'[9]Aggregates (£bn)'!W67</f>
        <v>0</v>
      </c>
      <c r="X67" s="30">
        <f>'Aggregates (£bn)'!X67-'[9]Aggregates (£bn)'!X67</f>
        <v>0</v>
      </c>
      <c r="Y67" s="30">
        <f>'Aggregates (£bn)'!AA67-'[9]Aggregates (£bn)'!Y67</f>
        <v>-459.50800000000004</v>
      </c>
      <c r="Z67" s="30">
        <f>'Aggregates (£bn)'!AB67-'[9]Aggregates (£bn)'!Z67</f>
        <v>-468.51538329811666</v>
      </c>
      <c r="AA67" s="30">
        <f>'Aggregates (£bn)'!AC67-'[9]Aggregates (£bn)'!AA67</f>
        <v>532.65200000000004</v>
      </c>
      <c r="AB67" s="30">
        <f>'Aggregates (£bn)'!AD67-'[9]Aggregates (£bn)'!AB67</f>
        <v>-45.716616701883325</v>
      </c>
      <c r="AC67" s="30">
        <f>'Aggregates (£bn)'!AE67-'[9]Aggregates (£bn)'!AC67</f>
        <v>843.67299999999989</v>
      </c>
      <c r="AD67" s="30">
        <f>'Aggregates (£bn)'!AF67-'[9]Aggregates (£bn)'!AD67</f>
        <v>1455.5</v>
      </c>
      <c r="AE67" s="30">
        <f>'Aggregates (£bn)'!AG65-'[9]Aggregates (£bn)'!AE67</f>
        <v>-1418.0331613593171</v>
      </c>
      <c r="AF67" s="30"/>
      <c r="AG67" s="35" t="s">
        <v>51</v>
      </c>
      <c r="AH67" s="30">
        <f>'Aggregates (per cent of GDP)'!C64-'[9]Aggregates (per cent of GDP)'!C64</f>
        <v>-2.3884002608554056E-5</v>
      </c>
      <c r="AI67" s="30">
        <f>'Aggregates (per cent of GDP)'!D64-'[9]Aggregates (per cent of GDP)'!D64</f>
        <v>-2.5747572152567955E-5</v>
      </c>
      <c r="AJ67" s="30">
        <f>'Aggregates (per cent of GDP)'!E64-'[9]Aggregates (per cent of GDP)'!E64</f>
        <v>-2.3113752206427307E-5</v>
      </c>
      <c r="AK67" s="30">
        <f>'Aggregates (per cent of GDP)'!F64-'[9]Aggregates (per cent of GDP)'!F64</f>
        <v>-1.1447507479722674E-6</v>
      </c>
      <c r="AL67" s="30">
        <f>'Aggregates (per cent of GDP)'!G64-'[9]Aggregates (per cent of GDP)'!G64</f>
        <v>-1.4890691941715772E-6</v>
      </c>
      <c r="AM67" s="30">
        <f>'Aggregates (per cent of GDP)'!H64-'[9]Aggregates (per cent of GDP)'!H64</f>
        <v>-2.6338199425879338E-6</v>
      </c>
      <c r="AN67" s="30">
        <f>'Aggregates (per cent of GDP)'!I64-'[9]Aggregates (per cent of GDP)'!I64</f>
        <v>-2.156962143118335E-5</v>
      </c>
      <c r="AO67" s="30">
        <f>'Aggregates (per cent of GDP)'!J64-'[9]Aggregates (per cent of GDP)'!J64</f>
        <v>0</v>
      </c>
      <c r="AP67" s="30">
        <f>'Aggregates (per cent of GDP)'!K64-'[9]Aggregates (per cent of GDP)'!K64</f>
        <v>-7.1881879737389909E-7</v>
      </c>
      <c r="AQ67" s="30">
        <f>'Aggregates (per cent of GDP)'!L64-'[9]Aggregates (per cent of GDP)'!L64</f>
        <v>7.2693528263556573E-7</v>
      </c>
      <c r="AR67" s="30">
        <f>'Aggregates (per cent of GDP)'!M64-'[9]Aggregates (per cent of GDP)'!M64</f>
        <v>7.2693528263556573E-7</v>
      </c>
      <c r="AS67" s="30">
        <f>'Aggregates (per cent of GDP)'!L64-'[9]Aggregates (per cent of GDP)'!N64</f>
        <v>-4.399799429246305</v>
      </c>
      <c r="AT67" s="30">
        <f>'Aggregates (per cent of GDP)'!N64-'[9]Aggregates (per cent of GDP)'!O64</f>
        <v>0.34352625147326599</v>
      </c>
      <c r="AU67" s="30">
        <f>'Aggregates (per cent of GDP)'!P64-'[9]Aggregates (per cent of GDP)'!P64</f>
        <v>0</v>
      </c>
      <c r="AV67" s="30">
        <f>'Aggregates (per cent of GDP)'!R64-'[9]Aggregates (per cent of GDP)'!Q64</f>
        <v>33.089989042313377</v>
      </c>
      <c r="AW67" s="30">
        <f>'Aggregates (per cent of GDP)'!R64-'[9]Aggregates (per cent of GDP)'!R64</f>
        <v>0</v>
      </c>
      <c r="AX67" s="30">
        <f>'Aggregates (per cent of GDP)'!S64-'[9]Aggregates (per cent of GDP)'!S64</f>
        <v>0</v>
      </c>
      <c r="AY67" s="30">
        <f>'Aggregates (per cent of GDP)'!T64-'[9]Aggregates (per cent of GDP)'!T64</f>
        <v>-1.3566766714490086E-6</v>
      </c>
      <c r="AZ67" s="30">
        <f>'Aggregates (per cent of GDP)'!U64-'[9]Aggregates (per cent of GDP)'!U64</f>
        <v>-1.1878211436666675E-6</v>
      </c>
      <c r="BA67" s="30">
        <f>'Aggregates (per cent of GDP)'!V64-'[9]Aggregates (per cent of GDP)'!V64</f>
        <v>-1.3744595239728596E-6</v>
      </c>
      <c r="BB67" s="30">
        <f>'Aggregates (per cent of GDP)'!W64-'[9]Aggregates (per cent of GDP)'!W64</f>
        <v>0</v>
      </c>
      <c r="BC67" s="30">
        <f>'Aggregates (per cent of GDP)'!X64-'[9]Aggregates (per cent of GDP)'!X64</f>
        <v>0</v>
      </c>
      <c r="BD67" s="30">
        <f>'Aggregates (per cent of GDP)'!AA64-'[9]Aggregates (per cent of GDP)'!Y64</f>
        <v>-32.852673129670528</v>
      </c>
      <c r="BE67" s="30">
        <f>'Aggregates (per cent of GDP)'!AB64-'[9]Aggregates (per cent of GDP)'!Z64</f>
        <v>-34.688643063152419</v>
      </c>
      <c r="BF67" s="30">
        <f>'Aggregates (per cent of GDP)'!AC64-'[9]Aggregates (per cent of GDP)'!AA64</f>
        <v>39.374627337359932</v>
      </c>
      <c r="BG67" s="30"/>
      <c r="BH67" s="30"/>
      <c r="BI67" s="30"/>
      <c r="BK67" s="111" t="s">
        <v>58</v>
      </c>
      <c r="BL67" s="30">
        <f>'Aggregates (2023-24 prices)'!C64-'[9]Aggregates (2023-24 prices)'!$C$64</f>
        <v>-0.82938022242262832</v>
      </c>
      <c r="BM67" s="30">
        <f>'Aggregates (2023-24 prices)'!D64-'[9]Aggregates (2023-24 prices)'!D64</f>
        <v>-0.94765374210987829</v>
      </c>
      <c r="BN67" s="30">
        <f>'Aggregates (2023-24 prices)'!E64-'[9]Aggregates (2023-24 prices)'!E64</f>
        <v>-0.84757078449047185</v>
      </c>
      <c r="BO67" s="30">
        <f>'Aggregates (2023-24 prices)'!F64-'[9]Aggregates (2023-24 prices)'!F64</f>
        <v>-4.3497445145774805E-2</v>
      </c>
      <c r="BP67" s="30">
        <f>'Aggregates (2023-24 prices)'!G64-'[9]Aggregates (2023-24 prices)'!G64</f>
        <v>-5.6585512473695587E-2</v>
      </c>
      <c r="BQ67" s="30">
        <f>'Aggregates (2023-24 prices)'!H64-'[9]Aggregates (2023-24 prices)'!H64</f>
        <v>-0.10008295761946329</v>
      </c>
      <c r="BR67" s="30">
        <f>'Aggregates (2023-24 prices)'!I64-'[9]Aggregates (2023-24 prices)'!I64</f>
        <v>-0.73581003907429476</v>
      </c>
      <c r="BS67" s="30"/>
      <c r="BT67" s="30" t="e">
        <f>'Aggregates (2023-24 prices)'!K64-#REF!</f>
        <v>#REF!</v>
      </c>
      <c r="BU67" s="30" t="e">
        <f>'Aggregates (2023-24 prices)'!#REF!-#REF!</f>
        <v>#REF!</v>
      </c>
      <c r="BV67" s="30" t="e">
        <f>'Aggregates (2023-24 prices)'!L64-#REF!</f>
        <v>#REF!</v>
      </c>
      <c r="BW67" s="30" t="e">
        <f>'Aggregates (2023-24 prices)'!M64-#REF!</f>
        <v>#REF!</v>
      </c>
      <c r="BX67" s="30" t="e">
        <f>'Aggregates (2023-24 prices)'!N64-#REF!</f>
        <v>#REF!</v>
      </c>
      <c r="BY67" s="30"/>
      <c r="BZ67" s="30" t="e">
        <f>'Aggregates (2023-24 prices)'!Q64-#REF!</f>
        <v>#REF!</v>
      </c>
      <c r="CA67" s="30" t="e">
        <f>'Aggregates (2023-24 prices)'!R64-#REF!</f>
        <v>#REF!</v>
      </c>
      <c r="CB67" s="30"/>
      <c r="CC67" s="30" t="e">
        <f>'Aggregates (2023-24 prices)'!T64-#REF!</f>
        <v>#REF!</v>
      </c>
      <c r="CD67" s="30" t="e">
        <f>'Aggregates (2023-24 prices)'!U64-#REF!</f>
        <v>#REF!</v>
      </c>
      <c r="CE67" s="30" t="e">
        <f>'Aggregates (2023-24 prices)'!V64-#REF!</f>
        <v>#REF!</v>
      </c>
      <c r="CF67" s="30"/>
      <c r="CG67" s="30" t="e">
        <f>'Aggregates (2023-24 prices)'!X64-#REF!</f>
        <v>#REF!</v>
      </c>
      <c r="CH67" s="30" t="e">
        <f>'Aggregates (2023-24 prices)'!AA64-#REF!</f>
        <v>#REF!</v>
      </c>
      <c r="CI67" s="30" t="e">
        <f>'Aggregates (2023-24 prices)'!AB64-#REF!</f>
        <v>#REF!</v>
      </c>
      <c r="CJ67" s="30" t="e">
        <f>'Aggregates (2023-24 prices)'!AC64-#REF!</f>
        <v>#REF!</v>
      </c>
      <c r="CK67" s="30"/>
      <c r="CL67" s="30" t="e">
        <f>'Aggregates (2023-24 prices)'!AE64-#REF!</f>
        <v>#REF!</v>
      </c>
    </row>
    <row r="68" spans="1:90" s="69" customFormat="1">
      <c r="B68" s="68" t="s">
        <v>50</v>
      </c>
      <c r="C68" s="30">
        <f>'Aggregates (£bn)'!C68-'[9]Aggregates (£bn)'!C68</f>
        <v>0</v>
      </c>
      <c r="D68" s="30">
        <f>'Aggregates (£bn)'!D68-'[9]Aggregates (£bn)'!D68</f>
        <v>0</v>
      </c>
      <c r="E68" s="30">
        <f>'Aggregates (£bn)'!E68-'[9]Aggregates (£bn)'!E68</f>
        <v>0</v>
      </c>
      <c r="F68" s="30">
        <f>'Aggregates (£bn)'!F68-'[9]Aggregates (£bn)'!F68</f>
        <v>0</v>
      </c>
      <c r="G68" s="30">
        <f>'Aggregates (£bn)'!G68-'[9]Aggregates (£bn)'!G68</f>
        <v>0</v>
      </c>
      <c r="H68" s="30">
        <f>'Aggregates (£bn)'!H68-'[9]Aggregates (£bn)'!H68</f>
        <v>0</v>
      </c>
      <c r="I68" s="30">
        <f>'Aggregates (£bn)'!I68-'[9]Aggregates (£bn)'!I68</f>
        <v>0</v>
      </c>
      <c r="J68" s="30">
        <f>'Aggregates (£bn)'!J68-'[9]Aggregates (£bn)'!J68</f>
        <v>0</v>
      </c>
      <c r="K68" s="30">
        <f>'Aggregates (£bn)'!K68-'[9]Aggregates (£bn)'!K68</f>
        <v>-6.7514318047301458E-7</v>
      </c>
      <c r="L68" s="30">
        <f>'Aggregates (£bn)'!L68-'[9]Aggregates (£bn)'!L68</f>
        <v>0</v>
      </c>
      <c r="M68" s="30">
        <f>'Aggregates (£bn)'!L68-'[9]Aggregates (£bn)'!M68</f>
        <v>1.0034349304077317</v>
      </c>
      <c r="N68" s="30">
        <f>'Aggregates (£bn)'!M68-'[9]Aggregates (£bn)'!N68</f>
        <v>-57.259869185672258</v>
      </c>
      <c r="O68" s="30">
        <f>'Aggregates (£bn)'!N68-'[9]Aggregates (£bn)'!O68</f>
        <v>1.0034342552645441</v>
      </c>
      <c r="P68" s="30">
        <f>'Aggregates (£bn)'!P68-'[9]Aggregates (£bn)'!P68</f>
        <v>0</v>
      </c>
      <c r="Q68" s="30">
        <f>'Aggregates (£bn)'!Q68-'[9]Aggregates (£bn)'!Q68</f>
        <v>0</v>
      </c>
      <c r="R68" s="30">
        <f>'Aggregates (£bn)'!R68-'[9]Aggregates (£bn)'!R68</f>
        <v>0</v>
      </c>
      <c r="S68" s="30">
        <f>'Aggregates (£bn)'!S68-'[9]Aggregates (£bn)'!S68</f>
        <v>0</v>
      </c>
      <c r="T68" s="30">
        <f>'Aggregates (£bn)'!T68-'[9]Aggregates (£bn)'!T68</f>
        <v>0</v>
      </c>
      <c r="U68" s="30">
        <f>'Aggregates (£bn)'!U68-'[9]Aggregates (£bn)'!U68</f>
        <v>0</v>
      </c>
      <c r="V68" s="30">
        <f>'Aggregates (£bn)'!V68-'[9]Aggregates (£bn)'!V68</f>
        <v>0</v>
      </c>
      <c r="W68" s="30">
        <f>'Aggregates (£bn)'!W68-'[9]Aggregates (£bn)'!W68</f>
        <v>0</v>
      </c>
      <c r="X68" s="30">
        <f>'Aggregates (£bn)'!X68-'[9]Aggregates (£bn)'!X68</f>
        <v>0</v>
      </c>
      <c r="Y68" s="30">
        <f>'Aggregates (£bn)'!AA68-'[9]Aggregates (£bn)'!Y68</f>
        <v>-498.50500000000005</v>
      </c>
      <c r="Z68" s="30">
        <f>'Aggregates (£bn)'!AB68-'[9]Aggregates (£bn)'!Z68</f>
        <v>-499.53256574473545</v>
      </c>
      <c r="AA68" s="30">
        <f>'Aggregates (£bn)'!AC68-'[9]Aggregates (£bn)'!AA68</f>
        <v>579.32599999999991</v>
      </c>
      <c r="AB68" s="30">
        <f>'Aggregates (£bn)'!AD68-'[9]Aggregates (£bn)'!AB68</f>
        <v>-39.698434930407728</v>
      </c>
      <c r="AC68" s="30">
        <f>'Aggregates (£bn)'!AE68-'[9]Aggregates (£bn)'!AC68</f>
        <v>868.23299999999995</v>
      </c>
      <c r="AD68" s="30">
        <f>'Aggregates (£bn)'!AF68-'[9]Aggregates (£bn)'!AD68</f>
        <v>1523.82</v>
      </c>
      <c r="AE68" s="30">
        <f>'Aggregates (£bn)'!AG66-'[9]Aggregates (£bn)'!AE68</f>
        <v>-1485.7721587129408</v>
      </c>
      <c r="AF68" s="30"/>
      <c r="AG68" s="35" t="s">
        <v>52</v>
      </c>
      <c r="AH68" s="30">
        <f>'Aggregates (per cent of GDP)'!C65-'[9]Aggregates (per cent of GDP)'!C65</f>
        <v>0</v>
      </c>
      <c r="AI68" s="30">
        <f>'Aggregates (per cent of GDP)'!D65-'[9]Aggregates (per cent of GDP)'!D65</f>
        <v>0</v>
      </c>
      <c r="AJ68" s="30">
        <f>'Aggregates (per cent of GDP)'!E65-'[9]Aggregates (per cent of GDP)'!E65</f>
        <v>0</v>
      </c>
      <c r="AK68" s="30">
        <f>'Aggregates (per cent of GDP)'!F65-'[9]Aggregates (per cent of GDP)'!F65</f>
        <v>0</v>
      </c>
      <c r="AL68" s="30">
        <f>'Aggregates (per cent of GDP)'!G65-'[9]Aggregates (per cent of GDP)'!G65</f>
        <v>0</v>
      </c>
      <c r="AM68" s="30">
        <f>'Aggregates (per cent of GDP)'!H65-'[9]Aggregates (per cent of GDP)'!H65</f>
        <v>0</v>
      </c>
      <c r="AN68" s="30">
        <f>'Aggregates (per cent of GDP)'!I65-'[9]Aggregates (per cent of GDP)'!I65</f>
        <v>0</v>
      </c>
      <c r="AO68" s="30">
        <f>'Aggregates (per cent of GDP)'!J65-'[9]Aggregates (per cent of GDP)'!J65</f>
        <v>0</v>
      </c>
      <c r="AP68" s="30">
        <f>'Aggregates (per cent of GDP)'!K65-'[9]Aggregates (per cent of GDP)'!K65</f>
        <v>0</v>
      </c>
      <c r="AQ68" s="30">
        <f>'Aggregates (per cent of GDP)'!L65-'[9]Aggregates (per cent of GDP)'!L65</f>
        <v>0</v>
      </c>
      <c r="AR68" s="30">
        <f>'Aggregates (per cent of GDP)'!M65-'[9]Aggregates (per cent of GDP)'!M65</f>
        <v>0</v>
      </c>
      <c r="AS68" s="30">
        <f>'Aggregates (per cent of GDP)'!L65-'[9]Aggregates (per cent of GDP)'!N65</f>
        <v>-12.499134118650801</v>
      </c>
      <c r="AT68" s="30">
        <f>'Aggregates (per cent of GDP)'!N65-'[9]Aggregates (per cent of GDP)'!O65</f>
        <v>-0.34544562624790043</v>
      </c>
      <c r="AU68" s="30">
        <f>'Aggregates (per cent of GDP)'!P65-'[9]Aggregates (per cent of GDP)'!P65</f>
        <v>0</v>
      </c>
      <c r="AV68" s="30">
        <f>'Aggregates (per cent of GDP)'!R65-'[9]Aggregates (per cent of GDP)'!Q65</f>
        <v>43.161693967009327</v>
      </c>
      <c r="AW68" s="30">
        <f>'Aggregates (per cent of GDP)'!R65-'[9]Aggregates (per cent of GDP)'!R65</f>
        <v>0</v>
      </c>
      <c r="AX68" s="30">
        <f>'Aggregates (per cent of GDP)'!S65-'[9]Aggregates (per cent of GDP)'!S65</f>
        <v>0</v>
      </c>
      <c r="AY68" s="30">
        <f>'Aggregates (per cent of GDP)'!T65-'[9]Aggregates (per cent of GDP)'!T65</f>
        <v>0</v>
      </c>
      <c r="AZ68" s="30">
        <f>'Aggregates (per cent of GDP)'!U65-'[9]Aggregates (per cent of GDP)'!U65</f>
        <v>0</v>
      </c>
      <c r="BA68" s="30">
        <f>'Aggregates (per cent of GDP)'!V65-'[9]Aggregates (per cent of GDP)'!V65</f>
        <v>0</v>
      </c>
      <c r="BB68" s="30">
        <f>'Aggregates (per cent of GDP)'!W65-'[9]Aggregates (per cent of GDP)'!W65</f>
        <v>0</v>
      </c>
      <c r="BC68" s="30">
        <f>'Aggregates (per cent of GDP)'!X65-'[9]Aggregates (per cent of GDP)'!X65</f>
        <v>0</v>
      </c>
      <c r="BD68" s="30">
        <f>'Aggregates (per cent of GDP)'!AA65-'[9]Aggregates (per cent of GDP)'!Y65</f>
        <v>-43.867132310308961</v>
      </c>
      <c r="BE68" s="30">
        <f>'Aggregates (per cent of GDP)'!AB65-'[9]Aggregates (per cent of GDP)'!Z65</f>
        <v>-42.431172739350743</v>
      </c>
      <c r="BF68" s="30">
        <f>'Aggregates (per cent of GDP)'!AC65-'[9]Aggregates (per cent of GDP)'!AA65</f>
        <v>46.765813065113306</v>
      </c>
      <c r="BG68" s="30"/>
      <c r="BH68" s="30"/>
      <c r="BI68" s="30"/>
      <c r="BK68" s="111" t="s">
        <v>59</v>
      </c>
      <c r="BL68" s="30">
        <f>'Aggregates (2023-24 prices)'!C65-'[9]Aggregates (2023-24 prices)'!$C$65</f>
        <v>-0.85291701492542416</v>
      </c>
      <c r="BM68" s="30">
        <f>'Aggregates (2023-24 prices)'!D65-'[9]Aggregates (2023-24 prices)'!D65</f>
        <v>-0.95037373134346126</v>
      </c>
      <c r="BN68" s="30">
        <f>'Aggregates (2023-24 prices)'!E65-'[9]Aggregates (2023-24 prices)'!E65</f>
        <v>-0.85445970149271488</v>
      </c>
      <c r="BO68" s="30">
        <f>'Aggregates (2023-24 prices)'!F65-'[9]Aggregates (2023-24 prices)'!F65</f>
        <v>-3.8508656716423673E-2</v>
      </c>
      <c r="BP68" s="30">
        <f>'Aggregates (2023-24 prices)'!G65-'[9]Aggregates (2023-24 prices)'!G65</f>
        <v>-5.7405373134336912E-2</v>
      </c>
      <c r="BQ68" s="30">
        <f>'Aggregates (2023-24 prices)'!H65-'[9]Aggregates (2023-24 prices)'!H65</f>
        <v>-9.5914029850760585E-2</v>
      </c>
      <c r="BR68" s="30">
        <f>'Aggregates (2023-24 prices)'!I65-'[9]Aggregates (2023-24 prices)'!I65</f>
        <v>-0.75710089552251247</v>
      </c>
      <c r="BS68" s="30"/>
      <c r="BT68" s="30" t="e">
        <f>'Aggregates (2023-24 prices)'!K65-#REF!</f>
        <v>#REF!</v>
      </c>
      <c r="BU68" s="30" t="e">
        <f>'Aggregates (2023-24 prices)'!#REF!-#REF!</f>
        <v>#REF!</v>
      </c>
      <c r="BV68" s="30" t="e">
        <f>'Aggregates (2023-24 prices)'!L65-#REF!</f>
        <v>#REF!</v>
      </c>
      <c r="BW68" s="30" t="e">
        <f>'Aggregates (2023-24 prices)'!M65-#REF!</f>
        <v>#REF!</v>
      </c>
      <c r="BX68" s="30" t="e">
        <f>'Aggregates (2023-24 prices)'!N65-#REF!</f>
        <v>#REF!</v>
      </c>
      <c r="BY68" s="30"/>
      <c r="BZ68" s="30" t="e">
        <f>'Aggregates (2023-24 prices)'!Q65-#REF!</f>
        <v>#REF!</v>
      </c>
      <c r="CA68" s="30" t="e">
        <f>'Aggregates (2023-24 prices)'!R65-#REF!</f>
        <v>#REF!</v>
      </c>
      <c r="CB68" s="30"/>
      <c r="CC68" s="30" t="e">
        <f>'Aggregates (2023-24 prices)'!T65-#REF!</f>
        <v>#REF!</v>
      </c>
      <c r="CD68" s="30" t="e">
        <f>'Aggregates (2023-24 prices)'!U65-#REF!</f>
        <v>#REF!</v>
      </c>
      <c r="CE68" s="30" t="e">
        <f>'Aggregates (2023-24 prices)'!V65-#REF!</f>
        <v>#REF!</v>
      </c>
      <c r="CF68" s="30"/>
      <c r="CG68" s="30" t="e">
        <f>'Aggregates (2023-24 prices)'!X65-#REF!</f>
        <v>#REF!</v>
      </c>
      <c r="CH68" s="30" t="e">
        <f>'Aggregates (2023-24 prices)'!AA65-#REF!</f>
        <v>#REF!</v>
      </c>
      <c r="CI68" s="30" t="e">
        <f>'Aggregates (2023-24 prices)'!AB65-#REF!</f>
        <v>#REF!</v>
      </c>
      <c r="CJ68" s="30" t="e">
        <f>'Aggregates (2023-24 prices)'!AC65-#REF!</f>
        <v>#REF!</v>
      </c>
      <c r="CK68" s="30"/>
      <c r="CL68" s="30" t="e">
        <f>'Aggregates (2023-24 prices)'!AE65-#REF!</f>
        <v>#REF!</v>
      </c>
    </row>
    <row r="69" spans="1:90" s="69" customFormat="1">
      <c r="B69" s="68" t="s">
        <v>51</v>
      </c>
      <c r="C69" s="30">
        <f>'Aggregates (£bn)'!C69-'[9]Aggregates (£bn)'!C69</f>
        <v>0</v>
      </c>
      <c r="D69" s="30">
        <f>'Aggregates (£bn)'!D69-'[9]Aggregates (£bn)'!D69</f>
        <v>0</v>
      </c>
      <c r="E69" s="30">
        <f>'Aggregates (£bn)'!E69-'[9]Aggregates (£bn)'!E69</f>
        <v>0</v>
      </c>
      <c r="F69" s="30">
        <f>'Aggregates (£bn)'!F69-'[9]Aggregates (£bn)'!F69</f>
        <v>0</v>
      </c>
      <c r="G69" s="30">
        <f>'Aggregates (£bn)'!G69-'[9]Aggregates (£bn)'!G69</f>
        <v>0</v>
      </c>
      <c r="H69" s="30">
        <f>'Aggregates (£bn)'!H69-'[9]Aggregates (£bn)'!H69</f>
        <v>0</v>
      </c>
      <c r="I69" s="30">
        <f>'Aggregates (£bn)'!I69-'[9]Aggregates (£bn)'!I69</f>
        <v>0</v>
      </c>
      <c r="J69" s="30">
        <f>'Aggregates (£bn)'!J69-'[9]Aggregates (£bn)'!J69</f>
        <v>0</v>
      </c>
      <c r="K69" s="30">
        <f>'Aggregates (£bn)'!K69-'[9]Aggregates (£bn)'!K69</f>
        <v>3.4352811510984793E-6</v>
      </c>
      <c r="L69" s="30">
        <f>'Aggregates (£bn)'!L69-'[9]Aggregates (£bn)'!L69</f>
        <v>0</v>
      </c>
      <c r="M69" s="30">
        <f>'Aggregates (£bn)'!L69-'[9]Aggregates (£bn)'!M69</f>
        <v>5.3790388015256489</v>
      </c>
      <c r="N69" s="30">
        <f>'Aggregates (£bn)'!M69-'[9]Aggregates (£bn)'!N69</f>
        <v>-74.272081038332459</v>
      </c>
      <c r="O69" s="30">
        <f>'Aggregates (£bn)'!N69-'[9]Aggregates (£bn)'!O69</f>
        <v>5.3790422368068036</v>
      </c>
      <c r="P69" s="30">
        <f>'Aggregates (£bn)'!P69-'[9]Aggregates (£bn)'!P69</f>
        <v>0</v>
      </c>
      <c r="Q69" s="30">
        <f>'Aggregates (£bn)'!Q69-'[9]Aggregates (£bn)'!Q69</f>
        <v>0</v>
      </c>
      <c r="R69" s="30">
        <f>'Aggregates (£bn)'!R69-'[9]Aggregates (£bn)'!R69</f>
        <v>0</v>
      </c>
      <c r="S69" s="30">
        <f>'Aggregates (£bn)'!S69-'[9]Aggregates (£bn)'!S69</f>
        <v>0</v>
      </c>
      <c r="T69" s="30">
        <f>'Aggregates (£bn)'!T69-'[9]Aggregates (£bn)'!T69</f>
        <v>0</v>
      </c>
      <c r="U69" s="30">
        <f>'Aggregates (£bn)'!U69-'[9]Aggregates (£bn)'!U69</f>
        <v>0</v>
      </c>
      <c r="V69" s="30">
        <f>'Aggregates (£bn)'!V69-'[9]Aggregates (£bn)'!V69</f>
        <v>0</v>
      </c>
      <c r="W69" s="30">
        <f>'Aggregates (£bn)'!W69-'[9]Aggregates (£bn)'!W69</f>
        <v>0</v>
      </c>
      <c r="X69" s="30">
        <f>'Aggregates (£bn)'!X69-'[9]Aggregates (£bn)'!X69</f>
        <v>0</v>
      </c>
      <c r="Y69" s="30">
        <f>'Aggregates (£bn)'!AA69-'[9]Aggregates (£bn)'!Y69</f>
        <v>-523.91099999999994</v>
      </c>
      <c r="Z69" s="30">
        <f>'Aggregates (£bn)'!AB69-'[9]Aggregates (£bn)'!Z69</f>
        <v>-553.23795776319321</v>
      </c>
      <c r="AA69" s="30">
        <f>'Aggregates (£bn)'!AC69-'[9]Aggregates (£bn)'!AA69</f>
        <v>616.53700000000003</v>
      </c>
      <c r="AB69" s="30">
        <f>'Aggregates (£bn)'!AD69-'[9]Aggregates (£bn)'!AB69</f>
        <v>-50.768038801525655</v>
      </c>
      <c r="AC69" s="30">
        <f>'Aggregates (£bn)'!AE69-'[9]Aggregates (£bn)'!AC69</f>
        <v>903.89700000000005</v>
      </c>
      <c r="AD69" s="30">
        <f>'Aggregates (£bn)'!AF69-'[9]Aggregates (£bn)'!AD69</f>
        <v>1592.385</v>
      </c>
      <c r="AE69" s="30">
        <f>'Aggregates (£bn)'!AG67-'[9]Aggregates (£bn)'!AE69</f>
        <v>-1565.5040573749257</v>
      </c>
      <c r="AF69" s="30"/>
      <c r="AG69" s="35" t="s">
        <v>53</v>
      </c>
      <c r="AH69" s="30">
        <f>'Aggregates (per cent of GDP)'!C66-'[9]Aggregates (per cent of GDP)'!C66</f>
        <v>-2.3209719856254196E-5</v>
      </c>
      <c r="AI69" s="30">
        <f>'Aggregates (per cent of GDP)'!D66-'[9]Aggregates (per cent of GDP)'!D66</f>
        <v>-2.9826619666550869E-5</v>
      </c>
      <c r="AJ69" s="30">
        <f>'Aggregates (per cent of GDP)'!E66-'[9]Aggregates (per cent of GDP)'!E66</f>
        <v>-2.6175643220938127E-5</v>
      </c>
      <c r="AK69" s="30">
        <f>'Aggregates (per cent of GDP)'!F66-'[9]Aggregates (per cent of GDP)'!F66</f>
        <v>-1.92860916303772E-6</v>
      </c>
      <c r="AL69" s="30">
        <f>'Aggregates (per cent of GDP)'!G66-'[9]Aggregates (per cent of GDP)'!G66</f>
        <v>-1.722367273249148E-6</v>
      </c>
      <c r="AM69" s="30">
        <f>'Aggregates (per cent of GDP)'!H66-'[9]Aggregates (per cent of GDP)'!H66</f>
        <v>-3.6509764367309572E-6</v>
      </c>
      <c r="AN69" s="30">
        <f>'Aggregates (per cent of GDP)'!I66-'[9]Aggregates (per cent of GDP)'!I66</f>
        <v>-2.0783325261675145E-5</v>
      </c>
      <c r="AO69" s="30">
        <f>'Aggregates (per cent of GDP)'!J66-'[9]Aggregates (per cent of GDP)'!J66</f>
        <v>0</v>
      </c>
      <c r="AP69" s="30">
        <f>'Aggregates (per cent of GDP)'!K66-'[9]Aggregates (per cent of GDP)'!K66</f>
        <v>-4.6882906472589525E-6</v>
      </c>
      <c r="AQ69" s="30">
        <f>'Aggregates (per cent of GDP)'!L66-'[9]Aggregates (per cent of GDP)'!L66</f>
        <v>5.3247943689882504E-6</v>
      </c>
      <c r="AR69" s="30">
        <f>'Aggregates (per cent of GDP)'!M66-'[9]Aggregates (per cent of GDP)'!M66</f>
        <v>5.3247943689882504E-6</v>
      </c>
      <c r="AS69" s="30">
        <f>'Aggregates (per cent of GDP)'!L66-'[9]Aggregates (per cent of GDP)'!N66</f>
        <v>-16.844465602378456</v>
      </c>
      <c r="AT69" s="30">
        <f>'Aggregates (per cent of GDP)'!N66-'[9]Aggregates (per cent of GDP)'!O66</f>
        <v>-1.7490998388623868</v>
      </c>
      <c r="AU69" s="30">
        <f>'Aggregates (per cent of GDP)'!P66-'[9]Aggregates (per cent of GDP)'!P66</f>
        <v>0</v>
      </c>
      <c r="AV69" s="30">
        <f>'Aggregates (per cent of GDP)'!R66-'[9]Aggregates (per cent of GDP)'!Q66</f>
        <v>47.314795014205785</v>
      </c>
      <c r="AW69" s="30">
        <f>'Aggregates (per cent of GDP)'!R66-'[9]Aggregates (per cent of GDP)'!R66</f>
        <v>0</v>
      </c>
      <c r="AX69" s="30">
        <f>'Aggregates (per cent of GDP)'!S66-'[9]Aggregates (per cent of GDP)'!S66</f>
        <v>0</v>
      </c>
      <c r="AY69" s="30">
        <f>'Aggregates (per cent of GDP)'!T66-'[9]Aggregates (per cent of GDP)'!T66</f>
        <v>-8.1915978906721421E-6</v>
      </c>
      <c r="AZ69" s="30">
        <f>'Aggregates (per cent of GDP)'!U66-'[9]Aggregates (per cent of GDP)'!U66</f>
        <v>-8.2817256004119599E-6</v>
      </c>
      <c r="BA69" s="30">
        <f>'Aggregates (per cent of GDP)'!V66-'[9]Aggregates (per cent of GDP)'!V66</f>
        <v>-1.1573882394699808E-6</v>
      </c>
      <c r="BB69" s="30">
        <f>'Aggregates (per cent of GDP)'!W66-'[9]Aggregates (per cent of GDP)'!W66</f>
        <v>0</v>
      </c>
      <c r="BC69" s="30">
        <f>'Aggregates (per cent of GDP)'!X66-'[9]Aggregates (per cent of GDP)'!X66</f>
        <v>0</v>
      </c>
      <c r="BD69" s="30">
        <f>'Aggregates (per cent of GDP)'!AA66-'[9]Aggregates (per cent of GDP)'!Y66</f>
        <v>-53.883755442253332</v>
      </c>
      <c r="BE69" s="30">
        <f>'Aggregates (per cent of GDP)'!AB66-'[9]Aggregates (per cent of GDP)'!Z66</f>
        <v>-47.336448455430158</v>
      </c>
      <c r="BF69" s="30">
        <f>'Aggregates (per cent of GDP)'!AC66-'[9]Aggregates (per cent of GDP)'!AA66</f>
        <v>60.747352779545878</v>
      </c>
      <c r="BG69" s="30"/>
      <c r="BH69" s="30"/>
      <c r="BI69" s="30"/>
      <c r="BK69" s="121" t="s">
        <v>60</v>
      </c>
      <c r="BL69" s="30">
        <f>'Aggregates (2023-24 prices)'!C66-'[9]Aggregates (2023-24 prices)'!$C$66</f>
        <v>-0.88215411558678625</v>
      </c>
      <c r="BM69" s="30">
        <f>'Aggregates (2023-24 prices)'!D66-'[9]Aggregates (2023-24 prices)'!D66</f>
        <v>-0.94947577349694257</v>
      </c>
      <c r="BN69" s="30">
        <f>'Aggregates (2023-24 prices)'!E66-'[9]Aggregates (2023-24 prices)'!E66</f>
        <v>-0.84900992410985054</v>
      </c>
      <c r="BO69" s="30">
        <f>'Aggregates (2023-24 prices)'!F66-'[9]Aggregates (2023-24 prices)'!F66</f>
        <v>-4.2555750145943705E-2</v>
      </c>
      <c r="BP69" s="30">
        <f>'Aggregates (2023-24 prices)'!G66-'[9]Aggregates (2023-24 prices)'!G66</f>
        <v>-5.7910099241105684E-2</v>
      </c>
      <c r="BQ69" s="30">
        <f>'Aggregates (2023-24 prices)'!H66-'[9]Aggregates (2023-24 prices)'!H66</f>
        <v>-0.1004658493870636</v>
      </c>
      <c r="BR69" s="30">
        <f>'Aggregates (2023-24 prices)'!I66-'[9]Aggregates (2023-24 prices)'!I66</f>
        <v>-0.79019614711046415</v>
      </c>
      <c r="BS69" s="30"/>
      <c r="BT69" s="30" t="e">
        <f>'Aggregates (2023-24 prices)'!K66-#REF!</f>
        <v>#REF!</v>
      </c>
      <c r="BU69" s="30" t="e">
        <f>'Aggregates (2023-24 prices)'!#REF!-#REF!</f>
        <v>#REF!</v>
      </c>
      <c r="BV69" s="30" t="e">
        <f>'Aggregates (2023-24 prices)'!L66-#REF!</f>
        <v>#REF!</v>
      </c>
      <c r="BW69" s="30" t="e">
        <f>'Aggregates (2023-24 prices)'!M66-#REF!</f>
        <v>#REF!</v>
      </c>
      <c r="BX69" s="30" t="e">
        <f>'Aggregates (2023-24 prices)'!N66-#REF!</f>
        <v>#REF!</v>
      </c>
      <c r="BY69" s="30"/>
      <c r="BZ69" s="30" t="e">
        <f>'Aggregates (2023-24 prices)'!Q66-#REF!</f>
        <v>#REF!</v>
      </c>
      <c r="CA69" s="30" t="e">
        <f>'Aggregates (2023-24 prices)'!R66-#REF!</f>
        <v>#REF!</v>
      </c>
      <c r="CB69" s="30"/>
      <c r="CC69" s="30" t="e">
        <f>'Aggregates (2023-24 prices)'!T66-#REF!</f>
        <v>#REF!</v>
      </c>
      <c r="CD69" s="30" t="e">
        <f>'Aggregates (2023-24 prices)'!U66-#REF!</f>
        <v>#REF!</v>
      </c>
      <c r="CE69" s="30" t="e">
        <f>'Aggregates (2023-24 prices)'!V66-#REF!</f>
        <v>#REF!</v>
      </c>
      <c r="CF69" s="30"/>
      <c r="CG69" s="30" t="e">
        <f>'Aggregates (2023-24 prices)'!X66-#REF!</f>
        <v>#REF!</v>
      </c>
      <c r="CH69" s="30" t="e">
        <f>'Aggregates (2023-24 prices)'!AA66-#REF!</f>
        <v>#REF!</v>
      </c>
      <c r="CI69" s="30" t="e">
        <f>'Aggregates (2023-24 prices)'!AB66-#REF!</f>
        <v>#REF!</v>
      </c>
      <c r="CJ69" s="30" t="e">
        <f>'Aggregates (2023-24 prices)'!AC66-#REF!</f>
        <v>#REF!</v>
      </c>
      <c r="CK69" s="30"/>
      <c r="CL69" s="30" t="e">
        <f>'Aggregates (2023-24 prices)'!AE66-#REF!</f>
        <v>#REF!</v>
      </c>
    </row>
    <row r="70" spans="1:90" s="69" customFormat="1">
      <c r="B70" s="68" t="s">
        <v>52</v>
      </c>
      <c r="C70" s="30">
        <f>'Aggregates (£bn)'!C70-'[9]Aggregates (£bn)'!C70</f>
        <v>0</v>
      </c>
      <c r="D70" s="30">
        <f>'Aggregates (£bn)'!D70-'[9]Aggregates (£bn)'!D70</f>
        <v>0</v>
      </c>
      <c r="E70" s="30">
        <f>'Aggregates (£bn)'!E70-'[9]Aggregates (£bn)'!E70</f>
        <v>0</v>
      </c>
      <c r="F70" s="30">
        <f>'Aggregates (£bn)'!F70-'[9]Aggregates (£bn)'!F70</f>
        <v>0</v>
      </c>
      <c r="G70" s="30">
        <f>'Aggregates (£bn)'!G70-'[9]Aggregates (£bn)'!G70</f>
        <v>0</v>
      </c>
      <c r="H70" s="30">
        <f>'Aggregates (£bn)'!H70-'[9]Aggregates (£bn)'!H70</f>
        <v>0</v>
      </c>
      <c r="I70" s="30">
        <f>'Aggregates (£bn)'!I70-'[9]Aggregates (£bn)'!I70</f>
        <v>0</v>
      </c>
      <c r="J70" s="30">
        <f>'Aggregates (£bn)'!J70-'[9]Aggregates (£bn)'!J70</f>
        <v>0</v>
      </c>
      <c r="K70" s="30">
        <f>'Aggregates (£bn)'!K70-'[9]Aggregates (£bn)'!K70</f>
        <v>0</v>
      </c>
      <c r="L70" s="30">
        <f>'Aggregates (£bn)'!L70-'[9]Aggregates (£bn)'!L70</f>
        <v>0</v>
      </c>
      <c r="M70" s="30">
        <f>'Aggregates (£bn)'!L70-'[9]Aggregates (£bn)'!M70</f>
        <v>-5.4683317199227446</v>
      </c>
      <c r="N70" s="30">
        <f>'Aggregates (£bn)'!M70-'[9]Aggregates (£bn)'!N70</f>
        <v>-192.39033656015448</v>
      </c>
      <c r="O70" s="30">
        <f>'Aggregates (£bn)'!N70-'[9]Aggregates (£bn)'!O70</f>
        <v>-5.4683317199227588</v>
      </c>
      <c r="P70" s="30">
        <f>'Aggregates (£bn)'!P70-'[9]Aggregates (£bn)'!P70</f>
        <v>0</v>
      </c>
      <c r="Q70" s="30">
        <f>'Aggregates (£bn)'!Q70-'[9]Aggregates (£bn)'!Q70</f>
        <v>0</v>
      </c>
      <c r="R70" s="30">
        <f>'Aggregates (£bn)'!R70-'[9]Aggregates (£bn)'!R70</f>
        <v>0</v>
      </c>
      <c r="S70" s="30">
        <f>'Aggregates (£bn)'!S70-'[9]Aggregates (£bn)'!S70</f>
        <v>0</v>
      </c>
      <c r="T70" s="30">
        <f>'Aggregates (£bn)'!T70-'[9]Aggregates (£bn)'!T70</f>
        <v>0</v>
      </c>
      <c r="U70" s="30">
        <f>'Aggregates (£bn)'!U70-'[9]Aggregates (£bn)'!U70</f>
        <v>0</v>
      </c>
      <c r="V70" s="30">
        <f>'Aggregates (£bn)'!V70-'[9]Aggregates (£bn)'!V70</f>
        <v>0</v>
      </c>
      <c r="W70" s="30">
        <f>'Aggregates (£bn)'!W70-'[9]Aggregates (£bn)'!W70</f>
        <v>0</v>
      </c>
      <c r="X70" s="30">
        <f>'Aggregates (£bn)'!X70-'[9]Aggregates (£bn)'!X70</f>
        <v>0</v>
      </c>
      <c r="Y70" s="30">
        <f>'Aggregates (£bn)'!AA70-'[9]Aggregates (£bn)'!Y70</f>
        <v>-680.58600000000001</v>
      </c>
      <c r="Z70" s="30">
        <f>'Aggregates (£bn)'!AB70-'[9]Aggregates (£bn)'!Z70</f>
        <v>-658.34133171992266</v>
      </c>
      <c r="AA70" s="30">
        <f>'Aggregates (£bn)'!AC70-'[9]Aggregates (£bn)'!AA70</f>
        <v>740.29300000000001</v>
      </c>
      <c r="AB70" s="30">
        <f>'Aggregates (£bn)'!AD70-'[9]Aggregates (£bn)'!AB70</f>
        <v>-101.64566828007726</v>
      </c>
      <c r="AC70" s="30">
        <f>'Aggregates (£bn)'!AE70-'[9]Aggregates (£bn)'!AC70</f>
        <v>735.572</v>
      </c>
      <c r="AD70" s="30">
        <f>'Aggregates (£bn)'!AF70-'[9]Aggregates (£bn)'!AD70</f>
        <v>1555.682</v>
      </c>
      <c r="AE70" s="30">
        <f>'Aggregates (£bn)'!AG68-'[9]Aggregates (£bn)'!AE70</f>
        <v>-1582.9711484135698</v>
      </c>
      <c r="AF70" s="30"/>
      <c r="AG70" s="35" t="s">
        <v>54</v>
      </c>
      <c r="AH70" s="30">
        <f>'Aggregates (per cent of GDP)'!C67-'[9]Aggregates (per cent of GDP)'!C67</f>
        <v>0</v>
      </c>
      <c r="AI70" s="30">
        <f>'Aggregates (per cent of GDP)'!D67-'[9]Aggregates (per cent of GDP)'!D67</f>
        <v>0</v>
      </c>
      <c r="AJ70" s="30">
        <f>'Aggregates (per cent of GDP)'!E67-'[9]Aggregates (per cent of GDP)'!E67</f>
        <v>0</v>
      </c>
      <c r="AK70" s="30">
        <f>'Aggregates (per cent of GDP)'!F67-'[9]Aggregates (per cent of GDP)'!F67</f>
        <v>0</v>
      </c>
      <c r="AL70" s="30">
        <f>'Aggregates (per cent of GDP)'!G67-'[9]Aggregates (per cent of GDP)'!G67</f>
        <v>0</v>
      </c>
      <c r="AM70" s="30">
        <f>'Aggregates (per cent of GDP)'!H67-'[9]Aggregates (per cent of GDP)'!H67</f>
        <v>0</v>
      </c>
      <c r="AN70" s="30">
        <f>'Aggregates (per cent of GDP)'!I67-'[9]Aggregates (per cent of GDP)'!I67</f>
        <v>0</v>
      </c>
      <c r="AO70" s="30">
        <f>'Aggregates (per cent of GDP)'!J67-'[9]Aggregates (per cent of GDP)'!J67</f>
        <v>0</v>
      </c>
      <c r="AP70" s="30">
        <f>'Aggregates (per cent of GDP)'!K67-'[9]Aggregates (per cent of GDP)'!K67</f>
        <v>0</v>
      </c>
      <c r="AQ70" s="30">
        <f>'Aggregates (per cent of GDP)'!L67-'[9]Aggregates (per cent of GDP)'!L67</f>
        <v>0</v>
      </c>
      <c r="AR70" s="30">
        <f>'Aggregates (per cent of GDP)'!M67-'[9]Aggregates (per cent of GDP)'!M67</f>
        <v>0</v>
      </c>
      <c r="AS70" s="30">
        <f>'Aggregates (per cent of GDP)'!L67-'[9]Aggregates (per cent of GDP)'!N67</f>
        <v>-12.992083064727279</v>
      </c>
      <c r="AT70" s="30">
        <f>'Aggregates (per cent of GDP)'!N67-'[9]Aggregates (per cent of GDP)'!O67</f>
        <v>-1.815485079966586</v>
      </c>
      <c r="AU70" s="30">
        <f>'Aggregates (per cent of GDP)'!P67-'[9]Aggregates (per cent of GDP)'!P67</f>
        <v>0</v>
      </c>
      <c r="AV70" s="30">
        <f>'Aggregates (per cent of GDP)'!R67-'[9]Aggregates (per cent of GDP)'!Q67</f>
        <v>52.676348822319895</v>
      </c>
      <c r="AW70" s="30">
        <f>'Aggregates (per cent of GDP)'!R67-'[9]Aggregates (per cent of GDP)'!R67</f>
        <v>0</v>
      </c>
      <c r="AX70" s="30">
        <f>'Aggregates (per cent of GDP)'!S67-'[9]Aggregates (per cent of GDP)'!S67</f>
        <v>0</v>
      </c>
      <c r="AY70" s="30">
        <f>'Aggregates (per cent of GDP)'!T67-'[9]Aggregates (per cent of GDP)'!T67</f>
        <v>0</v>
      </c>
      <c r="AZ70" s="30">
        <f>'Aggregates (per cent of GDP)'!U67-'[9]Aggregates (per cent of GDP)'!U67</f>
        <v>0</v>
      </c>
      <c r="BA70" s="30">
        <f>'Aggregates (per cent of GDP)'!V67-'[9]Aggregates (per cent of GDP)'!V67</f>
        <v>0</v>
      </c>
      <c r="BB70" s="30">
        <f>'Aggregates (per cent of GDP)'!W67-'[9]Aggregates (per cent of GDP)'!W67</f>
        <v>0</v>
      </c>
      <c r="BC70" s="30">
        <f>'Aggregates (per cent of GDP)'!X67-'[9]Aggregates (per cent of GDP)'!X67</f>
        <v>0</v>
      </c>
      <c r="BD70" s="30">
        <f>'Aggregates (per cent of GDP)'!AA67-'[9]Aggregates (per cent of GDP)'!Y67</f>
        <v>-61.858838362112095</v>
      </c>
      <c r="BE70" s="30">
        <f>'Aggregates (per cent of GDP)'!AB67-'[9]Aggregates (per cent of GDP)'!Z67</f>
        <v>-43.154886710983732</v>
      </c>
      <c r="BF70" s="30">
        <f>'Aggregates (per cent of GDP)'!AC67-'[9]Aggregates (per cent of GDP)'!AA67</f>
        <v>67.479818137475618</v>
      </c>
      <c r="BG70" s="30"/>
      <c r="BH70" s="30"/>
      <c r="BI70" s="30"/>
      <c r="BK70" s="35" t="s">
        <v>61</v>
      </c>
      <c r="BL70" s="30">
        <f>'Aggregates (2023-24 prices)'!C67-'[9]Aggregates (2023-24 prices)'!$C$67</f>
        <v>-0.89714367816100093</v>
      </c>
      <c r="BM70" s="30">
        <f>'Aggregates (2023-24 prices)'!D67-'[9]Aggregates (2023-24 prices)'!D67</f>
        <v>-0.96707155172430248</v>
      </c>
      <c r="BN70" s="30">
        <f>'Aggregates (2023-24 prices)'!E67-'[9]Aggregates (2023-24 prices)'!E67</f>
        <v>-0.85588074712643447</v>
      </c>
      <c r="BO70" s="30">
        <f>'Aggregates (2023-24 prices)'!F67-'[9]Aggregates (2023-24 prices)'!F67</f>
        <v>-5.328850574712618E-2</v>
      </c>
      <c r="BP70" s="30">
        <f>'Aggregates (2023-24 prices)'!G67-'[9]Aggregates (2023-24 prices)'!G67</f>
        <v>-5.7902298850571299E-2</v>
      </c>
      <c r="BQ70" s="30">
        <f>'Aggregates (2023-24 prices)'!H67-'[9]Aggregates (2023-24 prices)'!H67</f>
        <v>-0.11119080459769748</v>
      </c>
      <c r="BR70" s="30">
        <f>'Aggregates (2023-24 prices)'!I67-'[9]Aggregates (2023-24 prices)'!I67</f>
        <v>-0.80551494252881639</v>
      </c>
      <c r="BS70" s="30"/>
      <c r="BT70" s="30" t="e">
        <f>'Aggregates (2023-24 prices)'!K67-#REF!</f>
        <v>#REF!</v>
      </c>
      <c r="BU70" s="30" t="e">
        <f>'Aggregates (2023-24 prices)'!#REF!-#REF!</f>
        <v>#REF!</v>
      </c>
      <c r="BV70" s="30" t="e">
        <f>'Aggregates (2023-24 prices)'!L67-#REF!</f>
        <v>#REF!</v>
      </c>
      <c r="BW70" s="30" t="e">
        <f>'Aggregates (2023-24 prices)'!M67-#REF!</f>
        <v>#REF!</v>
      </c>
      <c r="BX70" s="30" t="e">
        <f>'Aggregates (2023-24 prices)'!N67-#REF!</f>
        <v>#REF!</v>
      </c>
      <c r="BY70" s="30"/>
      <c r="BZ70" s="30" t="e">
        <f>'Aggregates (2023-24 prices)'!Q67-#REF!</f>
        <v>#REF!</v>
      </c>
      <c r="CA70" s="30" t="e">
        <f>'Aggregates (2023-24 prices)'!R67-#REF!</f>
        <v>#REF!</v>
      </c>
      <c r="CB70" s="30"/>
      <c r="CC70" s="30" t="e">
        <f>'Aggregates (2023-24 prices)'!T67-#REF!</f>
        <v>#REF!</v>
      </c>
      <c r="CD70" s="30" t="e">
        <f>'Aggregates (2023-24 prices)'!U67-#REF!</f>
        <v>#REF!</v>
      </c>
      <c r="CE70" s="30" t="e">
        <f>'Aggregates (2023-24 prices)'!V67-#REF!</f>
        <v>#REF!</v>
      </c>
      <c r="CF70" s="30"/>
      <c r="CG70" s="30" t="e">
        <f>'Aggregates (2023-24 prices)'!X67-#REF!</f>
        <v>#REF!</v>
      </c>
      <c r="CH70" s="30" t="e">
        <f>'Aggregates (2023-24 prices)'!AA67-#REF!</f>
        <v>#REF!</v>
      </c>
      <c r="CI70" s="30" t="e">
        <f>'Aggregates (2023-24 prices)'!AB67-#REF!</f>
        <v>#REF!</v>
      </c>
      <c r="CJ70" s="30" t="e">
        <f>'Aggregates (2023-24 prices)'!AC67-#REF!</f>
        <v>#REF!</v>
      </c>
      <c r="CK70" s="30"/>
      <c r="CL70" s="30" t="e">
        <f>'Aggregates (2023-24 prices)'!AE67-#REF!</f>
        <v>#REF!</v>
      </c>
    </row>
    <row r="71" spans="1:90" s="69" customFormat="1">
      <c r="B71" s="68" t="s">
        <v>53</v>
      </c>
      <c r="C71" s="30">
        <f>'Aggregates (£bn)'!C71-'[9]Aggregates (£bn)'!C71</f>
        <v>0</v>
      </c>
      <c r="D71" s="30">
        <f>'Aggregates (£bn)'!D71-'[9]Aggregates (£bn)'!D71</f>
        <v>0</v>
      </c>
      <c r="E71" s="30">
        <f>'Aggregates (£bn)'!E71-'[9]Aggregates (£bn)'!E71</f>
        <v>0</v>
      </c>
      <c r="F71" s="30">
        <f>'Aggregates (£bn)'!F71-'[9]Aggregates (£bn)'!F71</f>
        <v>0</v>
      </c>
      <c r="G71" s="30">
        <f>'Aggregates (£bn)'!G71-'[9]Aggregates (£bn)'!G71</f>
        <v>0</v>
      </c>
      <c r="H71" s="30">
        <f>'Aggregates (£bn)'!H71-'[9]Aggregates (£bn)'!H71</f>
        <v>0</v>
      </c>
      <c r="I71" s="30">
        <f>'Aggregates (£bn)'!I71-'[9]Aggregates (£bn)'!I71</f>
        <v>0</v>
      </c>
      <c r="J71" s="30">
        <f>'Aggregates (£bn)'!J71-'[9]Aggregates (£bn)'!J71</f>
        <v>0</v>
      </c>
      <c r="K71" s="30">
        <f>'Aggregates (£bn)'!K71-'[9]Aggregates (£bn)'!K71</f>
        <v>-1.7490932208374943E-5</v>
      </c>
      <c r="L71" s="30">
        <f>'Aggregates (£bn)'!L71-'[9]Aggregates (£bn)'!L71</f>
        <v>0</v>
      </c>
      <c r="M71" s="30">
        <f>'Aggregates (£bn)'!L71-'[9]Aggregates (£bn)'!M71</f>
        <v>-27.233871212059469</v>
      </c>
      <c r="N71" s="30">
        <f>'Aggregates (£bn)'!M71-'[9]Aggregates (£bn)'!N71</f>
        <v>-235.03924008494883</v>
      </c>
      <c r="O71" s="30">
        <f>'Aggregates (£bn)'!N71-'[9]Aggregates (£bn)'!O71</f>
        <v>-27.233888702991663</v>
      </c>
      <c r="P71" s="30">
        <f>'Aggregates (£bn)'!P71-'[9]Aggregates (£bn)'!P71</f>
        <v>0</v>
      </c>
      <c r="Q71" s="30">
        <f>'Aggregates (£bn)'!Q71-'[9]Aggregates (£bn)'!Q71</f>
        <v>0</v>
      </c>
      <c r="R71" s="30">
        <f>'Aggregates (£bn)'!R71-'[9]Aggregates (£bn)'!R71</f>
        <v>0</v>
      </c>
      <c r="S71" s="30">
        <f>'Aggregates (£bn)'!S71-'[9]Aggregates (£bn)'!S71</f>
        <v>0</v>
      </c>
      <c r="T71" s="30">
        <f>'Aggregates (£bn)'!T71-'[9]Aggregates (£bn)'!T71</f>
        <v>0</v>
      </c>
      <c r="U71" s="30">
        <f>'Aggregates (£bn)'!U71-'[9]Aggregates (£bn)'!U71</f>
        <v>0</v>
      </c>
      <c r="V71" s="30">
        <f>'Aggregates (£bn)'!V71-'[9]Aggregates (£bn)'!V71</f>
        <v>0</v>
      </c>
      <c r="W71" s="30">
        <f>'Aggregates (£bn)'!W71-'[9]Aggregates (£bn)'!W71</f>
        <v>0</v>
      </c>
      <c r="X71" s="30">
        <f>'Aggregates (£bn)'!X71-'[9]Aggregates (£bn)'!X71</f>
        <v>0</v>
      </c>
      <c r="Y71" s="30">
        <f>'Aggregates (£bn)'!AA71-'[9]Aggregates (£bn)'!Y71</f>
        <v>-858.93399999999997</v>
      </c>
      <c r="Z71" s="30">
        <f>'Aggregates (£bn)'!AB71-'[9]Aggregates (£bn)'!Z71</f>
        <v>-754.40188870299164</v>
      </c>
      <c r="AA71" s="30">
        <f>'Aggregates (£bn)'!AC71-'[9]Aggregates (£bn)'!AA71</f>
        <v>945.85399999999993</v>
      </c>
      <c r="AB71" s="30">
        <f>'Aggregates (£bn)'!AD71-'[9]Aggregates (£bn)'!AB71</f>
        <v>-129.23212878794055</v>
      </c>
      <c r="AC71" s="30">
        <f>'Aggregates (£bn)'!AE71-'[9]Aggregates (£bn)'!AC71</f>
        <v>454.70900000000006</v>
      </c>
      <c r="AD71" s="30">
        <f>'Aggregates (£bn)'!AF71-'[9]Aggregates (£bn)'!AD71</f>
        <v>1588.231</v>
      </c>
      <c r="AE71" s="30">
        <f>'Aggregates (£bn)'!AG69-'[9]Aggregates (£bn)'!AE71</f>
        <v>-1556.3440844044865</v>
      </c>
      <c r="AF71" s="30"/>
      <c r="AG71" s="35" t="s">
        <v>55</v>
      </c>
      <c r="AH71" s="30">
        <f>'Aggregates (per cent of GDP)'!C68-'[9]Aggregates (per cent of GDP)'!C68</f>
        <v>2.2317184800613177E-5</v>
      </c>
      <c r="AI71" s="30">
        <f>'Aggregates (per cent of GDP)'!D68-'[9]Aggregates (per cent of GDP)'!D68</f>
        <v>2.662697198729802E-5</v>
      </c>
      <c r="AJ71" s="30">
        <f>'Aggregates (per cent of GDP)'!E68-'[9]Aggregates (per cent of GDP)'!E68</f>
        <v>2.397222908001595E-5</v>
      </c>
      <c r="AK71" s="30">
        <f>'Aggregates (per cent of GDP)'!F68-'[9]Aggregates (per cent of GDP)'!F68</f>
        <v>1.1009221589919349E-6</v>
      </c>
      <c r="AL71" s="30">
        <f>'Aggregates (per cent of GDP)'!G68-'[9]Aggregates (per cent of GDP)'!G68</f>
        <v>1.5538207400744852E-6</v>
      </c>
      <c r="AM71" s="30">
        <f>'Aggregates (per cent of GDP)'!H68-'[9]Aggregates (per cent of GDP)'!H68</f>
        <v>2.6547428992884647E-6</v>
      </c>
      <c r="AN71" s="30">
        <f>'Aggregates (per cent of GDP)'!I68-'[9]Aggregates (per cent of GDP)'!I68</f>
        <v>1.9996686766887706E-5</v>
      </c>
      <c r="AO71" s="30">
        <f>'Aggregates (per cent of GDP)'!J68-'[9]Aggregates (per cent of GDP)'!J68</f>
        <v>0</v>
      </c>
      <c r="AP71" s="30">
        <f>'Aggregates (per cent of GDP)'!K68-'[9]Aggregates (per cent of GDP)'!K68</f>
        <v>3.2088650279149533E-6</v>
      </c>
      <c r="AQ71" s="30">
        <f>'Aggregates (per cent of GDP)'!L68-'[9]Aggregates (per cent of GDP)'!L68</f>
        <v>-2.7587524158434462E-6</v>
      </c>
      <c r="AR71" s="30">
        <f>'Aggregates (per cent of GDP)'!M68-'[9]Aggregates (per cent of GDP)'!M68</f>
        <v>-2.7587524167316246E-6</v>
      </c>
      <c r="AS71" s="30">
        <f>'Aggregates (per cent of GDP)'!L68-'[9]Aggregates (per cent of GDP)'!N68</f>
        <v>-10.100102851108304</v>
      </c>
      <c r="AT71" s="30">
        <f>'Aggregates (per cent of GDP)'!N68-'[9]Aggregates (per cent of GDP)'!O68</f>
        <v>-1.7272800080206574</v>
      </c>
      <c r="AU71" s="30">
        <f>'Aggregates (per cent of GDP)'!P68-'[9]Aggregates (per cent of GDP)'!P68</f>
        <v>0</v>
      </c>
      <c r="AV71" s="30">
        <f>'Aggregates (per cent of GDP)'!R68-'[9]Aggregates (per cent of GDP)'!Q68</f>
        <v>59.617569407739332</v>
      </c>
      <c r="AW71" s="30">
        <f>'Aggregates (per cent of GDP)'!R68-'[9]Aggregates (per cent of GDP)'!R68</f>
        <v>0</v>
      </c>
      <c r="AX71" s="30">
        <f>'Aggregates (per cent of GDP)'!S68-'[9]Aggregates (per cent of GDP)'!S68</f>
        <v>0</v>
      </c>
      <c r="AY71" s="30">
        <f>'Aggregates (per cent of GDP)'!T68-'[9]Aggregates (per cent of GDP)'!T68</f>
        <v>4.2029559832457153E-6</v>
      </c>
      <c r="AZ71" s="30">
        <f>'Aggregates (per cent of GDP)'!U68-'[9]Aggregates (per cent of GDP)'!U68</f>
        <v>3.8505665989063687E-6</v>
      </c>
      <c r="BA71" s="30">
        <f>'Aggregates (per cent of GDP)'!V68-'[9]Aggregates (per cent of GDP)'!V68</f>
        <v>1.5525349081890738E-6</v>
      </c>
      <c r="BB71" s="30">
        <f>'Aggregates (per cent of GDP)'!W68-'[9]Aggregates (per cent of GDP)'!W68</f>
        <v>0</v>
      </c>
      <c r="BC71" s="30">
        <f>'Aggregates (per cent of GDP)'!X68-'[9]Aggregates (per cent of GDP)'!X68</f>
        <v>0</v>
      </c>
      <c r="BD71" s="30">
        <f>'Aggregates (per cent of GDP)'!AA68-'[9]Aggregates (per cent of GDP)'!Y68</f>
        <v>-67.241208337080934</v>
      </c>
      <c r="BE71" s="30">
        <f>'Aggregates (per cent of GDP)'!AB68-'[9]Aggregates (per cent of GDP)'!Z68</f>
        <v>-49.488092473523494</v>
      </c>
      <c r="BF71" s="30">
        <f>'Aggregates (per cent of GDP)'!AC68-'[9]Aggregates (per cent of GDP)'!AA68</f>
        <v>74.78095371821324</v>
      </c>
      <c r="BG71" s="30"/>
      <c r="BH71" s="30"/>
      <c r="BI71" s="30"/>
      <c r="BK71" s="68" t="s">
        <v>171</v>
      </c>
      <c r="BL71" s="30">
        <f>'Aggregates (2023-24 prices)'!C68-'[9]Aggregates (2023-24 prices)'!$C$68</f>
        <v>-0.9149833943148451</v>
      </c>
      <c r="BM71" s="30">
        <f>'Aggregates (2023-24 prices)'!D68-'[9]Aggregates (2023-24 prices)'!D68</f>
        <v>-0.96551871657766242</v>
      </c>
      <c r="BN71" s="30">
        <f>'Aggregates (2023-24 prices)'!E68-'[9]Aggregates (2023-24 prices)'!E68</f>
        <v>-0.85670925978070045</v>
      </c>
      <c r="BO71" s="30">
        <f>'Aggregates (2023-24 prices)'!F68-'[9]Aggregates (2023-24 prices)'!F68</f>
        <v>-5.1393188854497396E-2</v>
      </c>
      <c r="BP71" s="30">
        <f>'Aggregates (2023-24 prices)'!G68-'[9]Aggregates (2023-24 prices)'!G68</f>
        <v>-5.7416267942585364E-2</v>
      </c>
      <c r="BQ71" s="30">
        <f>'Aggregates (2023-24 prices)'!H68-'[9]Aggregates (2023-24 prices)'!H68</f>
        <v>-0.10880945679710408</v>
      </c>
      <c r="BR71" s="30">
        <f>'Aggregates (2023-24 prices)'!I68-'[9]Aggregates (2023-24 prices)'!I68</f>
        <v>-0.8274100759921339</v>
      </c>
      <c r="BS71" s="30"/>
      <c r="BT71" s="30" t="e">
        <f>'Aggregates (2023-24 prices)'!K68-#REF!</f>
        <v>#REF!</v>
      </c>
      <c r="BU71" s="30" t="e">
        <f>'Aggregates (2023-24 prices)'!#REF!-#REF!</f>
        <v>#REF!</v>
      </c>
      <c r="BV71" s="30" t="e">
        <f>'Aggregates (2023-24 prices)'!L68-#REF!</f>
        <v>#REF!</v>
      </c>
      <c r="BW71" s="30" t="e">
        <f>'Aggregates (2023-24 prices)'!M68-#REF!</f>
        <v>#REF!</v>
      </c>
      <c r="BX71" s="30" t="e">
        <f>'Aggregates (2023-24 prices)'!N68-#REF!</f>
        <v>#REF!</v>
      </c>
      <c r="BY71" s="30"/>
      <c r="BZ71" s="30" t="e">
        <f>'Aggregates (2023-24 prices)'!Q68-#REF!</f>
        <v>#REF!</v>
      </c>
      <c r="CA71" s="30" t="e">
        <f>'Aggregates (2023-24 prices)'!R68-#REF!</f>
        <v>#REF!</v>
      </c>
      <c r="CB71" s="30"/>
      <c r="CC71" s="30" t="e">
        <f>'Aggregates (2023-24 prices)'!T68-#REF!</f>
        <v>#REF!</v>
      </c>
      <c r="CD71" s="30" t="e">
        <f>'Aggregates (2023-24 prices)'!U68-#REF!</f>
        <v>#REF!</v>
      </c>
      <c r="CE71" s="30" t="e">
        <f>'Aggregates (2023-24 prices)'!V68-#REF!</f>
        <v>#REF!</v>
      </c>
      <c r="CF71" s="30"/>
      <c r="CG71" s="30" t="e">
        <f>'Aggregates (2023-24 prices)'!X68-#REF!</f>
        <v>#REF!</v>
      </c>
      <c r="CH71" s="30" t="e">
        <f>'Aggregates (2023-24 prices)'!AA68-#REF!</f>
        <v>#REF!</v>
      </c>
      <c r="CI71" s="30" t="e">
        <f>'Aggregates (2023-24 prices)'!AB68-#REF!</f>
        <v>#REF!</v>
      </c>
      <c r="CJ71" s="30" t="e">
        <f>'Aggregates (2023-24 prices)'!AC68-#REF!</f>
        <v>#REF!</v>
      </c>
      <c r="CK71" s="30"/>
      <c r="CL71" s="30" t="e">
        <f>'Aggregates (2023-24 prices)'!AE68-#REF!</f>
        <v>#REF!</v>
      </c>
    </row>
    <row r="72" spans="1:90" s="69" customFormat="1">
      <c r="B72" s="68" t="s">
        <v>54</v>
      </c>
      <c r="C72" s="30">
        <f>'Aggregates (£bn)'!C72-'[9]Aggregates (£bn)'!C72</f>
        <v>0</v>
      </c>
      <c r="D72" s="30">
        <f>'Aggregates (£bn)'!D72-'[9]Aggregates (£bn)'!D72</f>
        <v>0</v>
      </c>
      <c r="E72" s="30">
        <f>'Aggregates (£bn)'!E72-'[9]Aggregates (£bn)'!E72</f>
        <v>0</v>
      </c>
      <c r="F72" s="30">
        <f>'Aggregates (£bn)'!F72-'[9]Aggregates (£bn)'!F72</f>
        <v>0</v>
      </c>
      <c r="G72" s="30">
        <f>'Aggregates (£bn)'!G72-'[9]Aggregates (£bn)'!G72</f>
        <v>0</v>
      </c>
      <c r="H72" s="30">
        <f>'Aggregates (£bn)'!H72-'[9]Aggregates (£bn)'!H72</f>
        <v>0</v>
      </c>
      <c r="I72" s="30">
        <f>'Aggregates (£bn)'!I72-'[9]Aggregates (£bn)'!I72</f>
        <v>0</v>
      </c>
      <c r="J72" s="30">
        <f>'Aggregates (£bn)'!J72-'[9]Aggregates (£bn)'!J72</f>
        <v>0</v>
      </c>
      <c r="K72" s="30">
        <f>'Aggregates (£bn)'!K72-'[9]Aggregates (£bn)'!K72</f>
        <v>0</v>
      </c>
      <c r="L72" s="30">
        <f>'Aggregates (£bn)'!L72-'[9]Aggregates (£bn)'!L72</f>
        <v>0</v>
      </c>
      <c r="M72" s="30">
        <f>'Aggregates (£bn)'!L72-'[9]Aggregates (£bn)'!M72</f>
        <v>-29.552883693264548</v>
      </c>
      <c r="N72" s="30">
        <f>'Aggregates (£bn)'!M72-'[9]Aggregates (£bn)'!N72</f>
        <v>-181.93523261347099</v>
      </c>
      <c r="O72" s="30">
        <f>'Aggregates (£bn)'!N72-'[9]Aggregates (£bn)'!O72</f>
        <v>-29.552883693264477</v>
      </c>
      <c r="P72" s="30">
        <f>'Aggregates (£bn)'!P72-'[9]Aggregates (£bn)'!P72</f>
        <v>0</v>
      </c>
      <c r="Q72" s="30">
        <f>'Aggregates (£bn)'!Q72-'[9]Aggregates (£bn)'!Q72</f>
        <v>0</v>
      </c>
      <c r="R72" s="30">
        <f>'Aggregates (£bn)'!R72-'[9]Aggregates (£bn)'!R72</f>
        <v>0</v>
      </c>
      <c r="S72" s="30">
        <f>'Aggregates (£bn)'!S72-'[9]Aggregates (£bn)'!S72</f>
        <v>0</v>
      </c>
      <c r="T72" s="30">
        <f>'Aggregates (£bn)'!T72-'[9]Aggregates (£bn)'!T72</f>
        <v>0</v>
      </c>
      <c r="U72" s="30">
        <f>'Aggregates (£bn)'!U72-'[9]Aggregates (£bn)'!U72</f>
        <v>0</v>
      </c>
      <c r="V72" s="30">
        <f>'Aggregates (£bn)'!V72-'[9]Aggregates (£bn)'!V72</f>
        <v>0</v>
      </c>
      <c r="W72" s="30">
        <f>'Aggregates (£bn)'!W72-'[9]Aggregates (£bn)'!W72</f>
        <v>0</v>
      </c>
      <c r="X72" s="30">
        <f>'Aggregates (£bn)'!X72-'[9]Aggregates (£bn)'!X72</f>
        <v>0</v>
      </c>
      <c r="Y72" s="30">
        <f>'Aggregates (£bn)'!AA72-'[9]Aggregates (£bn)'!Y72</f>
        <v>-1021.9139999999999</v>
      </c>
      <c r="Z72" s="30">
        <f>'Aggregates (£bn)'!AB72-'[9]Aggregates (£bn)'!Z72</f>
        <v>-713.09788369326452</v>
      </c>
      <c r="AA72" s="30">
        <f>'Aggregates (£bn)'!AC72-'[9]Aggregates (£bn)'!AA72</f>
        <v>1098.452</v>
      </c>
      <c r="AB72" s="30">
        <f>'Aggregates (£bn)'!AD72-'[9]Aggregates (£bn)'!AB72</f>
        <v>-112.63311630673547</v>
      </c>
      <c r="AC72" s="30">
        <f>'Aggregates (£bn)'!AE72-'[9]Aggregates (£bn)'!AC72</f>
        <v>387.18500000000017</v>
      </c>
      <c r="AD72" s="30">
        <f>'Aggregates (£bn)'!AF72-'[9]Aggregates (£bn)'!AD72</f>
        <v>1649.0170000000001</v>
      </c>
      <c r="AE72" s="30">
        <f>'Aggregates (£bn)'!AG70-'[9]Aggregates (£bn)'!AE72</f>
        <v>-1628.7874574907014</v>
      </c>
      <c r="AF72" s="30"/>
      <c r="AG72" s="77" t="s">
        <v>56</v>
      </c>
      <c r="AH72" s="30">
        <f>'Aggregates (per cent of GDP)'!C69-'[9]Aggregates (per cent of GDP)'!C69</f>
        <v>0</v>
      </c>
      <c r="AI72" s="30">
        <f>'Aggregates (per cent of GDP)'!D69-'[9]Aggregates (per cent of GDP)'!D69</f>
        <v>0</v>
      </c>
      <c r="AJ72" s="30">
        <f>'Aggregates (per cent of GDP)'!E69-'[9]Aggregates (per cent of GDP)'!E69</f>
        <v>0</v>
      </c>
      <c r="AK72" s="30">
        <f>'Aggregates (per cent of GDP)'!F69-'[9]Aggregates (per cent of GDP)'!F69</f>
        <v>0</v>
      </c>
      <c r="AL72" s="30">
        <f>'Aggregates (per cent of GDP)'!G69-'[9]Aggregates (per cent of GDP)'!G69</f>
        <v>0</v>
      </c>
      <c r="AM72" s="30">
        <f>'Aggregates (per cent of GDP)'!H69-'[9]Aggregates (per cent of GDP)'!H69</f>
        <v>0</v>
      </c>
      <c r="AN72" s="30">
        <f>'Aggregates (per cent of GDP)'!I69-'[9]Aggregates (per cent of GDP)'!I69</f>
        <v>0</v>
      </c>
      <c r="AO72" s="30">
        <f>'Aggregates (per cent of GDP)'!J69-'[9]Aggregates (per cent of GDP)'!J69</f>
        <v>0</v>
      </c>
      <c r="AP72" s="30">
        <f>'Aggregates (per cent of GDP)'!K69-'[9]Aggregates (per cent of GDP)'!K69</f>
        <v>0</v>
      </c>
      <c r="AQ72" s="30">
        <f>'Aggregates (per cent of GDP)'!L69-'[9]Aggregates (per cent of GDP)'!L69</f>
        <v>0</v>
      </c>
      <c r="AR72" s="30">
        <f>'Aggregates (per cent of GDP)'!M69-'[9]Aggregates (per cent of GDP)'!M69</f>
        <v>0</v>
      </c>
      <c r="AS72" s="30">
        <f>'Aggregates (per cent of GDP)'!L69-'[9]Aggregates (per cent of GDP)'!N69</f>
        <v>-10.512509608052994</v>
      </c>
      <c r="AT72" s="30">
        <f>'Aggregates (per cent of GDP)'!N69-'[9]Aggregates (per cent of GDP)'!O69</f>
        <v>-1.5780998315991566</v>
      </c>
      <c r="AU72" s="30">
        <f>'Aggregates (per cent of GDP)'!P69-'[9]Aggregates (per cent of GDP)'!P69</f>
        <v>0</v>
      </c>
      <c r="AV72" s="30">
        <f>'Aggregates (per cent of GDP)'!R69-'[9]Aggregates (per cent of GDP)'!Q69</f>
        <v>64.402706442847133</v>
      </c>
      <c r="AW72" s="30">
        <f>'Aggregates (per cent of GDP)'!R69-'[9]Aggregates (per cent of GDP)'!R69</f>
        <v>0</v>
      </c>
      <c r="AX72" s="30">
        <f>'Aggregates (per cent of GDP)'!S69-'[9]Aggregates (per cent of GDP)'!S69</f>
        <v>0</v>
      </c>
      <c r="AY72" s="30">
        <f>'Aggregates (per cent of GDP)'!T69-'[9]Aggregates (per cent of GDP)'!T69</f>
        <v>0</v>
      </c>
      <c r="AZ72" s="30">
        <f>'Aggregates (per cent of GDP)'!U69-'[9]Aggregates (per cent of GDP)'!U69</f>
        <v>0</v>
      </c>
      <c r="BA72" s="30">
        <f>'Aggregates (per cent of GDP)'!V69-'[9]Aggregates (per cent of GDP)'!V69</f>
        <v>0</v>
      </c>
      <c r="BB72" s="30">
        <f>'Aggregates (per cent of GDP)'!W69-'[9]Aggregates (per cent of GDP)'!W69</f>
        <v>0</v>
      </c>
      <c r="BC72" s="30">
        <f>'Aggregates (per cent of GDP)'!X69-'[9]Aggregates (per cent of GDP)'!X69</f>
        <v>0</v>
      </c>
      <c r="BD72" s="30">
        <f>'Aggregates (per cent of GDP)'!AA69-'[9]Aggregates (per cent of GDP)'!Y69</f>
        <v>-68.999916771348126</v>
      </c>
      <c r="BE72" s="30">
        <f>'Aggregates (per cent of GDP)'!AB69-'[9]Aggregates (per cent of GDP)'!Z69</f>
        <v>-53.601357871321397</v>
      </c>
      <c r="BF72" s="30">
        <f>'Aggregates (per cent of GDP)'!AC69-'[9]Aggregates (per cent of GDP)'!AA69</f>
        <v>76.726834552514035</v>
      </c>
      <c r="BG72" s="30"/>
      <c r="BH72" s="30"/>
      <c r="BI72" s="30"/>
      <c r="BK72" s="68" t="s">
        <v>182</v>
      </c>
      <c r="BL72" s="30">
        <f>'Aggregates (2023-24 prices)'!C69-'[9]Aggregates (2023-24 prices)'!$C$69</f>
        <v>-0.91029576690516478</v>
      </c>
      <c r="BM72" s="30">
        <f>'Aggregates (2023-24 prices)'!D69-'[9]Aggregates (2023-24 prices)'!D69</f>
        <v>-0.97711929631691419</v>
      </c>
      <c r="BN72" s="30">
        <f>'Aggregates (2023-24 prices)'!E69-'[9]Aggregates (2023-24 prices)'!E69</f>
        <v>-0.87258493677859406</v>
      </c>
      <c r="BO72" s="30">
        <f>'Aggregates (2023-24 prices)'!F69-'[9]Aggregates (2023-24 prices)'!F69</f>
        <v>-4.673446948874016E-2</v>
      </c>
      <c r="BP72" s="30">
        <f>'Aggregates (2023-24 prices)'!G69-'[9]Aggregates (2023-24 prices)'!G69</f>
        <v>-5.7799890049494707E-2</v>
      </c>
      <c r="BQ72" s="30">
        <f>'Aggregates (2023-24 prices)'!H69-'[9]Aggregates (2023-24 prices)'!H69</f>
        <v>-0.10453435953823487</v>
      </c>
      <c r="BR72" s="30">
        <f>'Aggregates (2023-24 prices)'!I69-'[9]Aggregates (2023-24 prices)'!I69</f>
        <v>-0.81780208906002372</v>
      </c>
      <c r="BS72" s="30"/>
      <c r="BT72" s="30" t="e">
        <f>'Aggregates (2023-24 prices)'!K69-#REF!</f>
        <v>#REF!</v>
      </c>
      <c r="BU72" s="30" t="e">
        <f>'Aggregates (2023-24 prices)'!#REF!-#REF!</f>
        <v>#REF!</v>
      </c>
      <c r="BV72" s="30" t="e">
        <f>'Aggregates (2023-24 prices)'!L69-#REF!</f>
        <v>#REF!</v>
      </c>
      <c r="BW72" s="30" t="e">
        <f>'Aggregates (2023-24 prices)'!M69-#REF!</f>
        <v>#REF!</v>
      </c>
      <c r="BX72" s="30" t="e">
        <f>'Aggregates (2023-24 prices)'!N69-#REF!</f>
        <v>#REF!</v>
      </c>
      <c r="BY72" s="30"/>
      <c r="BZ72" s="30" t="e">
        <f>'Aggregates (2023-24 prices)'!Q69-#REF!</f>
        <v>#REF!</v>
      </c>
      <c r="CA72" s="30" t="e">
        <f>'Aggregates (2023-24 prices)'!R69-#REF!</f>
        <v>#REF!</v>
      </c>
      <c r="CB72" s="30"/>
      <c r="CC72" s="30" t="e">
        <f>'Aggregates (2023-24 prices)'!T69-#REF!</f>
        <v>#REF!</v>
      </c>
      <c r="CD72" s="30" t="e">
        <f>'Aggregates (2023-24 prices)'!U69-#REF!</f>
        <v>#REF!</v>
      </c>
      <c r="CE72" s="30" t="e">
        <f>'Aggregates (2023-24 prices)'!V69-#REF!</f>
        <v>#REF!</v>
      </c>
      <c r="CF72" s="30"/>
      <c r="CG72" s="30" t="e">
        <f>'Aggregates (2023-24 prices)'!X69-#REF!</f>
        <v>#REF!</v>
      </c>
      <c r="CH72" s="30" t="e">
        <f>'Aggregates (2023-24 prices)'!AA69-#REF!</f>
        <v>#REF!</v>
      </c>
      <c r="CI72" s="30" t="e">
        <f>'Aggregates (2023-24 prices)'!AB69-#REF!</f>
        <v>#REF!</v>
      </c>
      <c r="CJ72" s="30" t="e">
        <f>'Aggregates (2023-24 prices)'!AC69-#REF!</f>
        <v>#REF!</v>
      </c>
      <c r="CK72" s="30"/>
      <c r="CL72" s="30" t="e">
        <f>'Aggregates (2023-24 prices)'!AE69-#REF!</f>
        <v>#REF!</v>
      </c>
    </row>
    <row r="73" spans="1:90" s="69" customFormat="1">
      <c r="B73" s="68" t="s">
        <v>55</v>
      </c>
      <c r="C73" s="30">
        <f>'Aggregates (£bn)'!C73-'[9]Aggregates (£bn)'!C73</f>
        <v>0</v>
      </c>
      <c r="D73" s="30">
        <f>'Aggregates (£bn)'!D73-'[9]Aggregates (£bn)'!D73</f>
        <v>0</v>
      </c>
      <c r="E73" s="30">
        <f>'Aggregates (£bn)'!E73-'[9]Aggregates (£bn)'!E73</f>
        <v>0</v>
      </c>
      <c r="F73" s="30">
        <f>'Aggregates (£bn)'!F73-'[9]Aggregates (£bn)'!F73</f>
        <v>0</v>
      </c>
      <c r="G73" s="30">
        <f>'Aggregates (£bn)'!G73-'[9]Aggregates (£bn)'!G73</f>
        <v>0</v>
      </c>
      <c r="H73" s="30">
        <f>'Aggregates (£bn)'!H73-'[9]Aggregates (£bn)'!H73</f>
        <v>0</v>
      </c>
      <c r="I73" s="30">
        <f>'Aggregates (£bn)'!I73-'[9]Aggregates (£bn)'!I73</f>
        <v>0</v>
      </c>
      <c r="J73" s="30">
        <f>'Aggregates (£bn)'!J73-'[9]Aggregates (£bn)'!J73</f>
        <v>0</v>
      </c>
      <c r="K73" s="30">
        <f>'Aggregates (£bn)'!K73-'[9]Aggregates (£bn)'!K73</f>
        <v>1.7272843180649033E-5</v>
      </c>
      <c r="L73" s="30">
        <f>'Aggregates (£bn)'!L73-'[9]Aggregates (£bn)'!L73</f>
        <v>0</v>
      </c>
      <c r="M73" s="30">
        <f>'Aggregates (£bn)'!L73-'[9]Aggregates (£bn)'!M73</f>
        <v>-28.901681210660684</v>
      </c>
      <c r="N73" s="30">
        <f>'Aggregates (£bn)'!M73-'[9]Aggregates (£bn)'!N73</f>
        <v>-140.09765485152184</v>
      </c>
      <c r="O73" s="30">
        <f>'Aggregates (£bn)'!N73-'[9]Aggregates (£bn)'!O73</f>
        <v>-28.901663937817503</v>
      </c>
      <c r="P73" s="30">
        <f>'Aggregates (£bn)'!P73-'[9]Aggregates (£bn)'!P73</f>
        <v>0</v>
      </c>
      <c r="Q73" s="30">
        <f>'Aggregates (£bn)'!Q73-'[9]Aggregates (£bn)'!Q73</f>
        <v>0</v>
      </c>
      <c r="R73" s="30">
        <f>'Aggregates (£bn)'!R73-'[9]Aggregates (£bn)'!R73</f>
        <v>0</v>
      </c>
      <c r="S73" s="30">
        <f>'Aggregates (£bn)'!S73-'[9]Aggregates (£bn)'!S73</f>
        <v>0</v>
      </c>
      <c r="T73" s="30">
        <f>'Aggregates (£bn)'!T73-'[9]Aggregates (£bn)'!T73</f>
        <v>0</v>
      </c>
      <c r="U73" s="30">
        <f>'Aggregates (£bn)'!U73-'[9]Aggregates (£bn)'!U73</f>
        <v>0</v>
      </c>
      <c r="V73" s="30">
        <f>'Aggregates (£bn)'!V73-'[9]Aggregates (£bn)'!V73</f>
        <v>0</v>
      </c>
      <c r="W73" s="30">
        <f>'Aggregates (£bn)'!W73-'[9]Aggregates (£bn)'!W73</f>
        <v>0</v>
      </c>
      <c r="X73" s="30">
        <f>'Aggregates (£bn)'!X73-'[9]Aggregates (£bn)'!X73</f>
        <v>0</v>
      </c>
      <c r="Y73" s="30">
        <f>'Aggregates (£bn)'!AA73-'[9]Aggregates (£bn)'!Y73</f>
        <v>-1143.7449999999999</v>
      </c>
      <c r="Z73" s="30">
        <f>'Aggregates (£bn)'!AB73-'[9]Aggregates (£bn)'!Z73</f>
        <v>-841.82466393781749</v>
      </c>
      <c r="AA73" s="30">
        <f>'Aggregates (£bn)'!AC73-'[9]Aggregates (£bn)'!AA73</f>
        <v>1251.2670000000001</v>
      </c>
      <c r="AB73" s="30">
        <f>'Aggregates (£bn)'!AD73-'[9]Aggregates (£bn)'!AB73</f>
        <v>-93.953318789339335</v>
      </c>
      <c r="AC73" s="30">
        <f>'Aggregates (£bn)'!AE73-'[9]Aggregates (£bn)'!AC73</f>
        <v>299.12099999999987</v>
      </c>
      <c r="AD73" s="30">
        <f>'Aggregates (£bn)'!AF73-'[9]Aggregates (£bn)'!AD73</f>
        <v>1698.23</v>
      </c>
      <c r="AE73" s="30">
        <f>'Aggregates (£bn)'!AG71-'[9]Aggregates (£bn)'!AE73</f>
        <v>-1676.3564034476447</v>
      </c>
      <c r="AF73" s="30"/>
      <c r="AG73" s="68" t="s">
        <v>57</v>
      </c>
      <c r="AH73" s="30">
        <f>'Aggregates (per cent of GDP)'!C70-'[9]Aggregates (per cent of GDP)'!C70</f>
        <v>-2.0377932870019322E-5</v>
      </c>
      <c r="AI73" s="30">
        <f>'Aggregates (per cent of GDP)'!D70-'[9]Aggregates (per cent of GDP)'!D70</f>
        <v>-2.3558036708948293E-5</v>
      </c>
      <c r="AJ73" s="30">
        <f>'Aggregates (per cent of GDP)'!E70-'[9]Aggregates (per cent of GDP)'!E70</f>
        <v>-2.1341149953002514E-5</v>
      </c>
      <c r="AK73" s="30">
        <f>'Aggregates (per cent of GDP)'!F70-'[9]Aggregates (per cent of GDP)'!F70</f>
        <v>-8.0531365620473139E-7</v>
      </c>
      <c r="AL73" s="30">
        <f>'Aggregates (per cent of GDP)'!G70-'[9]Aggregates (per cent of GDP)'!G70</f>
        <v>-1.4115731015174049E-6</v>
      </c>
      <c r="AM73" s="30">
        <f>'Aggregates (per cent of GDP)'!H70-'[9]Aggregates (per cent of GDP)'!H70</f>
        <v>-2.2168867581662255E-6</v>
      </c>
      <c r="AN73" s="30">
        <f>'Aggregates (per cent of GDP)'!I70-'[9]Aggregates (per cent of GDP)'!I70</f>
        <v>-1.8130405841532138E-5</v>
      </c>
      <c r="AO73" s="30">
        <f>'Aggregates (per cent of GDP)'!J70-'[9]Aggregates (per cent of GDP)'!J70</f>
        <v>0</v>
      </c>
      <c r="AP73" s="30">
        <f>'Aggregates (per cent of GDP)'!K70-'[9]Aggregates (per cent of GDP)'!K70</f>
        <v>-2.3747901924942028E-6</v>
      </c>
      <c r="AQ73" s="30">
        <f>'Aggregates (per cent of GDP)'!L70-'[9]Aggregates (per cent of GDP)'!L70</f>
        <v>2.0178018145244891E-6</v>
      </c>
      <c r="AR73" s="30">
        <f>'Aggregates (per cent of GDP)'!M70-'[9]Aggregates (per cent of GDP)'!M70</f>
        <v>2.0178018145244891E-6</v>
      </c>
      <c r="AS73" s="30">
        <f>'Aggregates (per cent of GDP)'!L70-'[9]Aggregates (per cent of GDP)'!N70</f>
        <v>-8.1602791614650734</v>
      </c>
      <c r="AT73" s="30">
        <f>'Aggregates (per cent of GDP)'!N70-'[9]Aggregates (per cent of GDP)'!O70</f>
        <v>-1.2159849224830142</v>
      </c>
      <c r="AU73" s="30">
        <f>'Aggregates (per cent of GDP)'!P70-'[9]Aggregates (per cent of GDP)'!P70</f>
        <v>0</v>
      </c>
      <c r="AV73" s="30">
        <f>'Aggregates (per cent of GDP)'!R70-'[9]Aggregates (per cent of GDP)'!Q70</f>
        <v>66.450443744060621</v>
      </c>
      <c r="AW73" s="30">
        <f>'Aggregates (per cent of GDP)'!R70-'[9]Aggregates (per cent of GDP)'!R70</f>
        <v>-3.8350614488535939E-5</v>
      </c>
      <c r="AX73" s="30">
        <f>'Aggregates (per cent of GDP)'!S70-'[9]Aggregates (per cent of GDP)'!S70</f>
        <v>0</v>
      </c>
      <c r="AY73" s="30">
        <f>'Aggregates (per cent of GDP)'!T70-'[9]Aggregates (per cent of GDP)'!T70</f>
        <v>-2.4104398574920083E-6</v>
      </c>
      <c r="AZ73" s="30">
        <f>'Aggregates (per cent of GDP)'!U70-'[9]Aggregates (per cent of GDP)'!U70</f>
        <v>-1.9854405231001238E-6</v>
      </c>
      <c r="BA73" s="30">
        <f>'Aggregates (per cent of GDP)'!V70-'[9]Aggregates (per cent of GDP)'!V70</f>
        <v>-1.1621176385645526E-6</v>
      </c>
      <c r="BB73" s="30">
        <f>'Aggregates (per cent of GDP)'!W70-'[9]Aggregates (per cent of GDP)'!W70</f>
        <v>0</v>
      </c>
      <c r="BC73" s="30">
        <f>'Aggregates (per cent of GDP)'!X70-'[9]Aggregates (per cent of GDP)'!X70</f>
        <v>-4.2950204871772257E-5</v>
      </c>
      <c r="BD73" s="30">
        <f>'Aggregates (per cent of GDP)'!AA70-'[9]Aggregates (per cent of GDP)'!Y70</f>
        <v>-71.394088932861791</v>
      </c>
      <c r="BE73" s="30">
        <f>'Aggregates (per cent of GDP)'!AB70-'[9]Aggregates (per cent of GDP)'!Z70</f>
        <v>-52.415905498211337</v>
      </c>
      <c r="BF73" s="30">
        <f>'Aggregates (per cent of GDP)'!AC70-'[9]Aggregates (per cent of GDP)'!AA70</f>
        <v>79.798140224865932</v>
      </c>
      <c r="BG73" s="30"/>
      <c r="BH73" s="30"/>
      <c r="BI73" s="30"/>
      <c r="BK73" s="68" t="s">
        <v>186</v>
      </c>
      <c r="BL73" s="30">
        <f>'Aggregates (2023-24 prices)'!C70-'[9]Aggregates (2023-24 prices)'!$C$70</f>
        <v>-0.82486668405954333</v>
      </c>
      <c r="BM73" s="30">
        <f>'Aggregates (2023-24 prices)'!D70-'[9]Aggregates (2023-24 prices)'!D70</f>
        <v>-1.155191234020549</v>
      </c>
      <c r="BN73" s="30">
        <f>'Aggregates (2023-24 prices)'!E70-'[9]Aggregates (2023-24 prices)'!E70</f>
        <v>-1.0243589877381964</v>
      </c>
      <c r="BO73" s="30">
        <f>'Aggregates (2023-24 prices)'!F70-'[9]Aggregates (2023-24 prices)'!F70</f>
        <v>-7.4852074093413989E-2</v>
      </c>
      <c r="BP73" s="30">
        <f>'Aggregates (2023-24 prices)'!G70-'[9]Aggregates (2023-24 prices)'!G70</f>
        <v>-5.5980172188881738E-2</v>
      </c>
      <c r="BQ73" s="30">
        <f>'Aggregates (2023-24 prices)'!H70-'[9]Aggregates (2023-24 prices)'!H70</f>
        <v>-0.13083224628229573</v>
      </c>
      <c r="BR73" s="30">
        <f>'Aggregates (2023-24 prices)'!I70-'[9]Aggregates (2023-24 prices)'!I70</f>
        <v>-0.73967492825465797</v>
      </c>
      <c r="BS73" s="30"/>
      <c r="BT73" s="30" t="e">
        <f>'Aggregates (2023-24 prices)'!K70-#REF!</f>
        <v>#REF!</v>
      </c>
      <c r="BU73" s="30" t="e">
        <f>'Aggregates (2023-24 prices)'!#REF!-#REF!</f>
        <v>#REF!</v>
      </c>
      <c r="BV73" s="30" t="e">
        <f>'Aggregates (2023-24 prices)'!L70-#REF!</f>
        <v>#REF!</v>
      </c>
      <c r="BW73" s="30" t="e">
        <f>'Aggregates (2023-24 prices)'!M70-#REF!</f>
        <v>#REF!</v>
      </c>
      <c r="BX73" s="30" t="e">
        <f>'Aggregates (2023-24 prices)'!N70-#REF!</f>
        <v>#REF!</v>
      </c>
      <c r="BY73" s="30"/>
      <c r="BZ73" s="30" t="e">
        <f>'Aggregates (2023-24 prices)'!Q70-#REF!</f>
        <v>#REF!</v>
      </c>
      <c r="CA73" s="30" t="e">
        <f>'Aggregates (2023-24 prices)'!R70-#REF!</f>
        <v>#REF!</v>
      </c>
      <c r="CB73" s="30"/>
      <c r="CC73" s="30" t="e">
        <f>'Aggregates (2023-24 prices)'!T70-#REF!</f>
        <v>#REF!</v>
      </c>
      <c r="CD73" s="30" t="e">
        <f>'Aggregates (2023-24 prices)'!U70-#REF!</f>
        <v>#REF!</v>
      </c>
      <c r="CE73" s="30" t="e">
        <f>'Aggregates (2023-24 prices)'!V70-#REF!</f>
        <v>#REF!</v>
      </c>
      <c r="CF73" s="30"/>
      <c r="CG73" s="30" t="e">
        <f>'Aggregates (2023-24 prices)'!X70-#REF!</f>
        <v>#REF!</v>
      </c>
      <c r="CH73" s="30" t="e">
        <f>'Aggregates (2023-24 prices)'!AA70-#REF!</f>
        <v>#REF!</v>
      </c>
      <c r="CI73" s="30" t="e">
        <f>'Aggregates (2023-24 prices)'!AB70-#REF!</f>
        <v>#REF!</v>
      </c>
      <c r="CJ73" s="30" t="e">
        <f>'Aggregates (2023-24 prices)'!AC70-#REF!</f>
        <v>#REF!</v>
      </c>
      <c r="CK73" s="30"/>
      <c r="CL73" s="30" t="e">
        <f>'Aggregates (2023-24 prices)'!AE70-#REF!</f>
        <v>#REF!</v>
      </c>
    </row>
    <row r="74" spans="1:90" s="69" customFormat="1">
      <c r="A74" s="71"/>
      <c r="B74" s="68" t="s">
        <v>56</v>
      </c>
      <c r="C74" s="30">
        <f>'Aggregates (£bn)'!C74-'[9]Aggregates (£bn)'!C74</f>
        <v>0</v>
      </c>
      <c r="D74" s="30">
        <f>'Aggregates (£bn)'!D74-'[9]Aggregates (£bn)'!D74</f>
        <v>0</v>
      </c>
      <c r="E74" s="30">
        <f>'Aggregates (£bn)'!E74-'[9]Aggregates (£bn)'!E74</f>
        <v>0</v>
      </c>
      <c r="F74" s="30">
        <f>'Aggregates (£bn)'!F74-'[9]Aggregates (£bn)'!F74</f>
        <v>0</v>
      </c>
      <c r="G74" s="30">
        <f>'Aggregates (£bn)'!G74-'[9]Aggregates (£bn)'!G74</f>
        <v>0</v>
      </c>
      <c r="H74" s="30">
        <f>'Aggregates (£bn)'!H74-'[9]Aggregates (£bn)'!H74</f>
        <v>0</v>
      </c>
      <c r="I74" s="30">
        <f>'Aggregates (£bn)'!I74-'[9]Aggregates (£bn)'!I74</f>
        <v>0</v>
      </c>
      <c r="J74" s="30">
        <f>'Aggregates (£bn)'!J74-'[9]Aggregates (£bn)'!J74</f>
        <v>0</v>
      </c>
      <c r="K74" s="30">
        <f>'Aggregates (£bn)'!K74-'[9]Aggregates (£bn)'!K74</f>
        <v>0</v>
      </c>
      <c r="L74" s="30">
        <f>'Aggregates (£bn)'!L74-'[9]Aggregates (£bn)'!L74</f>
        <v>0</v>
      </c>
      <c r="M74" s="30">
        <f>'Aggregates (£bn)'!L74-'[9]Aggregates (£bn)'!M74</f>
        <v>-27.227571853514569</v>
      </c>
      <c r="N74" s="30">
        <f>'Aggregates (£bn)'!M74-'[9]Aggregates (£bn)'!N74</f>
        <v>-154.14885629297086</v>
      </c>
      <c r="O74" s="30">
        <f>'Aggregates (£bn)'!N74-'[9]Aggregates (£bn)'!O74</f>
        <v>-27.227571853514576</v>
      </c>
      <c r="P74" s="30">
        <f>'Aggregates (£bn)'!P74-'[9]Aggregates (£bn)'!P74</f>
        <v>0</v>
      </c>
      <c r="Q74" s="30">
        <f>'Aggregates (£bn)'!Q74-'[9]Aggregates (£bn)'!Q74</f>
        <v>0</v>
      </c>
      <c r="R74" s="30">
        <f>'Aggregates (£bn)'!R74-'[9]Aggregates (£bn)'!R74</f>
        <v>0</v>
      </c>
      <c r="S74" s="30">
        <f>'Aggregates (£bn)'!S74-'[9]Aggregates (£bn)'!S74</f>
        <v>0</v>
      </c>
      <c r="T74" s="30">
        <f>'Aggregates (£bn)'!T74-'[9]Aggregates (£bn)'!T74</f>
        <v>0</v>
      </c>
      <c r="U74" s="30">
        <f>'Aggregates (£bn)'!U74-'[9]Aggregates (£bn)'!U74</f>
        <v>0</v>
      </c>
      <c r="V74" s="30">
        <f>'Aggregates (£bn)'!V74-'[9]Aggregates (£bn)'!V74</f>
        <v>0</v>
      </c>
      <c r="W74" s="30">
        <f>'Aggregates (£bn)'!W74-'[9]Aggregates (£bn)'!W74</f>
        <v>0</v>
      </c>
      <c r="X74" s="30">
        <f>'Aggregates (£bn)'!X74-'[9]Aggregates (£bn)'!X74</f>
        <v>0</v>
      </c>
      <c r="Y74" s="30">
        <f>'Aggregates (£bn)'!AA74-'[9]Aggregates (£bn)'!Y74</f>
        <v>-1219.5509999999999</v>
      </c>
      <c r="Z74" s="30">
        <f>'Aggregates (£bn)'!AB74-'[9]Aggregates (£bn)'!Z74</f>
        <v>-947.39757185351471</v>
      </c>
      <c r="AA74" s="30">
        <f>'Aggregates (£bn)'!AC74-'[9]Aggregates (£bn)'!AA74</f>
        <v>1323.798</v>
      </c>
      <c r="AB74" s="30">
        <f>'Aggregates (£bn)'!AD74-'[9]Aggregates (£bn)'!AB74</f>
        <v>-97.021428146485434</v>
      </c>
      <c r="AC74" s="30">
        <f>'Aggregates (£bn)'!AE74-'[9]Aggregates (£bn)'!AC74</f>
        <v>277.29199999999992</v>
      </c>
      <c r="AD74" s="30">
        <f>'Aggregates (£bn)'!AF74-'[9]Aggregates (£bn)'!AD74</f>
        <v>1763.4860000000001</v>
      </c>
      <c r="AE74" s="30">
        <f>'Aggregates (£bn)'!AG72-'[9]Aggregates (£bn)'!AE74</f>
        <v>-1727.7250087808752</v>
      </c>
      <c r="AF74" s="30"/>
      <c r="AG74" s="77" t="s">
        <v>58</v>
      </c>
      <c r="AH74" s="30">
        <f>'Aggregates (per cent of GDP)'!C71-'[9]Aggregates (per cent of GDP)'!C71</f>
        <v>3.9227196168667433E-5</v>
      </c>
      <c r="AI74" s="30">
        <f>'Aggregates (per cent of GDP)'!D71-'[9]Aggregates (per cent of GDP)'!D71</f>
        <v>4.4821178803999828E-5</v>
      </c>
      <c r="AJ74" s="30">
        <f>'Aggregates (per cent of GDP)'!E71-'[9]Aggregates (per cent of GDP)'!E71</f>
        <v>4.0087555177592549E-5</v>
      </c>
      <c r="AK74" s="30">
        <f>'Aggregates (per cent of GDP)'!F71-'[9]Aggregates (per cent of GDP)'!F71</f>
        <v>2.0572986518807568E-6</v>
      </c>
      <c r="AL74" s="30">
        <f>'Aggregates (per cent of GDP)'!G71-'[9]Aggregates (per cent of GDP)'!G71</f>
        <v>2.6763249691974522E-6</v>
      </c>
      <c r="AM74" s="30">
        <f>'Aggregates (per cent of GDP)'!H71-'[9]Aggregates (per cent of GDP)'!H71</f>
        <v>4.733623621078209E-6</v>
      </c>
      <c r="AN74" s="30">
        <f>'Aggregates (per cent of GDP)'!I71-'[9]Aggregates (per cent of GDP)'!I71</f>
        <v>3.4801607228018838E-5</v>
      </c>
      <c r="AO74" s="30">
        <f>'Aggregates (per cent of GDP)'!J71-'[9]Aggregates (per cent of GDP)'!J71</f>
        <v>0</v>
      </c>
      <c r="AP74" s="30">
        <f>'Aggregates (per cent of GDP)'!K71-'[9]Aggregates (per cent of GDP)'!K71</f>
        <v>3.5366839781225679E-6</v>
      </c>
      <c r="AQ74" s="30">
        <f>'Aggregates (per cent of GDP)'!L71-'[9]Aggregates (per cent of GDP)'!L71</f>
        <v>-3.6549620188175425E-6</v>
      </c>
      <c r="AR74" s="30">
        <f>'Aggregates (per cent of GDP)'!M71-'[9]Aggregates (per cent of GDP)'!M71</f>
        <v>-3.6549620188175425E-6</v>
      </c>
      <c r="AS74" s="30">
        <f>'Aggregates (per cent of GDP)'!L71-'[9]Aggregates (per cent of GDP)'!N71</f>
        <v>-8.0361863876046336</v>
      </c>
      <c r="AT74" s="30">
        <f>'Aggregates (per cent of GDP)'!N71-'[9]Aggregates (per cent of GDP)'!O71</f>
        <v>-0.63655631932837498</v>
      </c>
      <c r="AU74" s="30">
        <f>'Aggregates (per cent of GDP)'!P71-'[9]Aggregates (per cent of GDP)'!P71</f>
        <v>0</v>
      </c>
      <c r="AV74" s="30">
        <f>'Aggregates (per cent of GDP)'!R71-'[9]Aggregates (per cent of GDP)'!Q71</f>
        <v>69.552289933233226</v>
      </c>
      <c r="AW74" s="30">
        <f>'Aggregates (per cent of GDP)'!R71-'[9]Aggregates (per cent of GDP)'!R71</f>
        <v>3.8301580516986178E-5</v>
      </c>
      <c r="AX74" s="30">
        <f>'Aggregates (per cent of GDP)'!S71-'[9]Aggregates (per cent of GDP)'!S71</f>
        <v>0</v>
      </c>
      <c r="AY74" s="30">
        <f>'Aggregates (per cent of GDP)'!T71-'[9]Aggregates (per cent of GDP)'!T71</f>
        <v>4.8073199376830189E-6</v>
      </c>
      <c r="AZ74" s="30">
        <f>'Aggregates (per cent of GDP)'!U71-'[9]Aggregates (per cent of GDP)'!U71</f>
        <v>4.655378149642786E-6</v>
      </c>
      <c r="BA74" s="30">
        <f>'Aggregates (per cent of GDP)'!V71-'[9]Aggregates (per cent of GDP)'!V71</f>
        <v>1.9427736654975547E-6</v>
      </c>
      <c r="BB74" s="30">
        <f>'Aggregates (per cent of GDP)'!W71-'[9]Aggregates (per cent of GDP)'!W71</f>
        <v>0</v>
      </c>
      <c r="BC74" s="30">
        <f>'Aggregates (per cent of GDP)'!X71-'[9]Aggregates (per cent of GDP)'!X71</f>
        <v>4.2873408759191989E-5</v>
      </c>
      <c r="BD74" s="30">
        <f>'Aggregates (per cent of GDP)'!AA71-'[9]Aggregates (per cent of GDP)'!Y71</f>
        <v>-74.16877628733161</v>
      </c>
      <c r="BE74" s="30">
        <f>'Aggregates (per cent of GDP)'!AB71-'[9]Aggregates (per cent of GDP)'!Z71</f>
        <v>-49.313681709200054</v>
      </c>
      <c r="BF74" s="30">
        <f>'Aggregates (per cent of GDP)'!AC71-'[9]Aggregates (per cent of GDP)'!AA71</f>
        <v>81.439984618365301</v>
      </c>
      <c r="BG74" s="30"/>
      <c r="BH74" s="30"/>
      <c r="BI74" s="30"/>
      <c r="BK74" s="138" t="s">
        <v>246</v>
      </c>
      <c r="BL74" s="30">
        <f>'Aggregates (2023-24 prices)'!C71-'[9]Aggregates (2023-24 prices)'!$C$71</f>
        <v>-1.0424897637794857</v>
      </c>
      <c r="BM74" s="30">
        <f>'Aggregates (2023-24 prices)'!D71-'[9]Aggregates (2023-24 prices)'!D71</f>
        <v>-1.0957217847767424</v>
      </c>
      <c r="BN74" s="30">
        <f>'Aggregates (2023-24 prices)'!E71-'[9]Aggregates (2023-24 prices)'!E71</f>
        <v>-0.98175643044623939</v>
      </c>
      <c r="BO74" s="30">
        <f>'Aggregates (2023-24 prices)'!F71-'[9]Aggregates (2023-24 prices)'!F71</f>
        <v>-5.5898162729661749E-2</v>
      </c>
      <c r="BP74" s="30">
        <f>'Aggregates (2023-24 prices)'!G71-'[9]Aggregates (2023-24 prices)'!G71</f>
        <v>-5.8067191601040236E-2</v>
      </c>
      <c r="BQ74" s="30">
        <f>'Aggregates (2023-24 prices)'!H71-'[9]Aggregates (2023-24 prices)'!H71</f>
        <v>-0.11396535433070198</v>
      </c>
      <c r="BR74" s="30">
        <f>'Aggregates (2023-24 prices)'!I71-'[9]Aggregates (2023-24 prices)'!I71</f>
        <v>-0.94878057742755573</v>
      </c>
      <c r="BS74" s="30"/>
      <c r="BT74" s="30" t="e">
        <f>'Aggregates (2023-24 prices)'!K71-#REF!</f>
        <v>#REF!</v>
      </c>
      <c r="BU74" s="30" t="e">
        <f>'Aggregates (2023-24 prices)'!#REF!-#REF!</f>
        <v>#REF!</v>
      </c>
      <c r="BV74" s="30" t="e">
        <f>'Aggregates (2023-24 prices)'!L71-#REF!</f>
        <v>#REF!</v>
      </c>
      <c r="BW74" s="30" t="e">
        <f>'Aggregates (2023-24 prices)'!M71-#REF!</f>
        <v>#REF!</v>
      </c>
      <c r="BX74" s="30" t="e">
        <f>'Aggregates (2023-24 prices)'!N71-#REF!</f>
        <v>#REF!</v>
      </c>
      <c r="BY74" s="30"/>
      <c r="BZ74" s="30" t="e">
        <f>'Aggregates (2023-24 prices)'!Q71-#REF!</f>
        <v>#REF!</v>
      </c>
      <c r="CA74" s="30" t="e">
        <f>'Aggregates (2023-24 prices)'!R71-#REF!</f>
        <v>#REF!</v>
      </c>
      <c r="CB74" s="30"/>
      <c r="CC74" s="30" t="e">
        <f>'Aggregates (2023-24 prices)'!T71-#REF!</f>
        <v>#REF!</v>
      </c>
      <c r="CD74" s="30" t="e">
        <f>'Aggregates (2023-24 prices)'!U71-#REF!</f>
        <v>#REF!</v>
      </c>
      <c r="CE74" s="30" t="e">
        <f>'Aggregates (2023-24 prices)'!V71-#REF!</f>
        <v>#REF!</v>
      </c>
      <c r="CF74" s="30"/>
      <c r="CG74" s="30" t="e">
        <f>'Aggregates (2023-24 prices)'!X71-#REF!</f>
        <v>#REF!</v>
      </c>
      <c r="CH74" s="30" t="e">
        <f>'Aggregates (2023-24 prices)'!AA71-#REF!</f>
        <v>#REF!</v>
      </c>
      <c r="CI74" s="30" t="e">
        <f>'Aggregates (2023-24 prices)'!AB71-#REF!</f>
        <v>#REF!</v>
      </c>
      <c r="CJ74" s="30" t="e">
        <f>'Aggregates (2023-24 prices)'!AC71-#REF!</f>
        <v>#REF!</v>
      </c>
      <c r="CK74" s="30"/>
      <c r="CL74" s="30" t="e">
        <f>'Aggregates (2023-24 prices)'!AE71-#REF!</f>
        <v>#REF!</v>
      </c>
    </row>
    <row r="75" spans="1:90" s="69" customFormat="1">
      <c r="B75" s="68" t="s">
        <v>57</v>
      </c>
      <c r="C75" s="30">
        <f>'Aggregates (£bn)'!C75-'[9]Aggregates (£bn)'!C75</f>
        <v>0</v>
      </c>
      <c r="D75" s="30">
        <f>'Aggregates (£bn)'!D75-'[9]Aggregates (£bn)'!D75</f>
        <v>0</v>
      </c>
      <c r="E75" s="30">
        <f>'Aggregates (£bn)'!E75-'[9]Aggregates (£bn)'!E75</f>
        <v>0</v>
      </c>
      <c r="F75" s="30">
        <f>'Aggregates (£bn)'!F75-'[9]Aggregates (£bn)'!F75</f>
        <v>0</v>
      </c>
      <c r="G75" s="30">
        <f>'Aggregates (£bn)'!G75-'[9]Aggregates (£bn)'!G75</f>
        <v>0</v>
      </c>
      <c r="H75" s="30">
        <f>'Aggregates (£bn)'!H75-'[9]Aggregates (£bn)'!H75</f>
        <v>0</v>
      </c>
      <c r="I75" s="30">
        <f>'Aggregates (£bn)'!I75-'[9]Aggregates (£bn)'!I75</f>
        <v>0</v>
      </c>
      <c r="J75" s="30">
        <f>'Aggregates (£bn)'!J75-'[9]Aggregates (£bn)'!J75</f>
        <v>0</v>
      </c>
      <c r="K75" s="30">
        <f>'Aggregates (£bn)'!K75-'[9]Aggregates (£bn)'!K75</f>
        <v>-1.21598174303017E-5</v>
      </c>
      <c r="L75" s="30">
        <f>'Aggregates (£bn)'!L75-'[9]Aggregates (£bn)'!L75</f>
        <v>0</v>
      </c>
      <c r="M75" s="30">
        <f>'Aggregates (£bn)'!L75-'[9]Aggregates (£bn)'!M75</f>
        <v>-21.934523139358866</v>
      </c>
      <c r="N75" s="30">
        <f>'Aggregates (£bn)'!M75-'[9]Aggregates (£bn)'!N75</f>
        <v>-125.26494156146485</v>
      </c>
      <c r="O75" s="30">
        <f>'Aggregates (£bn)'!N75-'[9]Aggregates (£bn)'!O75</f>
        <v>-21.934535299176275</v>
      </c>
      <c r="P75" s="30">
        <f>'Aggregates (£bn)'!P75-'[9]Aggregates (£bn)'!P75</f>
        <v>0</v>
      </c>
      <c r="Q75" s="30">
        <f>'Aggregates (£bn)'!Q75-'[9]Aggregates (£bn)'!Q75</f>
        <v>0</v>
      </c>
      <c r="R75" s="30">
        <f>'Aggregates (£bn)'!R75-'[9]Aggregates (£bn)'!R75</f>
        <v>0</v>
      </c>
      <c r="S75" s="30">
        <f>'Aggregates (£bn)'!S75-'[9]Aggregates (£bn)'!S75</f>
        <v>0</v>
      </c>
      <c r="T75" s="30">
        <f>'Aggregates (£bn)'!T75-'[9]Aggregates (£bn)'!T75</f>
        <v>0</v>
      </c>
      <c r="U75" s="30">
        <f>'Aggregates (£bn)'!U75-'[9]Aggregates (£bn)'!U75</f>
        <v>0</v>
      </c>
      <c r="V75" s="30">
        <f>'Aggregates (£bn)'!V75-'[9]Aggregates (£bn)'!V75</f>
        <v>0</v>
      </c>
      <c r="W75" s="30">
        <f>'Aggregates (£bn)'!W75-'[9]Aggregates (£bn)'!W75</f>
        <v>0</v>
      </c>
      <c r="X75" s="30">
        <f>'Aggregates (£bn)'!X75-'[9]Aggregates (£bn)'!X75</f>
        <v>0</v>
      </c>
      <c r="Y75" s="30">
        <f>'Aggregates (£bn)'!AA75-'[9]Aggregates (£bn)'!Y75</f>
        <v>-1319.0550000000001</v>
      </c>
      <c r="Z75" s="30">
        <f>'Aggregates (£bn)'!AB75-'[9]Aggregates (£bn)'!Z75</f>
        <v>-968.5265352991762</v>
      </c>
      <c r="AA75" s="30">
        <f>'Aggregates (£bn)'!AC75-'[9]Aggregates (£bn)'!AA75</f>
        <v>1439.442</v>
      </c>
      <c r="AB75" s="30">
        <f>'Aggregates (£bn)'!AD75-'[9]Aggregates (£bn)'!AB75</f>
        <v>-78.41047686064114</v>
      </c>
      <c r="AC75" s="30">
        <f>'Aggregates (£bn)'!AE75-'[9]Aggregates (£bn)'!AC75</f>
        <v>264.06700000000001</v>
      </c>
      <c r="AD75" s="30">
        <f>'Aggregates (£bn)'!AF75-'[9]Aggregates (£bn)'!AD75</f>
        <v>1844.41</v>
      </c>
      <c r="AE75" s="30">
        <f>'Aggregates (£bn)'!AG73-'[9]Aggregates (£bn)'!AE75</f>
        <v>-1806.3531651232656</v>
      </c>
      <c r="AF75" s="30"/>
      <c r="AG75" s="118" t="s">
        <v>59</v>
      </c>
      <c r="AH75" s="30">
        <f>'Aggregates (per cent of GDP)'!C72-'[9]Aggregates (per cent of GDP)'!C72</f>
        <v>0</v>
      </c>
      <c r="AI75" s="30">
        <f>'Aggregates (per cent of GDP)'!D72-'[9]Aggregates (per cent of GDP)'!D72</f>
        <v>0</v>
      </c>
      <c r="AJ75" s="30">
        <f>'Aggregates (per cent of GDP)'!E72-'[9]Aggregates (per cent of GDP)'!E72</f>
        <v>0</v>
      </c>
      <c r="AK75" s="30">
        <f>'Aggregates (per cent of GDP)'!F72-'[9]Aggregates (per cent of GDP)'!F72</f>
        <v>0</v>
      </c>
      <c r="AL75" s="30">
        <f>'Aggregates (per cent of GDP)'!G72-'[9]Aggregates (per cent of GDP)'!G72</f>
        <v>0</v>
      </c>
      <c r="AM75" s="30">
        <f>'Aggregates (per cent of GDP)'!H72-'[9]Aggregates (per cent of GDP)'!H72</f>
        <v>0</v>
      </c>
      <c r="AN75" s="30">
        <f>'Aggregates (per cent of GDP)'!I72-'[9]Aggregates (per cent of GDP)'!I72</f>
        <v>0</v>
      </c>
      <c r="AO75" s="30">
        <f>'Aggregates (per cent of GDP)'!J72-'[9]Aggregates (per cent of GDP)'!J72</f>
        <v>0</v>
      </c>
      <c r="AP75" s="30">
        <f>'Aggregates (per cent of GDP)'!K72-'[9]Aggregates (per cent of GDP)'!K72</f>
        <v>0</v>
      </c>
      <c r="AQ75" s="30">
        <f>'Aggregates (per cent of GDP)'!L72-'[9]Aggregates (per cent of GDP)'!L72</f>
        <v>0</v>
      </c>
      <c r="AR75" s="30">
        <f>'Aggregates (per cent of GDP)'!M72-'[9]Aggregates (per cent of GDP)'!M72</f>
        <v>0</v>
      </c>
      <c r="AS75" s="30">
        <f>'Aggregates (per cent of GDP)'!L72-'[9]Aggregates (per cent of GDP)'!N72</f>
        <v>-6.5131759093119879</v>
      </c>
      <c r="AT75" s="30">
        <f>'Aggregates (per cent of GDP)'!N72-'[9]Aggregates (per cent of GDP)'!O72</f>
        <v>-0.17700575830356069</v>
      </c>
      <c r="AU75" s="30">
        <f>'Aggregates (per cent of GDP)'!P72-'[9]Aggregates (per cent of GDP)'!P72</f>
        <v>0</v>
      </c>
      <c r="AV75" s="30">
        <f>'Aggregates (per cent of GDP)'!R72-'[9]Aggregates (per cent of GDP)'!Q72</f>
        <v>71.199691749903195</v>
      </c>
      <c r="AW75" s="30">
        <f>'Aggregates (per cent of GDP)'!R72-'[9]Aggregates (per cent of GDP)'!R72</f>
        <v>3.749657000184925E-5</v>
      </c>
      <c r="AX75" s="30">
        <f>'Aggregates (per cent of GDP)'!S72-'[9]Aggregates (per cent of GDP)'!S72</f>
        <v>0</v>
      </c>
      <c r="AY75" s="30">
        <f>'Aggregates (per cent of GDP)'!T72-'[9]Aggregates (per cent of GDP)'!T72</f>
        <v>0</v>
      </c>
      <c r="AZ75" s="30">
        <f>'Aggregates (per cent of GDP)'!U72-'[9]Aggregates (per cent of GDP)'!U72</f>
        <v>0</v>
      </c>
      <c r="BA75" s="30">
        <f>'Aggregates (per cent of GDP)'!V72-'[9]Aggregates (per cent of GDP)'!V72</f>
        <v>0</v>
      </c>
      <c r="BB75" s="30">
        <f>'Aggregates (per cent of GDP)'!W72-'[9]Aggregates (per cent of GDP)'!W72</f>
        <v>0</v>
      </c>
      <c r="BC75" s="30">
        <f>'Aggregates (per cent of GDP)'!X72-'[9]Aggregates (per cent of GDP)'!X72</f>
        <v>4.1225159520763555E-5</v>
      </c>
      <c r="BD75" s="30">
        <f>'Aggregates (per cent of GDP)'!AA72-'[9]Aggregates (per cent of GDP)'!Y72</f>
        <v>-74.549135257007762</v>
      </c>
      <c r="BE75" s="30">
        <f>'Aggregates (per cent of GDP)'!AB72-'[9]Aggregates (per cent of GDP)'!Z72</f>
        <v>-47.702337483292396</v>
      </c>
      <c r="BF75" s="30">
        <f>'Aggregates (per cent of GDP)'!AC72-'[9]Aggregates (per cent of GDP)'!AA72</f>
        <v>82.098079809533687</v>
      </c>
      <c r="BG75" s="30"/>
      <c r="BH75" s="30"/>
      <c r="BI75" s="30"/>
      <c r="BK75" s="127" t="s">
        <v>280</v>
      </c>
      <c r="BL75" s="30">
        <f>'Aggregates (2023-24 prices)'!C72-'[9]Aggregates (2023-24 prices)'!$C$72</f>
        <v>-0.38199236769423806</v>
      </c>
      <c r="BM75" s="30">
        <f>'Aggregates (2023-24 prices)'!D72-'[9]Aggregates (2023-24 prices)'!D72</f>
        <v>-0.48221454512577111</v>
      </c>
      <c r="BN75" s="30">
        <f>'Aggregates (2023-24 prices)'!E72-'[9]Aggregates (2023-24 prices)'!E72</f>
        <v>-0.43334879107101187</v>
      </c>
      <c r="BO75" s="30">
        <f>'Aggregates (2023-24 prices)'!F72-'[9]Aggregates (2023-24 prices)'!F72</f>
        <v>-2.1121761431196262E-2</v>
      </c>
      <c r="BP75" s="30">
        <f>'Aggregates (2023-24 prices)'!G72-'[9]Aggregates (2023-24 prices)'!G72</f>
        <v>-2.7743992623527447E-2</v>
      </c>
      <c r="BQ75" s="30">
        <f>'Aggregates (2023-24 prices)'!H72-'[9]Aggregates (2023-24 prices)'!H72</f>
        <v>-4.8865754054745025E-2</v>
      </c>
      <c r="BR75" s="30">
        <f>'Aggregates (2023-24 prices)'!I72-'[9]Aggregates (2023-24 prices)'!I72</f>
        <v>-0.33285103239154523</v>
      </c>
      <c r="BS75" s="30"/>
      <c r="BT75" s="30" t="e">
        <f>'Aggregates (2023-24 prices)'!K72-#REF!</f>
        <v>#REF!</v>
      </c>
      <c r="BU75" s="30" t="e">
        <f>'Aggregates (2023-24 prices)'!#REF!-#REF!</f>
        <v>#REF!</v>
      </c>
      <c r="BV75" s="30" t="e">
        <f>'Aggregates (2023-24 prices)'!L72-#REF!</f>
        <v>#REF!</v>
      </c>
      <c r="BW75" s="30" t="e">
        <f>'Aggregates (2023-24 prices)'!M72-#REF!</f>
        <v>#REF!</v>
      </c>
      <c r="BX75" s="30" t="e">
        <f>'Aggregates (2023-24 prices)'!N72-#REF!</f>
        <v>#REF!</v>
      </c>
      <c r="BY75" s="30"/>
      <c r="BZ75" s="30" t="e">
        <f>'Aggregates (2023-24 prices)'!Q72-#REF!</f>
        <v>#REF!</v>
      </c>
      <c r="CA75" s="30" t="e">
        <f>'Aggregates (2023-24 prices)'!R72-#REF!</f>
        <v>#REF!</v>
      </c>
      <c r="CB75" s="30"/>
      <c r="CC75" s="30" t="e">
        <f>'Aggregates (2023-24 prices)'!T72-#REF!</f>
        <v>#REF!</v>
      </c>
      <c r="CD75" s="30" t="e">
        <f>'Aggregates (2023-24 prices)'!U72-#REF!</f>
        <v>#REF!</v>
      </c>
      <c r="CE75" s="30" t="e">
        <f>'Aggregates (2023-24 prices)'!V72-#REF!</f>
        <v>#REF!</v>
      </c>
      <c r="CF75" s="30"/>
      <c r="CG75" s="30" t="e">
        <f>'Aggregates (2023-24 prices)'!X72-#REF!</f>
        <v>#REF!</v>
      </c>
      <c r="CH75" s="30" t="e">
        <f>'Aggregates (2023-24 prices)'!AA72-#REF!</f>
        <v>#REF!</v>
      </c>
      <c r="CI75" s="30" t="e">
        <f>'Aggregates (2023-24 prices)'!AB72-#REF!</f>
        <v>#REF!</v>
      </c>
      <c r="CJ75" s="30" t="e">
        <f>'Aggregates (2023-24 prices)'!AC72-#REF!</f>
        <v>#REF!</v>
      </c>
      <c r="CK75" s="30"/>
      <c r="CL75" s="30" t="e">
        <f>'Aggregates (2023-24 prices)'!AE72-#REF!</f>
        <v>#REF!</v>
      </c>
    </row>
    <row r="76" spans="1:90" s="69" customFormat="1">
      <c r="B76" s="77" t="s">
        <v>58</v>
      </c>
      <c r="C76" s="30">
        <f>'Aggregates (£bn)'!C76-'[9]Aggregates (£bn)'!C76</f>
        <v>0</v>
      </c>
      <c r="D76" s="30">
        <f>'Aggregates (£bn)'!D76-'[9]Aggregates (£bn)'!D76</f>
        <v>0</v>
      </c>
      <c r="E76" s="30">
        <f>'Aggregates (£bn)'!E76-'[9]Aggregates (£bn)'!E76</f>
        <v>0</v>
      </c>
      <c r="F76" s="30">
        <f>'Aggregates (£bn)'!F76-'[9]Aggregates (£bn)'!F76</f>
        <v>0</v>
      </c>
      <c r="G76" s="30">
        <f>'Aggregates (£bn)'!G76-'[9]Aggregates (£bn)'!G76</f>
        <v>0</v>
      </c>
      <c r="H76" s="30">
        <f>'Aggregates (£bn)'!H76-'[9]Aggregates (£bn)'!H76</f>
        <v>0</v>
      </c>
      <c r="I76" s="30">
        <f>'Aggregates (£bn)'!I76-'[9]Aggregates (£bn)'!I76</f>
        <v>0</v>
      </c>
      <c r="J76" s="30">
        <f>'Aggregates (£bn)'!J76-'[9]Aggregates (£bn)'!J76</f>
        <v>0</v>
      </c>
      <c r="K76" s="30">
        <f>'Aggregates (£bn)'!K76-'[9]Aggregates (£bn)'!K76</f>
        <v>1.2731238264507283E-5</v>
      </c>
      <c r="L76" s="30">
        <f>'Aggregates (£bn)'!L76-'[9]Aggregates (£bn)'!L76</f>
        <v>0</v>
      </c>
      <c r="M76" s="30">
        <f>'Aggregates (£bn)'!L76-'[9]Aggregates (£bn)'!M76</f>
        <v>-11.938107584711133</v>
      </c>
      <c r="N76" s="30">
        <f>'Aggregates (£bn)'!M76-'[9]Aggregates (£bn)'!N76</f>
        <v>-138.77279756181605</v>
      </c>
      <c r="O76" s="30">
        <f>'Aggregates (£bn)'!N76-'[9]Aggregates (£bn)'!O76</f>
        <v>-11.938094853472847</v>
      </c>
      <c r="P76" s="30">
        <f>'Aggregates (£bn)'!P76-'[9]Aggregates (£bn)'!P76</f>
        <v>0</v>
      </c>
      <c r="Q76" s="30">
        <f>'Aggregates (£bn)'!Q76-'[9]Aggregates (£bn)'!Q76</f>
        <v>0</v>
      </c>
      <c r="R76" s="30">
        <f>'Aggregates (£bn)'!R76-'[9]Aggregates (£bn)'!R76</f>
        <v>0</v>
      </c>
      <c r="S76" s="30">
        <f>'Aggregates (£bn)'!S76-'[9]Aggregates (£bn)'!S76</f>
        <v>0</v>
      </c>
      <c r="T76" s="30">
        <f>'Aggregates (£bn)'!T76-'[9]Aggregates (£bn)'!T76</f>
        <v>0</v>
      </c>
      <c r="U76" s="30">
        <f>'Aggregates (£bn)'!U76-'[9]Aggregates (£bn)'!U76</f>
        <v>0</v>
      </c>
      <c r="V76" s="30">
        <f>'Aggregates (£bn)'!V76-'[9]Aggregates (£bn)'!V76</f>
        <v>0</v>
      </c>
      <c r="W76" s="30">
        <f>'Aggregates (£bn)'!W76-'[9]Aggregates (£bn)'!W76</f>
        <v>0</v>
      </c>
      <c r="X76" s="30">
        <f>'Aggregates (£bn)'!X76-'[9]Aggregates (£bn)'!X76</f>
        <v>0</v>
      </c>
      <c r="Y76" s="30">
        <f>'Aggregates (£bn)'!AA76-'[9]Aggregates (£bn)'!Y76</f>
        <v>-1412.4180000000001</v>
      </c>
      <c r="Z76" s="30">
        <f>'Aggregates (£bn)'!AB76-'[9]Aggregates (£bn)'!Z76</f>
        <v>-939.37809485347293</v>
      </c>
      <c r="AA76" s="30">
        <f>'Aggregates (£bn)'!AC76-'[9]Aggregates (£bn)'!AA76</f>
        <v>1527.3270000000002</v>
      </c>
      <c r="AB76" s="30">
        <f>'Aggregates (£bn)'!AD76-'[9]Aggregates (£bn)'!AB76</f>
        <v>-82.143892415288875</v>
      </c>
      <c r="AC76" s="30">
        <f>'Aggregates (£bn)'!AE76-'[9]Aggregates (£bn)'!AC76</f>
        <v>253.99299999999994</v>
      </c>
      <c r="AD76" s="30">
        <f>'Aggregates (£bn)'!AF76-'[9]Aggregates (£bn)'!AD76</f>
        <v>1902.4960000000001</v>
      </c>
      <c r="AE76" s="30">
        <f>'Aggregates (£bn)'!AG74-'[9]Aggregates (£bn)'!AE76</f>
        <v>-1877.560133613892</v>
      </c>
      <c r="AF76" s="30"/>
      <c r="AG76" s="119" t="s">
        <v>60</v>
      </c>
      <c r="AH76" s="30">
        <f>'Aggregates (per cent of GDP)'!C73-'[9]Aggregates (per cent of GDP)'!C73</f>
        <v>-1.8634727844357712E-5</v>
      </c>
      <c r="AI76" s="30">
        <f>'Aggregates (per cent of GDP)'!D73-'[9]Aggregates (per cent of GDP)'!D73</f>
        <v>-2.0056838501147922E-5</v>
      </c>
      <c r="AJ76" s="30">
        <f>'Aggregates (per cent of GDP)'!E73-'[9]Aggregates (per cent of GDP)'!E73</f>
        <v>-1.7934586018952814E-5</v>
      </c>
      <c r="AK76" s="30">
        <f>'Aggregates (per cent of GDP)'!F73-'[9]Aggregates (per cent of GDP)'!F73</f>
        <v>-8.9895269761441909E-7</v>
      </c>
      <c r="AL76" s="30">
        <f>'Aggregates (per cent of GDP)'!G73-'[9]Aggregates (per cent of GDP)'!G73</f>
        <v>-1.2232997836925108E-6</v>
      </c>
      <c r="AM76" s="30">
        <f>'Aggregates (per cent of GDP)'!H73-'[9]Aggregates (per cent of GDP)'!H73</f>
        <v>-2.1222524813069299E-6</v>
      </c>
      <c r="AN76" s="30">
        <f>'Aggregates (per cent of GDP)'!I73-'[9]Aggregates (per cent of GDP)'!I73</f>
        <v>-1.6692196844303453E-5</v>
      </c>
      <c r="AO76" s="30">
        <f>'Aggregates (per cent of GDP)'!J73-'[9]Aggregates (per cent of GDP)'!J73</f>
        <v>0</v>
      </c>
      <c r="AP76" s="30">
        <f>'Aggregates (per cent of GDP)'!K73-'[9]Aggregates (per cent of GDP)'!K73</f>
        <v>-5.2315796361668276E-7</v>
      </c>
      <c r="AQ76" s="30">
        <f>'Aggregates (per cent of GDP)'!L73-'[9]Aggregates (per cent of GDP)'!L73</f>
        <v>4.566410382045305E-7</v>
      </c>
      <c r="AR76" s="30">
        <f>'Aggregates (per cent of GDP)'!M73-'[9]Aggregates (per cent of GDP)'!M73</f>
        <v>4.5664103831555281E-7</v>
      </c>
      <c r="AS76" s="30">
        <f>'Aggregates (per cent of GDP)'!L73-'[9]Aggregates (per cent of GDP)'!N73</f>
        <v>-3.6742281159604917</v>
      </c>
      <c r="AT76" s="30">
        <f>'Aggregates (per cent of GDP)'!N73-'[9]Aggregates (per cent of GDP)'!O73</f>
        <v>-0.10883854511477464</v>
      </c>
      <c r="AU76" s="30">
        <f>'Aggregates (per cent of GDP)'!P73-'[9]Aggregates (per cent of GDP)'!P73</f>
        <v>0</v>
      </c>
      <c r="AV76" s="30">
        <f>'Aggregates (per cent of GDP)'!R73-'[9]Aggregates (per cent of GDP)'!Q73</f>
        <v>72.931772297431408</v>
      </c>
      <c r="AW76" s="30">
        <f>'Aggregates (per cent of GDP)'!R73-'[9]Aggregates (per cent of GDP)'!R73</f>
        <v>0</v>
      </c>
      <c r="AX76" s="30">
        <f>'Aggregates (per cent of GDP)'!S73-'[9]Aggregates (per cent of GDP)'!S73</f>
        <v>0</v>
      </c>
      <c r="AY76" s="30">
        <f>'Aggregates (per cent of GDP)'!T73-'[9]Aggregates (per cent of GDP)'!T73</f>
        <v>-1.6514793710342701E-6</v>
      </c>
      <c r="AZ76" s="30">
        <f>'Aggregates (per cent of GDP)'!U73-'[9]Aggregates (per cent of GDP)'!U73</f>
        <v>-2.4981212050079193E-6</v>
      </c>
      <c r="BA76" s="30">
        <f>'Aggregates (per cent of GDP)'!V73-'[9]Aggregates (per cent of GDP)'!V73</f>
        <v>-9.0635168858987925E-7</v>
      </c>
      <c r="BB76" s="30">
        <f>'Aggregates (per cent of GDP)'!W73-'[9]Aggregates (per cent of GDP)'!W73</f>
        <v>0</v>
      </c>
      <c r="BC76" s="30">
        <f>'Aggregates (per cent of GDP)'!X73-'[9]Aggregates (per cent of GDP)'!X73</f>
        <v>0</v>
      </c>
      <c r="BD76" s="30">
        <f>'Aggregates (per cent of GDP)'!AA73-'[9]Aggregates (per cent of GDP)'!Y73</f>
        <v>-74.725575306350919</v>
      </c>
      <c r="BE76" s="30">
        <f>'Aggregates (per cent of GDP)'!AB73-'[9]Aggregates (per cent of GDP)'!Z73</f>
        <v>-58.6756772711623</v>
      </c>
      <c r="BF76" s="30">
        <f>'Aggregates (per cent of GDP)'!AC73-'[9]Aggregates (per cent of GDP)'!AA73</f>
        <v>83.597186987552774</v>
      </c>
      <c r="BG76" s="30"/>
      <c r="BH76" s="30"/>
      <c r="BI76" s="30"/>
      <c r="BK76" s="127" t="s">
        <v>282</v>
      </c>
      <c r="BL76" s="30">
        <f>'Aggregates (2023-24 prices)'!C73-'[9]Aggregates (2023-24 prices)'!$C$73</f>
        <v>0.62200000000007094</v>
      </c>
      <c r="BM76" s="30">
        <f>'Aggregates (2023-24 prices)'!D73-'[9]Aggregates (2023-24 prices)'!D73</f>
        <v>0.33500000000003638</v>
      </c>
      <c r="BN76" s="30">
        <f>'Aggregates (2023-24 prices)'!E73-'[9]Aggregates (2023-24 prices)'!E73</f>
        <v>0.33499999999980901</v>
      </c>
      <c r="BO76" s="30">
        <f>'Aggregates (2023-24 prices)'!F73-'[9]Aggregates (2023-24 prices)'!F73</f>
        <v>0</v>
      </c>
      <c r="BP76" s="30">
        <f>'Aggregates (2023-24 prices)'!G73-'[9]Aggregates (2023-24 prices)'!G73</f>
        <v>0</v>
      </c>
      <c r="BQ76" s="30">
        <f>'Aggregates (2023-24 prices)'!H73-'[9]Aggregates (2023-24 prices)'!H73</f>
        <v>0</v>
      </c>
      <c r="BR76" s="30">
        <f>'Aggregates (2023-24 prices)'!I73-'[9]Aggregates (2023-24 prices)'!I73</f>
        <v>0.62200000000007094</v>
      </c>
      <c r="BS76" s="30"/>
      <c r="BT76" s="30" t="e">
        <f>'Aggregates (2023-24 prices)'!K73-#REF!</f>
        <v>#REF!</v>
      </c>
      <c r="BU76" s="30" t="e">
        <f>'Aggregates (2023-24 prices)'!#REF!-#REF!</f>
        <v>#REF!</v>
      </c>
      <c r="BV76" s="30" t="e">
        <f>'Aggregates (2023-24 prices)'!L73-#REF!</f>
        <v>#REF!</v>
      </c>
      <c r="BW76" s="30" t="e">
        <f>'Aggregates (2023-24 prices)'!M73-#REF!</f>
        <v>#REF!</v>
      </c>
      <c r="BX76" s="30" t="e">
        <f>'Aggregates (2023-24 prices)'!N73-#REF!</f>
        <v>#REF!</v>
      </c>
      <c r="BY76" s="30"/>
      <c r="BZ76" s="30" t="e">
        <f>'Aggregates (2023-24 prices)'!Q73-#REF!</f>
        <v>#REF!</v>
      </c>
      <c r="CA76" s="30" t="e">
        <f>'Aggregates (2023-24 prices)'!R73-#REF!</f>
        <v>#REF!</v>
      </c>
      <c r="CB76" s="30"/>
      <c r="CC76" s="30" t="e">
        <f>'Aggregates (2023-24 prices)'!T73-#REF!</f>
        <v>#REF!</v>
      </c>
      <c r="CD76" s="30" t="e">
        <f>'Aggregates (2023-24 prices)'!U73-#REF!</f>
        <v>#REF!</v>
      </c>
      <c r="CE76" s="30" t="e">
        <f>'Aggregates (2023-24 prices)'!V73-#REF!</f>
        <v>#REF!</v>
      </c>
      <c r="CF76" s="30"/>
      <c r="CG76" s="30" t="e">
        <f>'Aggregates (2023-24 prices)'!X73-#REF!</f>
        <v>#REF!</v>
      </c>
      <c r="CH76" s="30" t="e">
        <f>'Aggregates (2023-24 prices)'!AA73-#REF!</f>
        <v>#REF!</v>
      </c>
      <c r="CI76" s="30" t="e">
        <f>'Aggregates (2023-24 prices)'!AB73-#REF!</f>
        <v>#REF!</v>
      </c>
      <c r="CJ76" s="30" t="e">
        <f>'Aggregates (2023-24 prices)'!AC73-#REF!</f>
        <v>#REF!</v>
      </c>
      <c r="CK76" s="30"/>
      <c r="CL76" s="30" t="e">
        <f>'Aggregates (2023-24 prices)'!AE73-#REF!</f>
        <v>#REF!</v>
      </c>
    </row>
    <row r="77" spans="1:90" s="69" customFormat="1">
      <c r="B77" s="117" t="s">
        <v>59</v>
      </c>
      <c r="C77" s="30">
        <f>'Aggregates (£bn)'!C77-'[9]Aggregates (£bn)'!C77</f>
        <v>0</v>
      </c>
      <c r="D77" s="30">
        <f>'Aggregates (£bn)'!D77-'[9]Aggregates (£bn)'!D77</f>
        <v>0</v>
      </c>
      <c r="E77" s="30">
        <f>'Aggregates (£bn)'!E77-'[9]Aggregates (£bn)'!E77</f>
        <v>0</v>
      </c>
      <c r="F77" s="30">
        <f>'Aggregates (£bn)'!F77-'[9]Aggregates (£bn)'!F77</f>
        <v>0</v>
      </c>
      <c r="G77" s="30">
        <f>'Aggregates (£bn)'!G77-'[9]Aggregates (£bn)'!G77</f>
        <v>0</v>
      </c>
      <c r="H77" s="30">
        <f>'Aggregates (£bn)'!H77-'[9]Aggregates (£bn)'!H77</f>
        <v>0</v>
      </c>
      <c r="I77" s="30">
        <f>'Aggregates (£bn)'!I77-'[9]Aggregates (£bn)'!I77</f>
        <v>0</v>
      </c>
      <c r="J77" s="30">
        <f>'Aggregates (£bn)'!J77-'[9]Aggregates (£bn)'!J77</f>
        <v>0</v>
      </c>
      <c r="K77" s="30">
        <f>'Aggregates (£bn)'!K77-'[9]Aggregates (£bn)'!K77</f>
        <v>0</v>
      </c>
      <c r="L77" s="30">
        <f>'Aggregates (£bn)'!L77-'[9]Aggregates (£bn)'!L77</f>
        <v>0</v>
      </c>
      <c r="M77" s="30">
        <f>'Aggregates (£bn)'!L77-'[9]Aggregates (£bn)'!M77</f>
        <v>-3.4199282561830984</v>
      </c>
      <c r="N77" s="30">
        <f>'Aggregates (£bn)'!M77-'[9]Aggregates (£bn)'!N77</f>
        <v>-122.4211434876338</v>
      </c>
      <c r="O77" s="30">
        <f>'Aggregates (£bn)'!N77-'[9]Aggregates (£bn)'!O77</f>
        <v>-3.4199282561830984</v>
      </c>
      <c r="P77" s="30">
        <f>'Aggregates (£bn)'!P77-'[9]Aggregates (£bn)'!P77</f>
        <v>0</v>
      </c>
      <c r="Q77" s="30">
        <f>'Aggregates (£bn)'!Q77-'[9]Aggregates (£bn)'!Q77</f>
        <v>0</v>
      </c>
      <c r="R77" s="30">
        <f>'Aggregates (£bn)'!R77-'[9]Aggregates (£bn)'!R77</f>
        <v>0</v>
      </c>
      <c r="S77" s="30">
        <f>'Aggregates (£bn)'!S77-'[9]Aggregates (£bn)'!S77</f>
        <v>0</v>
      </c>
      <c r="T77" s="30">
        <f>'Aggregates (£bn)'!T77-'[9]Aggregates (£bn)'!T77</f>
        <v>0</v>
      </c>
      <c r="U77" s="30">
        <f>'Aggregates (£bn)'!U77-'[9]Aggregates (£bn)'!U77</f>
        <v>0</v>
      </c>
      <c r="V77" s="30">
        <f>'Aggregates (£bn)'!V77-'[9]Aggregates (£bn)'!V77</f>
        <v>0</v>
      </c>
      <c r="W77" s="30">
        <f>'Aggregates (£bn)'!W77-'[9]Aggregates (£bn)'!W77</f>
        <v>0</v>
      </c>
      <c r="X77" s="30">
        <f>'Aggregates (£bn)'!X77-'[9]Aggregates (£bn)'!X77</f>
        <v>0</v>
      </c>
      <c r="Y77" s="30">
        <f>'Aggregates (£bn)'!AA77-'[9]Aggregates (£bn)'!Y77</f>
        <v>-1467.8810000000001</v>
      </c>
      <c r="Z77" s="30">
        <f>'Aggregates (£bn)'!AB77-'[9]Aggregates (£bn)'!Z77</f>
        <v>-939.74892825618304</v>
      </c>
      <c r="AA77" s="30">
        <f>'Aggregates (£bn)'!AC77-'[9]Aggregates (£bn)'!AA77</f>
        <v>1586.2170000000001</v>
      </c>
      <c r="AB77" s="30">
        <f>'Aggregates (£bn)'!AD77-'[9]Aggregates (£bn)'!AB77</f>
        <v>-80.599071743816907</v>
      </c>
      <c r="AC77" s="30">
        <f>'Aggregates (£bn)'!AE77-'[9]Aggregates (£bn)'!AC77</f>
        <v>261.86399999999981</v>
      </c>
      <c r="AD77" s="30">
        <f>'Aggregates (£bn)'!AF77-'[9]Aggregates (£bn)'!AD77</f>
        <v>1966.9760000000001</v>
      </c>
      <c r="AE77" s="30">
        <f>'Aggregates (£bn)'!AG75-'[9]Aggregates (£bn)'!AE77</f>
        <v>-1933.6695100392014</v>
      </c>
      <c r="AF77" s="30"/>
      <c r="AG77" s="68" t="s">
        <v>61</v>
      </c>
      <c r="AH77" s="30">
        <f>'Aggregates (per cent of GDP)'!C74-'[9]Aggregates (per cent of GDP)'!C74</f>
        <v>-1.7718853818848856E-5</v>
      </c>
      <c r="AI77" s="30">
        <f>'Aggregates (per cent of GDP)'!D74-'[9]Aggregates (per cent of GDP)'!D74</f>
        <v>-6.6721451119633457E-5</v>
      </c>
      <c r="AJ77" s="30">
        <f>'Aggregates (per cent of GDP)'!E74-'[9]Aggregates (per cent of GDP)'!E74</f>
        <v>-6.4525399743331491E-5</v>
      </c>
      <c r="AK77" s="30">
        <f>'Aggregates (per cent of GDP)'!F74-'[9]Aggregates (per cent of GDP)'!F74</f>
        <v>-1.0524637983344576E-6</v>
      </c>
      <c r="AL77" s="30">
        <f>'Aggregates (per cent of GDP)'!G74-'[9]Aggregates (per cent of GDP)'!G74</f>
        <v>-1.1435875815202223E-6</v>
      </c>
      <c r="AM77" s="30">
        <f>'Aggregates (per cent of GDP)'!H74-'[9]Aggregates (per cent of GDP)'!H74</f>
        <v>-2.1960513798546799E-6</v>
      </c>
      <c r="AN77" s="30">
        <f>'Aggregates (per cent of GDP)'!I74-'[9]Aggregates (per cent of GDP)'!I74</f>
        <v>-1.5909159102989179E-5</v>
      </c>
      <c r="AO77" s="30">
        <f>'Aggregates (per cent of GDP)'!J74-'[9]Aggregates (per cent of GDP)'!J74</f>
        <v>0</v>
      </c>
      <c r="AP77" s="30">
        <f>'Aggregates (per cent of GDP)'!K74-'[9]Aggregates (per cent of GDP)'!K74</f>
        <v>-4.7950133510332726E-5</v>
      </c>
      <c r="AQ77" s="30">
        <f>'Aggregates (per cent of GDP)'!L74-'[9]Aggregates (per cent of GDP)'!L74</f>
        <v>4.242681550525873E-7</v>
      </c>
      <c r="AR77" s="30">
        <f>'Aggregates (per cent of GDP)'!M74-'[9]Aggregates (per cent of GDP)'!M74</f>
        <v>4.2426815516360961E-7</v>
      </c>
      <c r="AS77" s="30">
        <f>'Aggregates (per cent of GDP)'!L74-'[9]Aggregates (per cent of GDP)'!N74</f>
        <v>-3.7399850283859655</v>
      </c>
      <c r="AT77" s="30">
        <f>'Aggregates (per cent of GDP)'!N74-'[9]Aggregates (per cent of GDP)'!O74</f>
        <v>2.3863740136480516E-3</v>
      </c>
      <c r="AU77" s="30">
        <f>'Aggregates (per cent of GDP)'!P74-'[9]Aggregates (per cent of GDP)'!P74</f>
        <v>0</v>
      </c>
      <c r="AV77" s="30">
        <f>'Aggregates (per cent of GDP)'!R74-'[9]Aggregates (per cent of GDP)'!Q74</f>
        <v>69.488478789249044</v>
      </c>
      <c r="AW77" s="30">
        <f>'Aggregates (per cent of GDP)'!R74-'[9]Aggregates (per cent of GDP)'!R74</f>
        <v>-6.5665500599720872E-5</v>
      </c>
      <c r="AX77" s="30">
        <f>'Aggregates (per cent of GDP)'!S74-'[9]Aggregates (per cent of GDP)'!S74</f>
        <v>0</v>
      </c>
      <c r="AY77" s="30">
        <f>'Aggregates (per cent of GDP)'!T74-'[9]Aggregates (per cent of GDP)'!T74</f>
        <v>-8.7661805348027144E-7</v>
      </c>
      <c r="AZ77" s="30">
        <f>'Aggregates (per cent of GDP)'!U74-'[9]Aggregates (per cent of GDP)'!U74</f>
        <v>-1.8392747560547207E-6</v>
      </c>
      <c r="BA77" s="30">
        <f>'Aggregates (per cent of GDP)'!V74-'[9]Aggregates (per cent of GDP)'!V74</f>
        <v>-4.8618874015637914E-5</v>
      </c>
      <c r="BB77" s="30">
        <f>'Aggregates (per cent of GDP)'!W74-'[9]Aggregates (per cent of GDP)'!W74</f>
        <v>0</v>
      </c>
      <c r="BC77" s="30">
        <f>'Aggregates (per cent of GDP)'!X74-'[9]Aggregates (per cent of GDP)'!X74</f>
        <v>-7.7058877209879029E-5</v>
      </c>
      <c r="BD77" s="30">
        <f>'Aggregates (per cent of GDP)'!AA74-'[9]Aggregates (per cent of GDP)'!Y74</f>
        <v>-70.919181630237162</v>
      </c>
      <c r="BE77" s="30">
        <f>'Aggregates (per cent of GDP)'!AB74-'[9]Aggregates (per cent of GDP)'!Z74</f>
        <v>-59.882439470691793</v>
      </c>
      <c r="BF77" s="30">
        <f>'Aggregates (per cent of GDP)'!AC74-'[9]Aggregates (per cent of GDP)'!AA74</f>
        <v>82.188801926971038</v>
      </c>
      <c r="BG77" s="30"/>
      <c r="BH77" s="30"/>
      <c r="BI77" s="30"/>
      <c r="BK77" s="127" t="s">
        <v>284</v>
      </c>
      <c r="BL77" s="30">
        <f>'Aggregates (2023-24 prices)'!C74-'[9]Aggregates (2023-24 prices)'!$C$74</f>
        <v>0</v>
      </c>
      <c r="BM77" s="30">
        <f>'Aggregates (2023-24 prices)'!D74-'[9]Aggregates (2023-24 prices)'!D74</f>
        <v>0</v>
      </c>
      <c r="BN77" s="30">
        <f>'Aggregates (2023-24 prices)'!E74-'[9]Aggregates (2023-24 prices)'!E74</f>
        <v>0</v>
      </c>
      <c r="BO77" s="30">
        <f>'Aggregates (2023-24 prices)'!F74-'[9]Aggregates (2023-24 prices)'!F74</f>
        <v>0</v>
      </c>
      <c r="BP77" s="30">
        <f>'Aggregates (2023-24 prices)'!G74-'[9]Aggregates (2023-24 prices)'!G74</f>
        <v>0</v>
      </c>
      <c r="BQ77" s="30">
        <f>'Aggregates (2023-24 prices)'!H74-'[9]Aggregates (2023-24 prices)'!H74</f>
        <v>0</v>
      </c>
      <c r="BR77" s="30">
        <f>'Aggregates (2023-24 prices)'!I74-'[9]Aggregates (2023-24 prices)'!I74</f>
        <v>0</v>
      </c>
      <c r="BS77" s="30"/>
      <c r="BT77" s="30" t="e">
        <f>'Aggregates (2023-24 prices)'!K74-#REF!</f>
        <v>#REF!</v>
      </c>
      <c r="BU77" s="30" t="e">
        <f>'Aggregates (2023-24 prices)'!#REF!-#REF!</f>
        <v>#REF!</v>
      </c>
      <c r="BV77" s="30" t="e">
        <f>'Aggregates (2023-24 prices)'!L74-#REF!</f>
        <v>#REF!</v>
      </c>
      <c r="BW77" s="30" t="e">
        <f>'Aggregates (2023-24 prices)'!M74-#REF!</f>
        <v>#REF!</v>
      </c>
      <c r="BX77" s="30" t="e">
        <f>'Aggregates (2023-24 prices)'!N74-#REF!</f>
        <v>#REF!</v>
      </c>
      <c r="BY77" s="30"/>
      <c r="BZ77" s="30" t="e">
        <f>'Aggregates (2023-24 prices)'!Q74-#REF!</f>
        <v>#REF!</v>
      </c>
      <c r="CA77" s="30" t="e">
        <f>'Aggregates (2023-24 prices)'!R74-#REF!</f>
        <v>#REF!</v>
      </c>
      <c r="CB77" s="30"/>
      <c r="CC77" s="30" t="e">
        <f>'Aggregates (2023-24 prices)'!T74-#REF!</f>
        <v>#REF!</v>
      </c>
      <c r="CD77" s="30" t="e">
        <f>'Aggregates (2023-24 prices)'!U74-#REF!</f>
        <v>#REF!</v>
      </c>
      <c r="CE77" s="30" t="e">
        <f>'Aggregates (2023-24 prices)'!V74-#REF!</f>
        <v>#REF!</v>
      </c>
      <c r="CF77" s="30"/>
      <c r="CG77" s="30" t="e">
        <f>'Aggregates (2023-24 prices)'!X74-#REF!</f>
        <v>#REF!</v>
      </c>
      <c r="CH77" s="30" t="e">
        <f>'Aggregates (2023-24 prices)'!AA74-#REF!</f>
        <v>#REF!</v>
      </c>
      <c r="CI77" s="30" t="e">
        <f>'Aggregates (2023-24 prices)'!AB74-#REF!</f>
        <v>#REF!</v>
      </c>
      <c r="CJ77" s="30" t="e">
        <f>'Aggregates (2023-24 prices)'!AC74-#REF!</f>
        <v>#REF!</v>
      </c>
      <c r="CK77" s="30"/>
      <c r="CL77" s="30" t="e">
        <f>'Aggregates (2023-24 prices)'!AE74-#REF!</f>
        <v>#REF!</v>
      </c>
    </row>
    <row r="78" spans="1:90" s="69" customFormat="1">
      <c r="B78" s="123" t="s">
        <v>60</v>
      </c>
      <c r="C78" s="30">
        <f>'Aggregates (£bn)'!C78-'[9]Aggregates (£bn)'!C78</f>
        <v>0</v>
      </c>
      <c r="D78" s="30">
        <f>'Aggregates (£bn)'!D78-'[9]Aggregates (£bn)'!D78</f>
        <v>0</v>
      </c>
      <c r="E78" s="30">
        <f>'Aggregates (£bn)'!E78-'[9]Aggregates (£bn)'!E78</f>
        <v>0</v>
      </c>
      <c r="F78" s="30">
        <f>'Aggregates (£bn)'!F78-'[9]Aggregates (£bn)'!F78</f>
        <v>0</v>
      </c>
      <c r="G78" s="30">
        <f>'Aggregates (£bn)'!G78-'[9]Aggregates (£bn)'!G78</f>
        <v>0</v>
      </c>
      <c r="H78" s="30">
        <f>'Aggregates (£bn)'!H78-'[9]Aggregates (£bn)'!H78</f>
        <v>0</v>
      </c>
      <c r="I78" s="30">
        <f>'Aggregates (£bn)'!I78-'[9]Aggregates (£bn)'!I78</f>
        <v>0</v>
      </c>
      <c r="J78" s="30">
        <f>'Aggregates (£bn)'!J78-'[9]Aggregates (£bn)'!J78</f>
        <v>0</v>
      </c>
      <c r="K78" s="30">
        <f>'Aggregates (£bn)'!K78-'[9]Aggregates (£bn)'!K78</f>
        <v>-1.0883712242559795E-6</v>
      </c>
      <c r="L78" s="30">
        <f>'Aggregates (£bn)'!L78-'[9]Aggregates (£bn)'!L78</f>
        <v>0</v>
      </c>
      <c r="M78" s="30">
        <f>'Aggregates (£bn)'!L78-'[9]Aggregates (£bn)'!M78</f>
        <v>-2.1915497506669723</v>
      </c>
      <c r="N78" s="30">
        <f>'Aggregates (£bn)'!M78-'[9]Aggregates (£bn)'!N78</f>
        <v>-71.792899410294837</v>
      </c>
      <c r="O78" s="30">
        <f>'Aggregates (£bn)'!N78-'[9]Aggregates (£bn)'!O78</f>
        <v>-2.1915508390382001</v>
      </c>
      <c r="P78" s="30">
        <f>'Aggregates (£bn)'!P78-'[9]Aggregates (£bn)'!P78</f>
        <v>0</v>
      </c>
      <c r="Q78" s="30">
        <f>'Aggregates (£bn)'!Q78-'[9]Aggregates (£bn)'!Q78</f>
        <v>0</v>
      </c>
      <c r="R78" s="30">
        <f>'Aggregates (£bn)'!R78-'[9]Aggregates (£bn)'!R78</f>
        <v>0</v>
      </c>
      <c r="S78" s="30">
        <f>'Aggregates (£bn)'!S78-'[9]Aggregates (£bn)'!S78</f>
        <v>0</v>
      </c>
      <c r="T78" s="30">
        <f>'Aggregates (£bn)'!T78-'[9]Aggregates (£bn)'!T78</f>
        <v>0</v>
      </c>
      <c r="U78" s="30">
        <f>'Aggregates (£bn)'!U78-'[9]Aggregates (£bn)'!U78</f>
        <v>0</v>
      </c>
      <c r="V78" s="30">
        <f>'Aggregates (£bn)'!V78-'[9]Aggregates (£bn)'!V78</f>
        <v>0</v>
      </c>
      <c r="W78" s="30">
        <f>'Aggregates (£bn)'!W78-'[9]Aggregates (£bn)'!W78</f>
        <v>0</v>
      </c>
      <c r="X78" s="30">
        <f>'Aggregates (£bn)'!X78-'[9]Aggregates (£bn)'!X78</f>
        <v>0</v>
      </c>
      <c r="Y78" s="30">
        <f>'Aggregates (£bn)'!AA78-'[9]Aggregates (£bn)'!Y78</f>
        <v>-1538.558</v>
      </c>
      <c r="Z78" s="30">
        <f>'Aggregates (£bn)'!AB78-'[9]Aggregates (£bn)'!Z78</f>
        <v>-1208.305550839038</v>
      </c>
      <c r="AA78" s="30">
        <f>'Aggregates (£bn)'!AC78-'[9]Aggregates (£bn)'!AA78</f>
        <v>1683.318</v>
      </c>
      <c r="AB78" s="30">
        <f>'Aggregates (£bn)'!AD78-'[9]Aggregates (£bn)'!AB78</f>
        <v>-52.150450249333026</v>
      </c>
      <c r="AC78" s="30">
        <f>'Aggregates (£bn)'!AE78-'[9]Aggregates (£bn)'!AC78</f>
        <v>275.94599999999991</v>
      </c>
      <c r="AD78" s="30">
        <f>'Aggregates (£bn)'!AF78-'[9]Aggregates (£bn)'!AD78</f>
        <v>2057.364</v>
      </c>
      <c r="AE78" s="30">
        <f>'Aggregates (£bn)'!AG76-'[9]Aggregates (£bn)'!AE78</f>
        <v>-2014.2503198109414</v>
      </c>
      <c r="AF78" s="30"/>
      <c r="AG78" s="122" t="s">
        <v>171</v>
      </c>
      <c r="AH78" s="30">
        <f>'Aggregates (per cent of GDP)'!C75-'[9]Aggregates (per cent of GDP)'!C75</f>
        <v>1.8921401063920484E-4</v>
      </c>
      <c r="AI78" s="30">
        <f>'Aggregates (per cent of GDP)'!D75-'[9]Aggregates (per cent of GDP)'!D75</f>
        <v>1.9966446370034419E-4</v>
      </c>
      <c r="AJ78" s="30">
        <f>'Aggregates (per cent of GDP)'!E75-'[9]Aggregates (per cent of GDP)'!E75</f>
        <v>1.7716320974159316E-4</v>
      </c>
      <c r="AK78" s="30">
        <f>'Aggregates (per cent of GDP)'!F75-'[9]Aggregates (per cent of GDP)'!F75</f>
        <v>1.0627855590694679E-5</v>
      </c>
      <c r="AL78" s="30">
        <f>'Aggregates (per cent of GDP)'!G75-'[9]Aggregates (per cent of GDP)'!G75</f>
        <v>1.1873398360062737E-5</v>
      </c>
      <c r="AM78" s="30">
        <f>'Aggregates (per cent of GDP)'!H75-'[9]Aggregates (per cent of GDP)'!H75</f>
        <v>2.2501253951645594E-5</v>
      </c>
      <c r="AN78" s="30">
        <f>'Aggregates (per cent of GDP)'!I75-'[9]Aggregates (per cent of GDP)'!I75</f>
        <v>1.7110428439792713E-4</v>
      </c>
      <c r="AO78" s="30">
        <f>'Aggregates (per cent of GDP)'!J75-'[9]Aggregates (per cent of GDP)'!J75</f>
        <v>0</v>
      </c>
      <c r="AP78" s="30">
        <f>'Aggregates (per cent of GDP)'!K75-'[9]Aggregates (per cent of GDP)'!K75</f>
        <v>-1.7740254018572266E-7</v>
      </c>
      <c r="AQ78" s="30">
        <f>'Aggregates (per cent of GDP)'!L75-'[9]Aggregates (per cent of GDP)'!L75</f>
        <v>-2.3309110663283228E-6</v>
      </c>
      <c r="AR78" s="30">
        <f>'Aggregates (per cent of GDP)'!M75-'[9]Aggregates (per cent of GDP)'!M75</f>
        <v>-2.3309110663838339E-6</v>
      </c>
      <c r="AS78" s="30">
        <f>'Aggregates (per cent of GDP)'!L75-'[9]Aggregates (per cent of GDP)'!N75</f>
        <v>-2.7304968138524517</v>
      </c>
      <c r="AT78" s="30">
        <f>'Aggregates (per cent of GDP)'!N75-'[9]Aggregates (per cent of GDP)'!O75</f>
        <v>0.20483069568570578</v>
      </c>
      <c r="AU78" s="30">
        <f>'Aggregates (per cent of GDP)'!P75-'[9]Aggregates (per cent of GDP)'!P75</f>
        <v>0</v>
      </c>
      <c r="AV78" s="30">
        <f>'Aggregates (per cent of GDP)'!R75-'[9]Aggregates (per cent of GDP)'!Q75</f>
        <v>66.963152880077033</v>
      </c>
      <c r="AW78" s="30">
        <f>'Aggregates (per cent of GDP)'!R75-'[9]Aggregates (per cent of GDP)'!R75</f>
        <v>5.4435239783856559E-4</v>
      </c>
      <c r="AX78" s="30">
        <f>'Aggregates (per cent of GDP)'!S75-'[9]Aggregates (per cent of GDP)'!S75</f>
        <v>0</v>
      </c>
      <c r="AY78" s="30">
        <f>'Aggregates (per cent of GDP)'!T75-'[9]Aggregates (per cent of GDP)'!T75</f>
        <v>8.1051076568083857E-6</v>
      </c>
      <c r="AZ78" s="30">
        <f>'Aggregates (per cent of GDP)'!U75-'[9]Aggregates (per cent of GDP)'!U75</f>
        <v>3.9538416538587029E-6</v>
      </c>
      <c r="BA78" s="30">
        <f>'Aggregates (per cent of GDP)'!V75-'[9]Aggregates (per cent of GDP)'!V75</f>
        <v>9.0938590853184564E-6</v>
      </c>
      <c r="BB78" s="30">
        <f>'Aggregates (per cent of GDP)'!W75-'[9]Aggregates (per cent of GDP)'!W75</f>
        <v>0</v>
      </c>
      <c r="BC78" s="30">
        <f>'Aggregates (per cent of GDP)'!X75-'[9]Aggregates (per cent of GDP)'!X75</f>
        <v>6.526688127195257E-4</v>
      </c>
      <c r="BD78" s="30">
        <f>'Aggregates (per cent of GDP)'!AA75-'[9]Aggregates (per cent of GDP)'!Y75</f>
        <v>-70.457388096450615</v>
      </c>
      <c r="BE78" s="30">
        <f>'Aggregates (per cent of GDP)'!AB75-'[9]Aggregates (per cent of GDP)'!Z75</f>
        <v>-56.45309480459872</v>
      </c>
      <c r="BF78" s="30">
        <f>'Aggregates (per cent of GDP)'!AC75-'[9]Aggregates (per cent of GDP)'!AA75</f>
        <v>82.889468981006246</v>
      </c>
      <c r="BG78" s="30"/>
      <c r="BH78" s="30"/>
      <c r="BI78" s="30"/>
      <c r="BK78" s="127" t="s">
        <v>310</v>
      </c>
      <c r="BL78" s="30">
        <f>'Aggregates (2023-24 prices)'!C75-'[9]Aggregates (2023-24 prices)'!$C$75</f>
        <v>0</v>
      </c>
      <c r="BM78" s="30">
        <f>'Aggregates (2023-24 prices)'!D75-'[9]Aggregates (2023-24 prices)'!D75</f>
        <v>0</v>
      </c>
      <c r="BN78" s="30">
        <f>'Aggregates (2023-24 prices)'!E75-'[9]Aggregates (2023-24 prices)'!E75</f>
        <v>0</v>
      </c>
      <c r="BO78" s="30">
        <f>'Aggregates (2023-24 prices)'!F75-'[9]Aggregates (2023-24 prices)'!F75</f>
        <v>0</v>
      </c>
      <c r="BP78" s="30">
        <f>'Aggregates (2023-24 prices)'!G75-'[9]Aggregates (2023-24 prices)'!G75</f>
        <v>0</v>
      </c>
      <c r="BQ78" s="30">
        <f>'Aggregates (2023-24 prices)'!H75-'[9]Aggregates (2023-24 prices)'!H75</f>
        <v>0</v>
      </c>
      <c r="BR78" s="30">
        <f>'Aggregates (2023-24 prices)'!I75-'[9]Aggregates (2023-24 prices)'!I75</f>
        <v>0</v>
      </c>
      <c r="BS78" s="30"/>
      <c r="BT78" s="30" t="e">
        <f>'Aggregates (2023-24 prices)'!K75-#REF!</f>
        <v>#REF!</v>
      </c>
      <c r="BU78" s="30" t="e">
        <f>'Aggregates (2023-24 prices)'!#REF!-#REF!</f>
        <v>#REF!</v>
      </c>
      <c r="BV78" s="30" t="e">
        <f>'Aggregates (2023-24 prices)'!L75-#REF!</f>
        <v>#REF!</v>
      </c>
      <c r="BW78" s="30" t="e">
        <f>'Aggregates (2023-24 prices)'!M75-#REF!</f>
        <v>#REF!</v>
      </c>
      <c r="BX78" s="30" t="e">
        <f>'Aggregates (2023-24 prices)'!N75-#REF!</f>
        <v>#REF!</v>
      </c>
      <c r="BY78" s="30"/>
      <c r="BZ78" s="30" t="e">
        <f>'Aggregates (2023-24 prices)'!Q75-#REF!</f>
        <v>#REF!</v>
      </c>
      <c r="CA78" s="30" t="e">
        <f>'Aggregates (2023-24 prices)'!R75-#REF!</f>
        <v>#REF!</v>
      </c>
      <c r="CB78" s="30"/>
      <c r="CC78" s="30" t="e">
        <f>'Aggregates (2023-24 prices)'!T75-#REF!</f>
        <v>#REF!</v>
      </c>
      <c r="CD78" s="30" t="e">
        <f>'Aggregates (2023-24 prices)'!U75-#REF!</f>
        <v>#REF!</v>
      </c>
      <c r="CE78" s="30" t="e">
        <f>'Aggregates (2023-24 prices)'!V75-#REF!</f>
        <v>#REF!</v>
      </c>
      <c r="CF78" s="30"/>
      <c r="CG78" s="30" t="e">
        <f>'Aggregates (2023-24 prices)'!X75-#REF!</f>
        <v>#REF!</v>
      </c>
      <c r="CH78" s="30" t="e">
        <f>'Aggregates (2023-24 prices)'!AA75-#REF!</f>
        <v>#REF!</v>
      </c>
      <c r="CI78" s="30" t="e">
        <f>'Aggregates (2023-24 prices)'!AB75-#REF!</f>
        <v>#REF!</v>
      </c>
      <c r="CJ78" s="30" t="e">
        <f>'Aggregates (2023-24 prices)'!AC75-#REF!</f>
        <v>#REF!</v>
      </c>
      <c r="CK78" s="30"/>
      <c r="CL78" s="30" t="e">
        <f>'Aggregates (2023-24 prices)'!AE75-#REF!</f>
        <v>#REF!</v>
      </c>
    </row>
    <row r="79" spans="1:90" s="69" customFormat="1">
      <c r="B79" s="68" t="s">
        <v>61</v>
      </c>
      <c r="C79" s="30">
        <f>'Aggregates (£bn)'!C79-'[9]Aggregates (£bn)'!C79</f>
        <v>0</v>
      </c>
      <c r="D79" s="30">
        <f>'Aggregates (£bn)'!D79-'[9]Aggregates (£bn)'!D79</f>
        <v>-9.9999999997635314E-4</v>
      </c>
      <c r="E79" s="30">
        <f>'Aggregates (£bn)'!E79-'[9]Aggregates (£bn)'!E79</f>
        <v>-9.9999999997635314E-4</v>
      </c>
      <c r="F79" s="30">
        <f>'Aggregates (£bn)'!F79-'[9]Aggregates (£bn)'!F79</f>
        <v>0</v>
      </c>
      <c r="G79" s="30">
        <f>'Aggregates (£bn)'!G79-'[9]Aggregates (£bn)'!G79</f>
        <v>0</v>
      </c>
      <c r="H79" s="30">
        <f>'Aggregates (£bn)'!H79-'[9]Aggregates (£bn)'!H79</f>
        <v>0</v>
      </c>
      <c r="I79" s="30">
        <f>'Aggregates (£bn)'!I79-'[9]Aggregates (£bn)'!I79</f>
        <v>0</v>
      </c>
      <c r="J79" s="30">
        <f>'Aggregates (£bn)'!J79-'[9]Aggregates (£bn)'!J79</f>
        <v>0</v>
      </c>
      <c r="K79" s="30">
        <f>'Aggregates (£bn)'!K79-'[9]Aggregates (£bn)'!K79</f>
        <v>-9.9997564623599544E-4</v>
      </c>
      <c r="L79" s="30">
        <f>'Aggregates (£bn)'!L79-'[9]Aggregates (£bn)'!L79</f>
        <v>0</v>
      </c>
      <c r="M79" s="30">
        <f>'Aggregates (£bn)'!L79-'[9]Aggregates (£bn)'!M79</f>
        <v>5.1113879140896046E-2</v>
      </c>
      <c r="N79" s="30">
        <f>'Aggregates (£bn)'!M79-'[9]Aggregates (£bn)'!N79</f>
        <v>-78.546227782635555</v>
      </c>
      <c r="O79" s="30">
        <f>'Aggregates (£bn)'!N79-'[9]Aggregates (£bn)'!O79</f>
        <v>5.0113903494647616E-2</v>
      </c>
      <c r="P79" s="30">
        <f>'Aggregates (£bn)'!P79-'[9]Aggregates (£bn)'!P79</f>
        <v>0</v>
      </c>
      <c r="Q79" s="30">
        <f>'Aggregates (£bn)'!Q79-'[9]Aggregates (£bn)'!Q79</f>
        <v>-9.9999999999944578E-4</v>
      </c>
      <c r="R79" s="30">
        <f>'Aggregates (£bn)'!R79-'[9]Aggregates (£bn)'!R79</f>
        <v>0</v>
      </c>
      <c r="S79" s="30">
        <f>'Aggregates (£bn)'!S79-'[9]Aggregates (£bn)'!S79</f>
        <v>0</v>
      </c>
      <c r="T79" s="30">
        <f>'Aggregates (£bn)'!T79-'[9]Aggregates (£bn)'!T79</f>
        <v>0</v>
      </c>
      <c r="U79" s="30">
        <f>'Aggregates (£bn)'!U79-'[9]Aggregates (£bn)'!U79</f>
        <v>0</v>
      </c>
      <c r="V79" s="30">
        <f>'Aggregates (£bn)'!V79-'[9]Aggregates (£bn)'!V79</f>
        <v>-9.9999999999766942E-4</v>
      </c>
      <c r="W79" s="30">
        <f>'Aggregates (£bn)'!W79-'[9]Aggregates (£bn)'!W79</f>
        <v>0</v>
      </c>
      <c r="X79" s="30">
        <f>'Aggregates (£bn)'!X79-'[9]Aggregates (£bn)'!X79</f>
        <v>0</v>
      </c>
      <c r="Y79" s="30">
        <f>'Aggregates (£bn)'!AA79-'[9]Aggregates (£bn)'!Y79</f>
        <v>-1515.789</v>
      </c>
      <c r="Z79" s="30">
        <f>'Aggregates (£bn)'!AB79-'[9]Aggregates (£bn)'!Z79</f>
        <v>-1280.0588860965054</v>
      </c>
      <c r="AA79" s="30">
        <f>'Aggregates (£bn)'!AC79-'[9]Aggregates (£bn)'!AA79</f>
        <v>1724.9859999999999</v>
      </c>
      <c r="AB79" s="30">
        <f>'Aggregates (£bn)'!AD79-'[9]Aggregates (£bn)'!AB79</f>
        <v>-59.163113879140894</v>
      </c>
      <c r="AC79" s="30">
        <f>'Aggregates (£bn)'!AE79-'[9]Aggregates (£bn)'!AC79</f>
        <v>314.71100000000024</v>
      </c>
      <c r="AD79" s="30">
        <f>'Aggregates (£bn)'!AF79-'[9]Aggregates (£bn)'!AD79</f>
        <v>2135.877</v>
      </c>
      <c r="AE79" s="30">
        <f>'Aggregates (£bn)'!AG77-'[9]Aggregates (£bn)'!AE79</f>
        <v>-2098.9038835922306</v>
      </c>
      <c r="AF79" s="30"/>
      <c r="AG79" s="72" t="s">
        <v>182</v>
      </c>
      <c r="AH79" s="30">
        <f>'Aggregates (per cent of GDP)'!C76-'[9]Aggregates (per cent of GDP)'!C76</f>
        <v>4.4507531215209895E-2</v>
      </c>
      <c r="AI79" s="30">
        <f>'Aggregates (per cent of GDP)'!D76-'[9]Aggregates (per cent of GDP)'!D76</f>
        <v>4.7774766359360399E-2</v>
      </c>
      <c r="AJ79" s="30">
        <f>'Aggregates (per cent of GDP)'!E76-'[9]Aggregates (per cent of GDP)'!E76</f>
        <v>4.266371735818808E-2</v>
      </c>
      <c r="AK79" s="30">
        <f>'Aggregates (per cent of GDP)'!F76-'[9]Aggregates (per cent of GDP)'!F76</f>
        <v>2.2850110208336716E-3</v>
      </c>
      <c r="AL79" s="30">
        <f>'Aggregates (per cent of GDP)'!G76-'[9]Aggregates (per cent of GDP)'!G76</f>
        <v>2.8260379803364266E-3</v>
      </c>
      <c r="AM79" s="30">
        <f>'Aggregates (per cent of GDP)'!H76-'[9]Aggregates (per cent of GDP)'!H76</f>
        <v>5.1110490011696541E-3</v>
      </c>
      <c r="AN79" s="30">
        <f>'Aggregates (per cent of GDP)'!I76-'[9]Aggregates (per cent of GDP)'!I76</f>
        <v>3.9985193087794357E-2</v>
      </c>
      <c r="AO79" s="30">
        <f>'Aggregates (per cent of GDP)'!J76-'[9]Aggregates (per cent of GDP)'!J76</f>
        <v>0</v>
      </c>
      <c r="AP79" s="30">
        <f>'Aggregates (per cent of GDP)'!K76-'[9]Aggregates (per cent of GDP)'!K76</f>
        <v>9.82224123318165E-4</v>
      </c>
      <c r="AQ79" s="30">
        <f>'Aggregates (per cent of GDP)'!L76-'[9]Aggregates (per cent of GDP)'!L76</f>
        <v>-1.6006635253573709E-3</v>
      </c>
      <c r="AR79" s="30">
        <f>'Aggregates (per cent of GDP)'!M76-'[9]Aggregates (per cent of GDP)'!M76</f>
        <v>-1.600663525357815E-3</v>
      </c>
      <c r="AS79" s="30">
        <f>'Aggregates (per cent of GDP)'!L76-'[9]Aggregates (per cent of GDP)'!N76</f>
        <v>-4.3879177493619235</v>
      </c>
      <c r="AT79" s="30">
        <f>'Aggregates (per cent of GDP)'!N76-'[9]Aggregates (per cent of GDP)'!O76</f>
        <v>0.35524986297676264</v>
      </c>
      <c r="AU79" s="30">
        <f>'Aggregates (per cent of GDP)'!P76-'[9]Aggregates (per cent of GDP)'!P76</f>
        <v>0</v>
      </c>
      <c r="AV79" s="30">
        <f>'Aggregates (per cent of GDP)'!R76-'[9]Aggregates (per cent of GDP)'!Q76</f>
        <v>73.946182519655721</v>
      </c>
      <c r="AW79" s="30">
        <f>'Aggregates (per cent of GDP)'!R76-'[9]Aggregates (per cent of GDP)'!R76</f>
        <v>0.16201513847155979</v>
      </c>
      <c r="AX79" s="30">
        <f>'Aggregates (per cent of GDP)'!S76-'[9]Aggregates (per cent of GDP)'!S76</f>
        <v>0</v>
      </c>
      <c r="AY79" s="30">
        <f>'Aggregates (per cent of GDP)'!T76-'[9]Aggregates (per cent of GDP)'!T76</f>
        <v>3.0145695330960898E-3</v>
      </c>
      <c r="AZ79" s="30">
        <f>'Aggregates (per cent of GDP)'!U76-'[9]Aggregates (per cent of GDP)'!U76</f>
        <v>1.452504711725755E-3</v>
      </c>
      <c r="BA79" s="30">
        <f>'Aggregates (per cent of GDP)'!V76-'[9]Aggregates (per cent of GDP)'!V76</f>
        <v>2.1065323338753661E-3</v>
      </c>
      <c r="BB79" s="30">
        <f>'Aggregates (per cent of GDP)'!W76-'[9]Aggregates (per cent of GDP)'!W76</f>
        <v>0</v>
      </c>
      <c r="BC79" s="30">
        <f>'Aggregates (per cent of GDP)'!X76-'[9]Aggregates (per cent of GDP)'!X76</f>
        <v>0.18509578926614267</v>
      </c>
      <c r="BD79" s="30">
        <f>'Aggregates (per cent of GDP)'!AA76-'[9]Aggregates (per cent of GDP)'!Y76</f>
        <v>-74.173296515640686</v>
      </c>
      <c r="BE79" s="30">
        <f>'Aggregates (per cent of GDP)'!AB76-'[9]Aggregates (per cent of GDP)'!Z76</f>
        <v>-63.416271237534687</v>
      </c>
      <c r="BF79" s="30">
        <f>'Aggregates (per cent of GDP)'!AC76-'[9]Aggregates (per cent of GDP)'!AA76</f>
        <v>81.746708107845578</v>
      </c>
      <c r="BG79" s="30"/>
      <c r="BH79" s="30"/>
      <c r="BI79" s="30"/>
      <c r="BK79" s="129" t="s">
        <v>318</v>
      </c>
      <c r="BL79" s="30">
        <f>'Aggregates (2023-24 prices)'!C76-'[9]Aggregates (2023-24 prices)'!$C$76</f>
        <v>0</v>
      </c>
      <c r="BM79" s="30">
        <f>'Aggregates (2023-24 prices)'!D76-'[9]Aggregates (2023-24 prices)'!D76</f>
        <v>0</v>
      </c>
      <c r="BN79" s="30">
        <f>'Aggregates (2023-24 prices)'!E76-'[9]Aggregates (2023-24 prices)'!E76</f>
        <v>0</v>
      </c>
      <c r="BO79" s="30">
        <f>'Aggregates (2023-24 prices)'!F76-'[9]Aggregates (2023-24 prices)'!F76</f>
        <v>0</v>
      </c>
      <c r="BP79" s="30">
        <f>'Aggregates (2023-24 prices)'!G76-'[9]Aggregates (2023-24 prices)'!G76</f>
        <v>0</v>
      </c>
      <c r="BQ79" s="30">
        <f>'Aggregates (2023-24 prices)'!H76-'[9]Aggregates (2023-24 prices)'!H76</f>
        <v>0</v>
      </c>
      <c r="BR79" s="30">
        <f>'Aggregates (2023-24 prices)'!I76-'[9]Aggregates (2023-24 prices)'!I76</f>
        <v>0</v>
      </c>
      <c r="BS79" s="30" t="e">
        <f>'Aggregates (2023-24 prices)'!J76-#REF!</f>
        <v>#REF!</v>
      </c>
      <c r="BT79" s="30" t="e">
        <f>'Aggregates (2023-24 prices)'!K76-#REF!</f>
        <v>#REF!</v>
      </c>
      <c r="BU79" s="30" t="e">
        <f>'Aggregates (2023-24 prices)'!#REF!-#REF!</f>
        <v>#REF!</v>
      </c>
      <c r="BV79" s="30" t="e">
        <f>'Aggregates (2023-24 prices)'!L76-#REF!</f>
        <v>#REF!</v>
      </c>
      <c r="BW79" s="30" t="e">
        <f>'Aggregates (2023-24 prices)'!M76-#REF!</f>
        <v>#REF!</v>
      </c>
      <c r="BX79" s="30" t="e">
        <f>'Aggregates (2023-24 prices)'!N76-#REF!</f>
        <v>#REF!</v>
      </c>
      <c r="BY79" s="30"/>
      <c r="BZ79" s="30" t="e">
        <f>'Aggregates (2023-24 prices)'!Q76-#REF!</f>
        <v>#REF!</v>
      </c>
      <c r="CA79" s="30" t="e">
        <f>'Aggregates (2023-24 prices)'!R76-#REF!</f>
        <v>#REF!</v>
      </c>
      <c r="CB79" s="30"/>
      <c r="CC79" s="30" t="e">
        <f>'Aggregates (2023-24 prices)'!T76-#REF!</f>
        <v>#REF!</v>
      </c>
      <c r="CD79" s="30" t="e">
        <f>'Aggregates (2023-24 prices)'!U76-#REF!</f>
        <v>#REF!</v>
      </c>
      <c r="CE79" s="30" t="e">
        <f>'Aggregates (2023-24 prices)'!V76-#REF!</f>
        <v>#REF!</v>
      </c>
      <c r="CF79" s="30"/>
      <c r="CG79" s="30" t="e">
        <f>'Aggregates (2023-24 prices)'!X76-#REF!</f>
        <v>#REF!</v>
      </c>
      <c r="CH79" s="30" t="e">
        <f>'Aggregates (2023-24 prices)'!AA76-#REF!</f>
        <v>#REF!</v>
      </c>
      <c r="CI79" s="30" t="e">
        <f>'Aggregates (2023-24 prices)'!AB76-#REF!</f>
        <v>#REF!</v>
      </c>
      <c r="CJ79" s="30" t="e">
        <f>'Aggregates (2023-24 prices)'!AC76-#REF!</f>
        <v>#REF!</v>
      </c>
      <c r="CK79" s="30"/>
      <c r="CL79" s="30" t="e">
        <f>'Aggregates (2023-24 prices)'!AE76-#REF!</f>
        <v>#REF!</v>
      </c>
    </row>
    <row r="80" spans="1:90" s="69" customFormat="1">
      <c r="B80" s="68" t="s">
        <v>171</v>
      </c>
      <c r="C80" s="30">
        <f>'Aggregates (£bn)'!C80-'[9]Aggregates (£bn)'!C80</f>
        <v>0</v>
      </c>
      <c r="D80" s="30">
        <f>'Aggregates (£bn)'!D80-'[9]Aggregates (£bn)'!D80</f>
        <v>0</v>
      </c>
      <c r="E80" s="30">
        <f>'Aggregates (£bn)'!E80-'[9]Aggregates (£bn)'!E80</f>
        <v>0</v>
      </c>
      <c r="F80" s="30">
        <f>'Aggregates (£bn)'!F80-'[9]Aggregates (£bn)'!F80</f>
        <v>0</v>
      </c>
      <c r="G80" s="30">
        <f>'Aggregates (£bn)'!G80-'[9]Aggregates (£bn)'!G80</f>
        <v>0</v>
      </c>
      <c r="H80" s="30">
        <f>'Aggregates (£bn)'!H80-'[9]Aggregates (£bn)'!H80</f>
        <v>0</v>
      </c>
      <c r="I80" s="30">
        <f>'Aggregates (£bn)'!I80-'[9]Aggregates (£bn)'!I80</f>
        <v>0</v>
      </c>
      <c r="J80" s="30">
        <f>'Aggregates (£bn)'!J80-'[9]Aggregates (£bn)'!J80</f>
        <v>0</v>
      </c>
      <c r="K80" s="30">
        <f>'Aggregates (£bn)'!K80-'[9]Aggregates (£bn)'!K80</f>
        <v>-2.2530226975625567E-5</v>
      </c>
      <c r="L80" s="30">
        <f>'Aggregates (£bn)'!L80-'[9]Aggregates (£bn)'!L80</f>
        <v>0</v>
      </c>
      <c r="M80" s="30">
        <f>'Aggregates (£bn)'!L80-'[9]Aggregates (£bn)'!M80</f>
        <v>4.4521305619658094</v>
      </c>
      <c r="N80" s="30">
        <f>'Aggregates (£bn)'!M80-'[9]Aggregates (£bn)'!N80</f>
        <v>-63.804238593704653</v>
      </c>
      <c r="O80" s="30">
        <f>'Aggregates (£bn)'!N80-'[9]Aggregates (£bn)'!O80</f>
        <v>4.4521080317388453</v>
      </c>
      <c r="P80" s="30">
        <f>'Aggregates (£bn)'!P80-'[9]Aggregates (£bn)'!P80</f>
        <v>0</v>
      </c>
      <c r="Q80" s="30">
        <f>'Aggregates (£bn)'!Q80-'[9]Aggregates (£bn)'!Q80</f>
        <v>0</v>
      </c>
      <c r="R80" s="30">
        <f>'Aggregates (£bn)'!R80-'[9]Aggregates (£bn)'!R80</f>
        <v>0</v>
      </c>
      <c r="S80" s="30">
        <f>'Aggregates (£bn)'!S80-'[9]Aggregates (£bn)'!S80</f>
        <v>0</v>
      </c>
      <c r="T80" s="30">
        <f>'Aggregates (£bn)'!T80-'[9]Aggregates (£bn)'!T80</f>
        <v>0</v>
      </c>
      <c r="U80" s="30">
        <f>'Aggregates (£bn)'!U80-'[9]Aggregates (£bn)'!U80</f>
        <v>0</v>
      </c>
      <c r="V80" s="30">
        <f>'Aggregates (£bn)'!V80-'[9]Aggregates (£bn)'!V80</f>
        <v>0</v>
      </c>
      <c r="W80" s="30">
        <f>'Aggregates (£bn)'!W80-'[9]Aggregates (£bn)'!W80</f>
        <v>0</v>
      </c>
      <c r="X80" s="30">
        <f>'Aggregates (£bn)'!X80-'[9]Aggregates (£bn)'!X80</f>
        <v>0</v>
      </c>
      <c r="Y80" s="30">
        <f>'Aggregates (£bn)'!AA80-'[9]Aggregates (£bn)'!Y80</f>
        <v>-1560.0260000000001</v>
      </c>
      <c r="Z80" s="30">
        <f>'Aggregates (£bn)'!AB80-'[9]Aggregates (£bn)'!Z80</f>
        <v>-1250.1778919682613</v>
      </c>
      <c r="AA80" s="30">
        <f>'Aggregates (£bn)'!AC80-'[9]Aggregates (£bn)'!AA80</f>
        <v>1801.74</v>
      </c>
      <c r="AB80" s="30">
        <f>'Aggregates (£bn)'!AD80-'[9]Aggregates (£bn)'!AB80</f>
        <v>-44.926130561965806</v>
      </c>
      <c r="AC80" s="30">
        <f>'Aggregates (£bn)'!AE80-'[9]Aggregates (£bn)'!AC80</f>
        <v>331.45200000000023</v>
      </c>
      <c r="AD80" s="30">
        <f>'Aggregates (£bn)'!AF80-'[9]Aggregates (£bn)'!AD80</f>
        <v>2213.0810000000001</v>
      </c>
      <c r="AE80" s="30">
        <f>'Aggregates (£bn)'!AG78-'[9]Aggregates (£bn)'!AE80</f>
        <v>-2173.8563208091159</v>
      </c>
      <c r="AF80" s="30"/>
      <c r="AG80" s="72" t="s">
        <v>186</v>
      </c>
      <c r="AH80" s="30">
        <f>'Aggregates (per cent of GDP)'!C77-'[9]Aggregates (per cent of GDP)'!C77</f>
        <v>-4.2079620280105701E-2</v>
      </c>
      <c r="AI80" s="30">
        <f>'Aggregates (per cent of GDP)'!D77-'[9]Aggregates (per cent of GDP)'!D77</f>
        <v>-5.8903626381777485E-2</v>
      </c>
      <c r="AJ80" s="30">
        <f>'Aggregates (per cent of GDP)'!E77-'[9]Aggregates (per cent of GDP)'!E77</f>
        <v>-5.2232441969408683E-2</v>
      </c>
      <c r="AK80" s="30">
        <f>'Aggregates (per cent of GDP)'!F77-'[9]Aggregates (per cent of GDP)'!F77</f>
        <v>-3.8167348197011286E-3</v>
      </c>
      <c r="AL80" s="30">
        <f>'Aggregates (per cent of GDP)'!G77-'[9]Aggregates (per cent of GDP)'!G77</f>
        <v>-2.8544495926672298E-3</v>
      </c>
      <c r="AM80" s="30">
        <f>'Aggregates (per cent of GDP)'!H77-'[9]Aggregates (per cent of GDP)'!H77</f>
        <v>-6.6711844123679143E-3</v>
      </c>
      <c r="AN80" s="30">
        <f>'Aggregates (per cent of GDP)'!I77-'[9]Aggregates (per cent of GDP)'!I77</f>
        <v>-3.7735661282702893E-2</v>
      </c>
      <c r="AO80" s="30">
        <f>'Aggregates (per cent of GDP)'!J77-'[9]Aggregates (per cent of GDP)'!J77</f>
        <v>0</v>
      </c>
      <c r="AP80" s="30">
        <f>'Aggregates (per cent of GDP)'!K77-'[9]Aggregates (per cent of GDP)'!K77</f>
        <v>-1.3007271281965771E-2</v>
      </c>
      <c r="AQ80" s="30">
        <f>'Aggregates (per cent of GDP)'!L77-'[9]Aggregates (per cent of GDP)'!L77</f>
        <v>1.5699158312781236E-2</v>
      </c>
      <c r="AR80" s="30">
        <f>'Aggregates (per cent of GDP)'!M77-'[9]Aggregates (per cent of GDP)'!M77</f>
        <v>1.569915831277946E-2</v>
      </c>
      <c r="AS80" s="30">
        <f>'Aggregates (per cent of GDP)'!L77-'[9]Aggregates (per cent of GDP)'!N77</f>
        <v>-29.08381638551537</v>
      </c>
      <c r="AT80" s="30">
        <f>'Aggregates (per cent of GDP)'!N77-'[9]Aggregates (per cent of GDP)'!O77</f>
        <v>-5.7573314912556128E-2</v>
      </c>
      <c r="AU80" s="30">
        <f>'Aggregates (per cent of GDP)'!P77-'[9]Aggregates (per cent of GDP)'!P77</f>
        <v>0</v>
      </c>
      <c r="AV80" s="30">
        <f>'Aggregates (per cent of GDP)'!R77-'[9]Aggregates (per cent of GDP)'!Q77</f>
        <v>71.473809807122493</v>
      </c>
      <c r="AW80" s="30">
        <f>'Aggregates (per cent of GDP)'!R77-'[9]Aggregates (per cent of GDP)'!R77</f>
        <v>-2.8990812710105729E-2</v>
      </c>
      <c r="AX80" s="30">
        <f>'Aggregates (per cent of GDP)'!S77-'[9]Aggregates (per cent of GDP)'!S77</f>
        <v>0</v>
      </c>
      <c r="AY80" s="30">
        <f>'Aggregates (per cent of GDP)'!T77-'[9]Aggregates (per cent of GDP)'!T77</f>
        <v>-1.7984740537968946E-2</v>
      </c>
      <c r="AZ80" s="30">
        <f>'Aggregates (per cent of GDP)'!U77-'[9]Aggregates (per cent of GDP)'!U77</f>
        <v>-1.7650462955783652E-2</v>
      </c>
      <c r="BA80" s="30">
        <f>'Aggregates (per cent of GDP)'!V77-'[9]Aggregates (per cent of GDP)'!V77</f>
        <v>-1.3410480143614123E-3</v>
      </c>
      <c r="BB80" s="30">
        <f>'Aggregates (per cent of GDP)'!W77-'[9]Aggregates (per cent of GDP)'!W77</f>
        <v>0</v>
      </c>
      <c r="BC80" s="30">
        <f>'Aggregates (per cent of GDP)'!X77-'[9]Aggregates (per cent of GDP)'!X77</f>
        <v>-3.3690032016508553E-2</v>
      </c>
      <c r="BD80" s="30">
        <f>'Aggregates (per cent of GDP)'!AA77-'[9]Aggregates (per cent of GDP)'!Y77</f>
        <v>-71.235735794929212</v>
      </c>
      <c r="BE80" s="30">
        <f>'Aggregates (per cent of GDP)'!AB77-'[9]Aggregates (per cent of GDP)'!Z77</f>
        <v>-58.033077059334914</v>
      </c>
      <c r="BF80" s="30">
        <f>'Aggregates (per cent of GDP)'!AC77-'[9]Aggregates (per cent of GDP)'!AA77</f>
        <v>92.200068121906128</v>
      </c>
      <c r="BG80" s="30"/>
      <c r="BH80" s="30"/>
      <c r="BI80" s="30"/>
      <c r="BL80" s="155" t="s">
        <v>188</v>
      </c>
      <c r="BM80" s="155"/>
      <c r="BN80" s="155"/>
      <c r="BO80" s="155"/>
      <c r="BP80" s="155"/>
      <c r="BQ80" s="155"/>
      <c r="BR80" s="155"/>
      <c r="BS80" s="155"/>
      <c r="BT80" s="155"/>
      <c r="BU80" s="155"/>
      <c r="BV80" s="155"/>
      <c r="BW80" s="155"/>
      <c r="BX80" s="155"/>
      <c r="BY80" s="155"/>
      <c r="BZ80" s="155"/>
      <c r="CA80" s="155"/>
      <c r="CB80" s="155"/>
      <c r="CC80" s="155"/>
      <c r="CD80" s="155"/>
      <c r="CE80" s="155"/>
      <c r="CF80" s="155"/>
      <c r="CG80" s="155"/>
      <c r="CH80" s="155"/>
      <c r="CI80" s="156"/>
    </row>
    <row r="81" spans="1:87" s="69" customFormat="1">
      <c r="B81" s="68" t="s">
        <v>182</v>
      </c>
      <c r="C81" s="30">
        <f>'Aggregates (£bn)'!C81-'[9]Aggregates (£bn)'!C81</f>
        <v>0</v>
      </c>
      <c r="D81" s="30">
        <f>'Aggregates (£bn)'!D81-'[9]Aggregates (£bn)'!D81</f>
        <v>0</v>
      </c>
      <c r="E81" s="30">
        <f>'Aggregates (£bn)'!E81-'[9]Aggregates (£bn)'!E81</f>
        <v>0</v>
      </c>
      <c r="F81" s="30">
        <f>'Aggregates (£bn)'!F81-'[9]Aggregates (£bn)'!F81</f>
        <v>0</v>
      </c>
      <c r="G81" s="30">
        <f>'Aggregates (£bn)'!G81-'[9]Aggregates (£bn)'!G81</f>
        <v>0</v>
      </c>
      <c r="H81" s="30">
        <f>'Aggregates (£bn)'!H81-'[9]Aggregates (£bn)'!H81</f>
        <v>0</v>
      </c>
      <c r="I81" s="30">
        <f>'Aggregates (£bn)'!I81-'[9]Aggregates (£bn)'!I81</f>
        <v>0</v>
      </c>
      <c r="J81" s="30">
        <f>'Aggregates (£bn)'!J81-'[9]Aggregates (£bn)'!J81</f>
        <v>0</v>
      </c>
      <c r="K81" s="30">
        <f>'Aggregates (£bn)'!K81-'[9]Aggregates (£bn)'!K81</f>
        <v>-9.5211300828772494E-3</v>
      </c>
      <c r="L81" s="30">
        <f>'Aggregates (£bn)'!L81-'[9]Aggregates (£bn)'!L81</f>
        <v>0</v>
      </c>
      <c r="M81" s="30">
        <f>'Aggregates (£bn)'!L81-'[9]Aggregates (£bn)'!M81</f>
        <v>7.9002817601394497</v>
      </c>
      <c r="N81" s="30">
        <f>'Aggregates (£bn)'!M81-'[9]Aggregates (£bn)'!N81</f>
        <v>-106.34204239019603</v>
      </c>
      <c r="O81" s="30">
        <f>'Aggregates (£bn)'!N81-'[9]Aggregates (£bn)'!O81</f>
        <v>7.8907606300565831</v>
      </c>
      <c r="P81" s="30">
        <f>'Aggregates (£bn)'!P81-'[9]Aggregates (£bn)'!P81</f>
        <v>0</v>
      </c>
      <c r="Q81" s="30">
        <f>'Aggregates (£bn)'!Q81-'[9]Aggregates (£bn)'!Q81</f>
        <v>0</v>
      </c>
      <c r="R81" s="30">
        <f>'Aggregates (£bn)'!R81-'[9]Aggregates (£bn)'!R81</f>
        <v>0</v>
      </c>
      <c r="S81" s="30">
        <f>'Aggregates (£bn)'!S81-'[9]Aggregates (£bn)'!S81</f>
        <v>0</v>
      </c>
      <c r="T81" s="30">
        <f>'Aggregates (£bn)'!T81-'[9]Aggregates (£bn)'!T81</f>
        <v>0</v>
      </c>
      <c r="U81" s="30">
        <f>'Aggregates (£bn)'!U81-'[9]Aggregates (£bn)'!U81</f>
        <v>0</v>
      </c>
      <c r="V81" s="30">
        <f>'Aggregates (£bn)'!V81-'[9]Aggregates (£bn)'!V81</f>
        <v>0</v>
      </c>
      <c r="W81" s="30">
        <f>'Aggregates (£bn)'!W81-'[9]Aggregates (£bn)'!W81</f>
        <v>0</v>
      </c>
      <c r="X81" s="30">
        <f>'Aggregates (£bn)'!X81-'[9]Aggregates (£bn)'!X81</f>
        <v>0</v>
      </c>
      <c r="Y81" s="30">
        <f>'Aggregates (£bn)'!AA81-'[9]Aggregates (£bn)'!Y81</f>
        <v>-1576.942</v>
      </c>
      <c r="Z81" s="30">
        <f>'Aggregates (£bn)'!AB81-'[9]Aggregates (£bn)'!Z81</f>
        <v>-1347.3752393699435</v>
      </c>
      <c r="AA81" s="30">
        <f>'Aggregates (£bn)'!AC81-'[9]Aggregates (£bn)'!AA81</f>
        <v>1832.521</v>
      </c>
      <c r="AB81" s="30">
        <f>'Aggregates (£bn)'!AD81-'[9]Aggregates (£bn)'!AB81</f>
        <v>-74.258281760139454</v>
      </c>
      <c r="AC81" s="30">
        <f>'Aggregates (£bn)'!AE81-'[9]Aggregates (£bn)'!AC81</f>
        <v>342.92500000000018</v>
      </c>
      <c r="AD81" s="30">
        <f>'Aggregates (£bn)'!AF81-'[9]Aggregates (£bn)'!AD81</f>
        <v>2125.85</v>
      </c>
      <c r="AE81" s="30">
        <f>'Aggregates (£bn)'!AG79-'[9]Aggregates (£bn)'!AE81</f>
        <v>-2244.4324009231318</v>
      </c>
      <c r="AF81" s="30"/>
      <c r="AG81" s="72" t="s">
        <v>246</v>
      </c>
      <c r="AH81" s="30">
        <f>'Aggregates (per cent of GDP)'!C78-'[9]Aggregates (per cent of GDP)'!C78</f>
        <v>8.0584002931594512E-2</v>
      </c>
      <c r="AI81" s="30">
        <f>'Aggregates (per cent of GDP)'!D78-'[9]Aggregates (per cent of GDP)'!D78</f>
        <v>9.4435225980213033E-2</v>
      </c>
      <c r="AJ81" s="30">
        <f>'Aggregates (per cent of GDP)'!E78-'[9]Aggregates (per cent of GDP)'!E78</f>
        <v>8.4613075741302168E-2</v>
      </c>
      <c r="AK81" s="30">
        <f>'Aggregates (per cent of GDP)'!F78-'[9]Aggregates (per cent of GDP)'!F78</f>
        <v>4.8176058034012925E-3</v>
      </c>
      <c r="AL81" s="30">
        <f>'Aggregates (per cent of GDP)'!G78-'[9]Aggregates (per cent of GDP)'!G78</f>
        <v>5.0045444355188984E-3</v>
      </c>
      <c r="AM81" s="30">
        <f>'Aggregates (per cent of GDP)'!H78-'[9]Aggregates (per cent of GDP)'!H78</f>
        <v>9.8221502389197468E-3</v>
      </c>
      <c r="AN81" s="30">
        <f>'Aggregates (per cent of GDP)'!I78-'[9]Aggregates (per cent of GDP)'!I78</f>
        <v>7.250763873724253E-2</v>
      </c>
      <c r="AO81" s="30">
        <f>'Aggregates (per cent of GDP)'!J78-'[9]Aggregates (per cent of GDP)'!J78</f>
        <v>0</v>
      </c>
      <c r="AP81" s="30">
        <f>'Aggregates (per cent of GDP)'!K78-'[9]Aggregates (per cent of GDP)'!K78</f>
        <v>9.0336172452198937E-3</v>
      </c>
      <c r="AQ81" s="30">
        <f>'Aggregates (per cent of GDP)'!L78-'[9]Aggregates (per cent of GDP)'!L78</f>
        <v>-9.4411543212395976E-3</v>
      </c>
      <c r="AR81" s="30">
        <f>'Aggregates (per cent of GDP)'!M78-'[9]Aggregates (per cent of GDP)'!M78</f>
        <v>-9.4411543212391535E-3</v>
      </c>
      <c r="AS81" s="30">
        <f>'Aggregates (per cent of GDP)'!L78-'[9]Aggregates (per cent of GDP)'!N78</f>
        <v>-9.1192340001898806</v>
      </c>
      <c r="AT81" s="30">
        <f>'Aggregates (per cent of GDP)'!N78-'[9]Aggregates (per cent of GDP)'!O78</f>
        <v>0.84542126712888699</v>
      </c>
      <c r="AU81" s="30">
        <f>'Aggregates (per cent of GDP)'!P78-'[9]Aggregates (per cent of GDP)'!P78</f>
        <v>0</v>
      </c>
      <c r="AV81" s="30">
        <f>'Aggregates (per cent of GDP)'!R78-'[9]Aggregates (per cent of GDP)'!Q78</f>
        <v>77.506375635479472</v>
      </c>
      <c r="AW81" s="30">
        <f>'Aggregates (per cent of GDP)'!R78-'[9]Aggregates (per cent of GDP)'!R78</f>
        <v>-0.20281745893723269</v>
      </c>
      <c r="AX81" s="30">
        <f>'Aggregates (per cent of GDP)'!S78-'[9]Aggregates (per cent of GDP)'!S78</f>
        <v>0</v>
      </c>
      <c r="AY81" s="30">
        <f>'Aggregates (per cent of GDP)'!T78-'[9]Aggregates (per cent of GDP)'!T78</f>
        <v>1.165516224735974E-2</v>
      </c>
      <c r="AZ81" s="30">
        <f>'Aggregates (per cent of GDP)'!U78-'[9]Aggregates (per cent of GDP)'!U78</f>
        <v>8.4490389837084123E-3</v>
      </c>
      <c r="BA81" s="30">
        <f>'Aggregates (per cent of GDP)'!V78-'[9]Aggregates (per cent of GDP)'!V78</f>
        <v>5.0087971536743048E-3</v>
      </c>
      <c r="BB81" s="30">
        <f>'Aggregates (per cent of GDP)'!W78-'[9]Aggregates (per cent of GDP)'!W78</f>
        <v>0</v>
      </c>
      <c r="BC81" s="30">
        <f>'Aggregates (per cent of GDP)'!X78-'[9]Aggregates (per cent of GDP)'!X78</f>
        <v>-0.24298872330587074</v>
      </c>
      <c r="BD81" s="30">
        <f>'Aggregates (per cent of GDP)'!AA78-'[9]Aggregates (per cent of GDP)'!Y78</f>
        <v>-77.397770715312575</v>
      </c>
      <c r="BE81" s="30">
        <f>'Aggregates (per cent of GDP)'!AB78-'[9]Aggregates (per cent of GDP)'!Z78</f>
        <v>-60.364239071524416</v>
      </c>
      <c r="BF81" s="30">
        <f>'Aggregates (per cent of GDP)'!AC78-'[9]Aggregates (per cent of GDP)'!AA78</f>
        <v>95.433112817452709</v>
      </c>
      <c r="BG81" s="30"/>
      <c r="BH81" s="30"/>
      <c r="BI81" s="30"/>
      <c r="BL81" s="38" t="s">
        <v>189</v>
      </c>
      <c r="BM81" s="5"/>
      <c r="BN81" s="5"/>
      <c r="BO81" s="5"/>
      <c r="BP81" s="5"/>
      <c r="BQ81" s="36"/>
      <c r="BR81" s="36"/>
      <c r="BS81" s="5"/>
      <c r="BT81" s="5"/>
      <c r="BU81" s="5"/>
      <c r="BV81" s="5"/>
      <c r="BW81" s="5"/>
      <c r="BX81" s="5"/>
      <c r="BY81" s="5"/>
      <c r="BZ81" s="5"/>
      <c r="CA81" s="5"/>
      <c r="CB81" s="5"/>
      <c r="CC81" s="5"/>
      <c r="CD81" s="5"/>
      <c r="CE81" s="5"/>
      <c r="CF81" s="5"/>
      <c r="CG81" s="5"/>
      <c r="CH81" s="5"/>
      <c r="CI81" s="5"/>
    </row>
    <row r="82" spans="1:87" s="69" customFormat="1">
      <c r="B82" s="68" t="s">
        <v>186</v>
      </c>
      <c r="C82" s="30">
        <f>'Aggregates (£bn)'!C82-'[9]Aggregates (£bn)'!C82</f>
        <v>2.0000000000663931E-3</v>
      </c>
      <c r="D82" s="30">
        <f>'Aggregates (£bn)'!D82-'[9]Aggregates (£bn)'!D82</f>
        <v>0</v>
      </c>
      <c r="E82" s="30">
        <f>'Aggregates (£bn)'!E82-'[9]Aggregates (£bn)'!E82</f>
        <v>0</v>
      </c>
      <c r="F82" s="30">
        <f>'Aggregates (£bn)'!F82-'[9]Aggregates (£bn)'!F82</f>
        <v>0</v>
      </c>
      <c r="G82" s="30">
        <f>'Aggregates (£bn)'!G82-'[9]Aggregates (£bn)'!G82</f>
        <v>0</v>
      </c>
      <c r="H82" s="30">
        <f>'Aggregates (£bn)'!H82-'[9]Aggregates (£bn)'!H82</f>
        <v>0</v>
      </c>
      <c r="I82" s="30">
        <f>'Aggregates (£bn)'!I82-'[9]Aggregates (£bn)'!I82</f>
        <v>2.0000000000663931E-3</v>
      </c>
      <c r="J82" s="30">
        <f>'Aggregates (£bn)'!J82-'[9]Aggregates (£bn)'!J82</f>
        <v>0</v>
      </c>
      <c r="K82" s="30">
        <f>'Aggregates (£bn)'!K82-'[9]Aggregates (£bn)'!K82</f>
        <v>-2.9437539920422751E-3</v>
      </c>
      <c r="L82" s="30">
        <f>'Aggregates (£bn)'!L82-'[9]Aggregates (£bn)'!L82</f>
        <v>2.0000000000095497E-3</v>
      </c>
      <c r="M82" s="30">
        <f>'Aggregates (£bn)'!L82-'[9]Aggregates (£bn)'!M82</f>
        <v>-0.84765731812638023</v>
      </c>
      <c r="N82" s="30">
        <f>'Aggregates (£bn)'!M82-'[9]Aggregates (£bn)'!N82</f>
        <v>-605.89674160975517</v>
      </c>
      <c r="O82" s="30">
        <f>'Aggregates (£bn)'!N82-'[9]Aggregates (£bn)'!O82</f>
        <v>-0.8526010721184889</v>
      </c>
      <c r="P82" s="30">
        <f>'Aggregates (£bn)'!P82-'[9]Aggregates (£bn)'!P82</f>
        <v>0</v>
      </c>
      <c r="Q82" s="30">
        <f>'Aggregates (£bn)'!Q82-'[9]Aggregates (£bn)'!Q82</f>
        <v>-2.0000000000095497E-3</v>
      </c>
      <c r="R82" s="30">
        <f>'Aggregates (£bn)'!R82-'[9]Aggregates (£bn)'!R82</f>
        <v>0</v>
      </c>
      <c r="S82" s="30">
        <f>'Aggregates (£bn)'!S82-'[9]Aggregates (£bn)'!S82</f>
        <v>0</v>
      </c>
      <c r="T82" s="30">
        <f>'Aggregates (£bn)'!T82-'[9]Aggregates (£bn)'!T82</f>
        <v>0</v>
      </c>
      <c r="U82" s="30">
        <f>'Aggregates (£bn)'!U82-'[9]Aggregates (£bn)'!U82</f>
        <v>0</v>
      </c>
      <c r="V82" s="30">
        <f>'Aggregates (£bn)'!V82-'[9]Aggregates (£bn)'!V82</f>
        <v>0</v>
      </c>
      <c r="W82" s="30">
        <f>'Aggregates (£bn)'!W82-'[9]Aggregates (£bn)'!W82</f>
        <v>0</v>
      </c>
      <c r="X82" s="30">
        <f>'Aggregates (£bn)'!X82-'[9]Aggregates (£bn)'!X82</f>
        <v>0</v>
      </c>
      <c r="Y82" s="30">
        <f>'Aggregates (£bn)'!AA82-'[9]Aggregates (£bn)'!Y82</f>
        <v>-1610.6969999999999</v>
      </c>
      <c r="Z82" s="30">
        <f>'Aggregates (£bn)'!AB82-'[9]Aggregates (£bn)'!Z82</f>
        <v>-1316.1706010721184</v>
      </c>
      <c r="AA82" s="30">
        <f>'Aggregates (£bn)'!AC82-'[9]Aggregates (£bn)'!AA82</f>
        <v>1924.9390000000001</v>
      </c>
      <c r="AB82" s="30">
        <f>'Aggregates (£bn)'!AD82-'[9]Aggregates (£bn)'!AB82</f>
        <v>-318.55534268187364</v>
      </c>
      <c r="AC82" s="30">
        <f>'Aggregates (£bn)'!AE82-'[9]Aggregates (£bn)'!AC82</f>
        <v>-156.94399999999996</v>
      </c>
      <c r="AD82" s="30">
        <f>'Aggregates (£bn)'!AF82-'[9]Aggregates (£bn)'!AD82</f>
        <v>2231.1480000000001</v>
      </c>
      <c r="AE82" s="30">
        <f>'Aggregates (£bn)'!AG80-'[9]Aggregates (£bn)'!AE82</f>
        <v>-2084.7049991402819</v>
      </c>
      <c r="AF82" s="30"/>
      <c r="AG82" s="72" t="s">
        <v>280</v>
      </c>
      <c r="AH82" s="30">
        <f>'Aggregates (per cent of GDP)'!C79-'[9]Aggregates (per cent of GDP)'!C79</f>
        <v>-0.36383842503790476</v>
      </c>
      <c r="AI82" s="30">
        <f>'Aggregates (per cent of GDP)'!D79-'[9]Aggregates (per cent of GDP)'!D79</f>
        <v>-0.40916111729736571</v>
      </c>
      <c r="AJ82" s="30">
        <f>'Aggregates (per cent of GDP)'!E79-'[9]Aggregates (per cent of GDP)'!E79</f>
        <v>-0.37148802885918286</v>
      </c>
      <c r="AK82" s="30">
        <f>'Aggregates (per cent of GDP)'!F79-'[9]Aggregates (per cent of GDP)'!F79</f>
        <v>-1.6283837254947198E-2</v>
      </c>
      <c r="AL82" s="30">
        <f>'Aggregates (per cent of GDP)'!G79-'[9]Aggregates (per cent of GDP)'!G79</f>
        <v>-2.1389251183235203E-2</v>
      </c>
      <c r="AM82" s="30">
        <f>'Aggregates (per cent of GDP)'!H79-'[9]Aggregates (per cent of GDP)'!H79</f>
        <v>-3.7673088438182845E-2</v>
      </c>
      <c r="AN82" s="30">
        <f>'Aggregates (per cent of GDP)'!I79-'[9]Aggregates (per cent of GDP)'!I79</f>
        <v>-0.32595287703718867</v>
      </c>
      <c r="AO82" s="30">
        <f>'Aggregates (per cent of GDP)'!J79-'[9]Aggregates (per cent of GDP)'!J79</f>
        <v>0</v>
      </c>
      <c r="AP82" s="30">
        <f>'Aggregates (per cent of GDP)'!K79-'[9]Aggregates (per cent of GDP)'!K79</f>
        <v>-2.9038855004516861E-2</v>
      </c>
      <c r="AQ82" s="30">
        <f>'Aggregates (per cent of GDP)'!L79-'[9]Aggregates (per cent of GDP)'!L79</f>
        <v>1.1060661605660327E-2</v>
      </c>
      <c r="AR82" s="30">
        <f>'Aggregates (per cent of GDP)'!M79-'[9]Aggregates (per cent of GDP)'!M79</f>
        <v>1.1060661605660327E-2</v>
      </c>
      <c r="AS82" s="30">
        <f>'Aggregates (per cent of GDP)'!L79-'[9]Aggregates (per cent of GDP)'!N79</f>
        <v>-6.7161903862707204</v>
      </c>
      <c r="AT82" s="30">
        <f>'Aggregates (per cent of GDP)'!N79-'[9]Aggregates (per cent of GDP)'!O79</f>
        <v>0.82484004543146305</v>
      </c>
      <c r="AU82" s="30">
        <f>'Aggregates (per cent of GDP)'!P79-'[9]Aggregates (per cent of GDP)'!P79</f>
        <v>0</v>
      </c>
      <c r="AV82" s="30">
        <f>'Aggregates (per cent of GDP)'!R79-'[9]Aggregates (per cent of GDP)'!Q79</f>
        <v>77.443073798858819</v>
      </c>
      <c r="AW82" s="30">
        <f>'Aggregates (per cent of GDP)'!R79-'[9]Aggregates (per cent of GDP)'!R79</f>
        <v>-0.4034734567787126</v>
      </c>
      <c r="AX82" s="30">
        <f>'Aggregates (per cent of GDP)'!S79-'[9]Aggregates (per cent of GDP)'!S79</f>
        <v>0</v>
      </c>
      <c r="AY82" s="30">
        <f>'Aggregates (per cent of GDP)'!T79-'[9]Aggregates (per cent of GDP)'!T79</f>
        <v>-3.9497615966813449E-2</v>
      </c>
      <c r="AZ82" s="30">
        <f>'Aggregates (per cent of GDP)'!U79-'[9]Aggregates (per cent of GDP)'!U79</f>
        <v>-1.7340530436328772E-2</v>
      </c>
      <c r="BA82" s="30">
        <f>'Aggregates (per cent of GDP)'!V79-'[9]Aggregates (per cent of GDP)'!V79</f>
        <v>-3.9777466709443488E-2</v>
      </c>
      <c r="BB82" s="30">
        <f>'Aggregates (per cent of GDP)'!W79-'[9]Aggregates (per cent of GDP)'!W79</f>
        <v>0</v>
      </c>
      <c r="BC82" s="30">
        <f>'Aggregates (per cent of GDP)'!X79-'[9]Aggregates (per cent of GDP)'!X79</f>
        <v>-0.47435544742104696</v>
      </c>
      <c r="BD82" s="30">
        <f>'Aggregates (per cent of GDP)'!AA79-'[9]Aggregates (per cent of GDP)'!Y79</f>
        <v>-78.962894066529799</v>
      </c>
      <c r="BE82" s="30">
        <f>'Aggregates (per cent of GDP)'!AB79-'[9]Aggregates (per cent of GDP)'!Z79</f>
        <v>-63.283589613121919</v>
      </c>
      <c r="BF82" s="30">
        <f>'Aggregates (per cent of GDP)'!AC79-'[9]Aggregates (per cent of GDP)'!AA79</f>
        <v>92.978870183230441</v>
      </c>
      <c r="BG82" s="30"/>
      <c r="BH82" s="30"/>
      <c r="BI82" s="30"/>
      <c r="BL82" s="38" t="s">
        <v>172</v>
      </c>
      <c r="BM82" s="5"/>
      <c r="BN82" s="5"/>
      <c r="BO82" s="5"/>
      <c r="BP82" s="5"/>
      <c r="BQ82" s="5"/>
      <c r="BR82" s="5"/>
      <c r="BS82" s="5"/>
      <c r="BT82" s="5"/>
      <c r="BU82" s="5"/>
      <c r="BV82" s="5"/>
      <c r="BW82" s="5"/>
      <c r="BX82" s="5"/>
      <c r="BY82" s="5"/>
      <c r="BZ82" s="5"/>
      <c r="CA82" s="5"/>
      <c r="CB82" s="5"/>
      <c r="CC82" s="5"/>
      <c r="CD82" s="5"/>
      <c r="CE82" s="5"/>
      <c r="CF82" s="5"/>
      <c r="CG82" s="5"/>
      <c r="CH82" s="5"/>
      <c r="CI82" s="5"/>
    </row>
    <row r="83" spans="1:87" s="69" customFormat="1" ht="16.5" thickBot="1">
      <c r="B83" s="138" t="s">
        <v>246</v>
      </c>
      <c r="C83" s="141">
        <f>'Aggregates (£bn)'!C83-'[9]Aggregates (£bn)'!C83</f>
        <v>-6.6000000000030923E-2</v>
      </c>
      <c r="D83" s="141">
        <f>'Aggregates (£bn)'!D83-'[9]Aggregates (£bn)'!D83</f>
        <v>0</v>
      </c>
      <c r="E83" s="141">
        <f>'Aggregates (£bn)'!E83-'[9]Aggregates (£bn)'!E83</f>
        <v>0</v>
      </c>
      <c r="F83" s="141">
        <f>'Aggregates (£bn)'!F83-'[9]Aggregates (£bn)'!F83</f>
        <v>0</v>
      </c>
      <c r="G83" s="141">
        <f>'Aggregates (£bn)'!G83-'[9]Aggregates (£bn)'!G83</f>
        <v>0</v>
      </c>
      <c r="H83" s="141">
        <f>'Aggregates (£bn)'!H83-'[9]Aggregates (£bn)'!H83</f>
        <v>0</v>
      </c>
      <c r="I83" s="141">
        <f>'Aggregates (£bn)'!I83-'[9]Aggregates (£bn)'!I83</f>
        <v>-6.5999999999917236E-2</v>
      </c>
      <c r="J83" s="141">
        <f>'Aggregates (£bn)'!J83-'[9]Aggregates (£bn)'!J83</f>
        <v>0</v>
      </c>
      <c r="K83" s="141">
        <f>'Aggregates (£bn)'!K83-'[9]Aggregates (£bn)'!K83</f>
        <v>2.4113816879676619E-2</v>
      </c>
      <c r="L83" s="141">
        <f>'Aggregates (£bn)'!L83-'[9]Aggregates (£bn)'!L83</f>
        <v>-6.6000000000002501E-2</v>
      </c>
      <c r="M83" s="141">
        <f>'Aggregates (£bn)'!L83-'[9]Aggregates (£bn)'!M83</f>
        <v>19.575019185140604</v>
      </c>
      <c r="N83" s="141">
        <f>'Aggregates (£bn)'!M83-'[9]Aggregates (£bn)'!N83</f>
        <v>-234.83115218716091</v>
      </c>
      <c r="O83" s="141">
        <f>'Aggregates (£bn)'!N83-'[9]Aggregates (£bn)'!O83</f>
        <v>19.665133002020298</v>
      </c>
      <c r="P83" s="141">
        <f>'Aggregates (£bn)'!P83-'[9]Aggregates (£bn)'!P83</f>
        <v>0</v>
      </c>
      <c r="Q83" s="141">
        <f>'Aggregates (£bn)'!Q83-'[9]Aggregates (£bn)'!Q83</f>
        <v>6.6000000000002501E-2</v>
      </c>
      <c r="R83" s="141">
        <f>'Aggregates (£bn)'!R83-'[9]Aggregates (£bn)'!R83</f>
        <v>0</v>
      </c>
      <c r="S83" s="141">
        <f>'Aggregates (£bn)'!S83-'[9]Aggregates (£bn)'!S83</f>
        <v>0</v>
      </c>
      <c r="T83" s="141">
        <f>'Aggregates (£bn)'!T83-'[9]Aggregates (£bn)'!T83</f>
        <v>0</v>
      </c>
      <c r="U83" s="141">
        <f>'Aggregates (£bn)'!U83-'[9]Aggregates (£bn)'!U83</f>
        <v>1.5000000000000568E-2</v>
      </c>
      <c r="V83" s="141">
        <f>'Aggregates (£bn)'!V83-'[9]Aggregates (£bn)'!V83</f>
        <v>0</v>
      </c>
      <c r="W83" s="141">
        <f>'Aggregates (£bn)'!W83-'[9]Aggregates (£bn)'!W83</f>
        <v>0</v>
      </c>
      <c r="X83" s="141">
        <f>'Aggregates (£bn)'!X83-'[9]Aggregates (£bn)'!X83</f>
        <v>0</v>
      </c>
      <c r="Y83" s="141">
        <f>'Aggregates (£bn)'!AA83-'[9]Aggregates (£bn)'!Y83</f>
        <v>-1913.9680000000001</v>
      </c>
      <c r="Z83" s="141">
        <f>'Aggregates (£bn)'!AB83-'[9]Aggregates (£bn)'!Z83</f>
        <v>-1495.0188669979798</v>
      </c>
      <c r="AA83" s="141">
        <f>'Aggregates (£bn)'!AC83-'[9]Aggregates (£bn)'!AA83</f>
        <v>2248.9560000000001</v>
      </c>
      <c r="AB83" s="141">
        <f>'Aggregates (£bn)'!AD83-'[9]Aggregates (£bn)'!AB83</f>
        <v>-156.00701918514062</v>
      </c>
      <c r="AC83" s="141">
        <f>'Aggregates (£bn)'!AE83-'[9]Aggregates (£bn)'!AC83</f>
        <v>-28.439000000000306</v>
      </c>
      <c r="AD83" s="141">
        <f>'Aggregates (£bn)'!AF83-'[9]Aggregates (£bn)'!AD83</f>
        <v>2471.0410000000002</v>
      </c>
      <c r="AE83" s="141">
        <f>'Aggregates (£bn)'!AG81-'[9]Aggregates (£bn)'!AE83</f>
        <v>-2361.367635088222</v>
      </c>
      <c r="AF83" s="30"/>
      <c r="AG83" s="115" t="s">
        <v>282</v>
      </c>
      <c r="AH83" s="30">
        <f>'Aggregates (per cent of GDP)'!C80-'[9]Aggregates (per cent of GDP)'!C80</f>
        <v>-3.193758269153335E-2</v>
      </c>
      <c r="AI83" s="30">
        <f>'Aggregates (per cent of GDP)'!D80-'[9]Aggregates (per cent of GDP)'!D80</f>
        <v>-4.8884314377950489E-2</v>
      </c>
      <c r="AJ83" s="30">
        <f>'Aggregates (per cent of GDP)'!E80-'[9]Aggregates (per cent of GDP)'!E80</f>
        <v>-4.2154539840659311E-2</v>
      </c>
      <c r="AK83" s="30">
        <f>'Aggregates (per cent of GDP)'!F80-'[9]Aggregates (per cent of GDP)'!F80</f>
        <v>-3.4871073268232244E-3</v>
      </c>
      <c r="AL83" s="30">
        <f>'Aggregates (per cent of GDP)'!G80-'[9]Aggregates (per cent of GDP)'!G80</f>
        <v>-3.24266721049149E-3</v>
      </c>
      <c r="AM83" s="30">
        <f>'Aggregates (per cent of GDP)'!H80-'[9]Aggregates (per cent of GDP)'!H80</f>
        <v>-6.7297745373151585E-3</v>
      </c>
      <c r="AN83" s="30">
        <f>'Aggregates (per cent of GDP)'!I80-'[9]Aggregates (per cent of GDP)'!I80</f>
        <v>-2.5862627624903212E-2</v>
      </c>
      <c r="AO83" s="30">
        <f>'Aggregates (per cent of GDP)'!J80-'[9]Aggregates (per cent of GDP)'!J80</f>
        <v>0</v>
      </c>
      <c r="AP83" s="30">
        <f>'Aggregates (per cent of GDP)'!K80-'[9]Aggregates (per cent of GDP)'!K80</f>
        <v>-1.345962435960546E-2</v>
      </c>
      <c r="AQ83" s="30">
        <f>'Aggregates (per cent of GDP)'!L80-'[9]Aggregates (per cent of GDP)'!L80</f>
        <v>1.2811628841739475E-2</v>
      </c>
      <c r="AR83" s="30">
        <f>'Aggregates (per cent of GDP)'!M80-'[9]Aggregates (per cent of GDP)'!M80</f>
        <v>1.2811628841739919E-2</v>
      </c>
      <c r="AS83" s="30">
        <f>'Aggregates (per cent of GDP)'!L80-'[9]Aggregates (per cent of GDP)'!N80</f>
        <v>-6.7529405666350391</v>
      </c>
      <c r="AT83" s="30">
        <f>'Aggregates (per cent of GDP)'!N80-'[9]Aggregates (per cent of GDP)'!O80</f>
        <v>0.19630668777120874</v>
      </c>
      <c r="AU83" s="30">
        <f>'Aggregates (per cent of GDP)'!P80-'[9]Aggregates (per cent of GDP)'!P80</f>
        <v>0</v>
      </c>
      <c r="AV83" s="30">
        <f>'Aggregates (per cent of GDP)'!R80-'[9]Aggregates (per cent of GDP)'!Q80</f>
        <v>78.647703579833404</v>
      </c>
      <c r="AW83" s="30">
        <f>'Aggregates (per cent of GDP)'!R80-'[9]Aggregates (per cent of GDP)'!R80</f>
        <v>-0.62951812264250862</v>
      </c>
      <c r="AX83" s="30">
        <f>'Aggregates (per cent of GDP)'!S80-'[9]Aggregates (per cent of GDP)'!S80</f>
        <v>0</v>
      </c>
      <c r="AY83" s="30">
        <f>'Aggregates (per cent of GDP)'!T80-'[9]Aggregates (per cent of GDP)'!T80</f>
        <v>-7.8152813062022375E-3</v>
      </c>
      <c r="AZ83" s="30">
        <f>'Aggregates (per cent of GDP)'!U80-'[9]Aggregates (per cent of GDP)'!U80</f>
        <v>-3.9343798074216174E-3</v>
      </c>
      <c r="BA83" s="30">
        <f>'Aggregates (per cent of GDP)'!V80-'[9]Aggregates (per cent of GDP)'!V80</f>
        <v>-5.3348107648183429E-3</v>
      </c>
      <c r="BB83" s="30">
        <f>'Aggregates (per cent of GDP)'!W80-'[9]Aggregates (per cent of GDP)'!W80</f>
        <v>0</v>
      </c>
      <c r="BC83" s="30">
        <f>'Aggregates (per cent of GDP)'!X80-'[9]Aggregates (per cent of GDP)'!X80</f>
        <v>-0.74211051289084651</v>
      </c>
      <c r="BD83" s="30">
        <f>'Aggregates (per cent of GDP)'!AA80-'[9]Aggregates (per cent of GDP)'!Y80</f>
        <v>-81.807853986906125</v>
      </c>
      <c r="BE83" s="30">
        <f>'Aggregates (per cent of GDP)'!AB80-'[9]Aggregates (per cent of GDP)'!Z80</f>
        <v>-65.170791539376296</v>
      </c>
      <c r="BF83" s="30">
        <f>'Aggregates (per cent of GDP)'!AC80-'[9]Aggregates (per cent of GDP)'!AA80</f>
        <v>93.674580189779277</v>
      </c>
      <c r="BG83" s="30"/>
      <c r="BH83" s="30"/>
      <c r="BI83" s="30"/>
      <c r="BL83" s="42" t="s">
        <v>127</v>
      </c>
      <c r="BM83" s="43"/>
      <c r="BN83" s="43"/>
      <c r="BO83" s="43"/>
      <c r="BP83" s="43"/>
      <c r="BQ83" s="43"/>
      <c r="BR83" s="43"/>
      <c r="BS83" s="43"/>
      <c r="BT83" s="43"/>
      <c r="BU83" s="43"/>
      <c r="BV83" s="43"/>
      <c r="BW83" s="43"/>
      <c r="BX83" s="43"/>
      <c r="BY83" s="43"/>
      <c r="BZ83" s="43"/>
      <c r="CA83" s="43"/>
      <c r="CB83" s="43"/>
      <c r="CC83" s="43"/>
      <c r="CD83" s="43"/>
      <c r="CE83" s="43"/>
      <c r="CF83" s="43"/>
      <c r="CG83" s="43"/>
      <c r="CH83" s="43"/>
      <c r="CI83" s="43"/>
    </row>
    <row r="84" spans="1:87" s="69" customFormat="1">
      <c r="B84" s="127" t="s">
        <v>280</v>
      </c>
      <c r="C84" s="30">
        <f>'Aggregates (£bn)'!C84-'[9]Aggregates (£bn)'!C84</f>
        <v>8.8999999999941792E-2</v>
      </c>
      <c r="D84" s="30">
        <f>'Aggregates (£bn)'!D84-'[9]Aggregates (£bn)'!D84</f>
        <v>4.8000000000001819E-2</v>
      </c>
      <c r="E84" s="30">
        <f>'Aggregates (£bn)'!E84-'[9]Aggregates (£bn)'!E84</f>
        <v>4.8000000000001819E-2</v>
      </c>
      <c r="F84" s="30">
        <f>'Aggregates (£bn)'!F84-'[9]Aggregates (£bn)'!F84</f>
        <v>0</v>
      </c>
      <c r="G84" s="30">
        <f>'Aggregates (£bn)'!G84-'[9]Aggregates (£bn)'!G84</f>
        <v>0</v>
      </c>
      <c r="H84" s="30">
        <f>'Aggregates (£bn)'!H84-'[9]Aggregates (£bn)'!H84</f>
        <v>0</v>
      </c>
      <c r="I84" s="30">
        <f>'Aggregates (£bn)'!I84-'[9]Aggregates (£bn)'!I84</f>
        <v>8.8999999999941792E-2</v>
      </c>
      <c r="J84" s="30">
        <f>'Aggregates (£bn)'!J84-'[9]Aggregates (£bn)'!J84</f>
        <v>0</v>
      </c>
      <c r="K84" s="30">
        <f>'Aggregates (£bn)'!K84-'[9]Aggregates (£bn)'!K84</f>
        <v>0.16334031569196839</v>
      </c>
      <c r="L84" s="30">
        <f>'Aggregates (£bn)'!L84-'[9]Aggregates (£bn)'!L84</f>
        <v>4.1000000000000369E-2</v>
      </c>
      <c r="M84" s="30">
        <f>'Aggregates (£bn)'!L84-'[9]Aggregates (£bn)'!M84</f>
        <v>22.32898289486554</v>
      </c>
      <c r="N84" s="30">
        <f>'Aggregates (£bn)'!M84-'[9]Aggregates (£bn)'!N84</f>
        <v>-194.76030610542304</v>
      </c>
      <c r="O84" s="30">
        <f>'Aggregates (£bn)'!N84-'[9]Aggregates (£bn)'!O84</f>
        <v>22.451323210557518</v>
      </c>
      <c r="P84" s="30">
        <f>'Aggregates (£bn)'!P84-'[9]Aggregates (£bn)'!P84</f>
        <v>0</v>
      </c>
      <c r="Q84" s="30">
        <f>'Aggregates (£bn)'!Q84-'[9]Aggregates (£bn)'!Q84</f>
        <v>-4.0999999999996817E-2</v>
      </c>
      <c r="R84" s="30">
        <f>'Aggregates (£bn)'!R84-'[9]Aggregates (£bn)'!R84</f>
        <v>0</v>
      </c>
      <c r="S84" s="30">
        <f>'Aggregates (£bn)'!S84-'[9]Aggregates (£bn)'!S84</f>
        <v>0</v>
      </c>
      <c r="T84" s="30">
        <f>'Aggregates (£bn)'!T84-'[9]Aggregates (£bn)'!T84</f>
        <v>0</v>
      </c>
      <c r="U84" s="30">
        <f>'Aggregates (£bn)'!U84-'[9]Aggregates (£bn)'!U84</f>
        <v>1.1000000000002785E-2</v>
      </c>
      <c r="V84" s="30">
        <f>'Aggregates (£bn)'!V84-'[9]Aggregates (£bn)'!V84</f>
        <v>0</v>
      </c>
      <c r="W84" s="30">
        <f>'Aggregates (£bn)'!W84-'[9]Aggregates (£bn)'!W84</f>
        <v>0</v>
      </c>
      <c r="X84" s="30">
        <f>'Aggregates (£bn)'!X84-'[9]Aggregates (£bn)'!X84</f>
        <v>0</v>
      </c>
      <c r="Y84" s="30">
        <f>'Aggregates (£bn)'!AA84-'[9]Aggregates (£bn)'!Y84</f>
        <v>-2118.904</v>
      </c>
      <c r="Z84" s="30">
        <f>'Aggregates (£bn)'!AB84-'[9]Aggregates (£bn)'!Z84</f>
        <v>-1699.9186767894425</v>
      </c>
      <c r="AA84" s="30">
        <f>'Aggregates (£bn)'!AC84-'[9]Aggregates (£bn)'!AA84</f>
        <v>2404.5830000000001</v>
      </c>
      <c r="AB84" s="30">
        <f>'Aggregates (£bn)'!AD84-'[9]Aggregates (£bn)'!AB84</f>
        <v>-156.12498289486552</v>
      </c>
      <c r="AC84" s="30">
        <f>'Aggregates (£bn)'!AE84-'[9]Aggregates (£bn)'!AC84</f>
        <v>46.420999999999822</v>
      </c>
      <c r="AD84" s="30">
        <f>'Aggregates (£bn)'!AF84-'[9]Aggregates (£bn)'!AD84</f>
        <v>2690.7779999999998</v>
      </c>
      <c r="AE84" s="30">
        <f>'Aggregates (£bn)'!AG82-'[9]Aggregates (£bn)'!AE84</f>
        <v>-2561.6604445823332</v>
      </c>
      <c r="AF84" s="30"/>
      <c r="AG84" s="30" t="s">
        <v>284</v>
      </c>
      <c r="AH84" s="30">
        <f>'Aggregates (per cent of GDP)'!C81-'[9]Aggregates (per cent of GDP)'!C81</f>
        <v>0</v>
      </c>
      <c r="AI84" s="30">
        <f>'Aggregates (per cent of GDP)'!D81-'[9]Aggregates (per cent of GDP)'!D81</f>
        <v>0</v>
      </c>
      <c r="AJ84" s="30">
        <f>'Aggregates (per cent of GDP)'!E81-'[9]Aggregates (per cent of GDP)'!E81</f>
        <v>0</v>
      </c>
      <c r="AK84" s="30">
        <f>'Aggregates (per cent of GDP)'!F81-'[9]Aggregates (per cent of GDP)'!F81</f>
        <v>0</v>
      </c>
      <c r="AL84" s="30">
        <f>'Aggregates (per cent of GDP)'!G81-'[9]Aggregates (per cent of GDP)'!G81</f>
        <v>0</v>
      </c>
      <c r="AM84" s="30">
        <f>'Aggregates (per cent of GDP)'!H81-'[9]Aggregates (per cent of GDP)'!H81</f>
        <v>0</v>
      </c>
      <c r="AN84" s="30">
        <f>'Aggregates (per cent of GDP)'!I81-'[9]Aggregates (per cent of GDP)'!I81</f>
        <v>0</v>
      </c>
      <c r="AO84" s="30">
        <f>'Aggregates (per cent of GDP)'!J81-'[9]Aggregates (per cent of GDP)'!J81</f>
        <v>0</v>
      </c>
      <c r="AP84" s="30">
        <f>'Aggregates (per cent of GDP)'!K81-'[9]Aggregates (per cent of GDP)'!K81</f>
        <v>0</v>
      </c>
      <c r="AQ84" s="30">
        <f>'Aggregates (per cent of GDP)'!L81-'[9]Aggregates (per cent of GDP)'!L81</f>
        <v>0</v>
      </c>
      <c r="AR84" s="30">
        <f>'Aggregates (per cent of GDP)'!M81-'[9]Aggregates (per cent of GDP)'!M81</f>
        <v>0</v>
      </c>
      <c r="AS84" s="30">
        <f>'Aggregates (per cent of GDP)'!L81-'[9]Aggregates (per cent of GDP)'!N81</f>
        <v>-6.0462925076664851</v>
      </c>
      <c r="AT84" s="30">
        <f>'Aggregates (per cent of GDP)'!N81-'[9]Aggregates (per cent of GDP)'!O81</f>
        <v>-0.11532154530124838</v>
      </c>
      <c r="AU84" s="30">
        <f>'Aggregates (per cent of GDP)'!P81-'[9]Aggregates (per cent of GDP)'!P81</f>
        <v>0</v>
      </c>
      <c r="AV84" s="30">
        <f>'Aggregates (per cent of GDP)'!R81-'[9]Aggregates (per cent of GDP)'!Q81</f>
        <v>81.573769316695603</v>
      </c>
      <c r="AW84" s="30">
        <f>'Aggregates (per cent of GDP)'!R81-'[9]Aggregates (per cent of GDP)'!R81</f>
        <v>0</v>
      </c>
      <c r="AX84" s="30">
        <f>'Aggregates (per cent of GDP)'!S81-'[9]Aggregates (per cent of GDP)'!S81</f>
        <v>0</v>
      </c>
      <c r="AY84" s="30">
        <f>'Aggregates (per cent of GDP)'!T81-'[9]Aggregates (per cent of GDP)'!T81</f>
        <v>0</v>
      </c>
      <c r="AZ84" s="30">
        <f>'Aggregates (per cent of GDP)'!U81-'[9]Aggregates (per cent of GDP)'!U81</f>
        <v>0</v>
      </c>
      <c r="BA84" s="30">
        <f>'Aggregates (per cent of GDP)'!V81-'[9]Aggregates (per cent of GDP)'!V81</f>
        <v>0</v>
      </c>
      <c r="BB84" s="30">
        <f>'Aggregates (per cent of GDP)'!W81-'[9]Aggregates (per cent of GDP)'!W81</f>
        <v>0</v>
      </c>
      <c r="BC84" s="30">
        <f>'Aggregates (per cent of GDP)'!X81-'[9]Aggregates (per cent of GDP)'!X81</f>
        <v>0</v>
      </c>
      <c r="BD84" s="30">
        <f>'Aggregates (per cent of GDP)'!AA81-'[9]Aggregates (per cent of GDP)'!Y81</f>
        <v>-86.554666648105851</v>
      </c>
      <c r="BE84" s="30">
        <f>'Aggregates (per cent of GDP)'!AB81-'[9]Aggregates (per cent of GDP)'!Z81</f>
        <v>-64.489391680804445</v>
      </c>
      <c r="BF84" s="30">
        <f>'Aggregates (per cent of GDP)'!AC81-'[9]Aggregates (per cent of GDP)'!AA81</f>
        <v>98.693064377748556</v>
      </c>
      <c r="BG84" s="30"/>
      <c r="BH84" s="30"/>
      <c r="BI84" s="30"/>
    </row>
    <row r="85" spans="1:87" s="69" customFormat="1">
      <c r="B85" s="127" t="s">
        <v>282</v>
      </c>
      <c r="C85" s="30">
        <f>'Aggregates (£bn)'!C85-'[9]Aggregates (£bn)'!C85</f>
        <v>0.62200000000007094</v>
      </c>
      <c r="D85" s="30">
        <f>'Aggregates (£bn)'!D85-'[9]Aggregates (£bn)'!D85</f>
        <v>0.33500000000003638</v>
      </c>
      <c r="E85" s="30">
        <f>'Aggregates (£bn)'!E85-'[9]Aggregates (£bn)'!E85</f>
        <v>0.33499999999980901</v>
      </c>
      <c r="F85" s="30">
        <f>'Aggregates (£bn)'!F85-'[9]Aggregates (£bn)'!F85</f>
        <v>0</v>
      </c>
      <c r="G85" s="30">
        <f>'Aggregates (£bn)'!G85-'[9]Aggregates (£bn)'!G85</f>
        <v>0</v>
      </c>
      <c r="H85" s="30">
        <f>'Aggregates (£bn)'!H85-'[9]Aggregates (£bn)'!H85</f>
        <v>0</v>
      </c>
      <c r="I85" s="30">
        <f>'Aggregates (£bn)'!I85-'[9]Aggregates (£bn)'!I85</f>
        <v>0.62200000000007094</v>
      </c>
      <c r="J85" s="30">
        <f>'Aggregates (£bn)'!J85-'[9]Aggregates (£bn)'!J85</f>
        <v>0</v>
      </c>
      <c r="K85" s="30">
        <f>'Aggregates (£bn)'!K85-'[9]Aggregates (£bn)'!K85</f>
        <v>-0.27898593649678105</v>
      </c>
      <c r="L85" s="30">
        <f>'Aggregates (£bn)'!L85-'[9]Aggregates (£bn)'!L85</f>
        <v>0.28599999999999426</v>
      </c>
      <c r="M85" s="30">
        <f>'Aggregates (£bn)'!L85-'[9]Aggregates (£bn)'!M85</f>
        <v>6.1488184536183965</v>
      </c>
      <c r="N85" s="30">
        <f>'Aggregates (£bn)'!M85-'[9]Aggregates (£bn)'!N85</f>
        <v>-191.59065097074003</v>
      </c>
      <c r="O85" s="30">
        <f>'Aggregates (£bn)'!N85-'[9]Aggregates (£bn)'!O85</f>
        <v>5.5838325171216354</v>
      </c>
      <c r="P85" s="30">
        <f>'Aggregates (£bn)'!P85-'[9]Aggregates (£bn)'!P85</f>
        <v>0</v>
      </c>
      <c r="Q85" s="30">
        <f>'Aggregates (£bn)'!Q85-'[9]Aggregates (£bn)'!Q85</f>
        <v>-0.28699999999999903</v>
      </c>
      <c r="R85" s="30">
        <f>'Aggregates (£bn)'!R85-'[9]Aggregates (£bn)'!R85</f>
        <v>0</v>
      </c>
      <c r="S85" s="30">
        <f>'Aggregates (£bn)'!S85-'[9]Aggregates (£bn)'!S85</f>
        <v>0</v>
      </c>
      <c r="T85" s="30">
        <f>'Aggregates (£bn)'!T85-'[9]Aggregates (£bn)'!T85</f>
        <v>0</v>
      </c>
      <c r="U85" s="30">
        <f>'Aggregates (£bn)'!U85-'[9]Aggregates (£bn)'!U85</f>
        <v>-2.2999999999996135E-2</v>
      </c>
      <c r="V85" s="30">
        <f>'Aggregates (£bn)'!V85-'[9]Aggregates (£bn)'!V85</f>
        <v>-1.0000000000047748E-3</v>
      </c>
      <c r="W85" s="30">
        <f>'Aggregates (£bn)'!W85-'[9]Aggregates (£bn)'!W85</f>
        <v>0</v>
      </c>
      <c r="X85" s="30">
        <f>'Aggregates (£bn)'!X85-'[9]Aggregates (£bn)'!X85</f>
        <v>0</v>
      </c>
      <c r="Y85" s="30">
        <f>'Aggregates (£bn)'!AA85-'[9]Aggregates (£bn)'!Y85</f>
        <v>-2289.15</v>
      </c>
      <c r="Z85" s="30">
        <f>'Aggregates (£bn)'!AB85-'[9]Aggregates (£bn)'!Z85</f>
        <v>-1824.1911674828784</v>
      </c>
      <c r="AA85" s="30">
        <f>'Aggregates (£bn)'!AC85-'[9]Aggregates (£bn)'!AA85</f>
        <v>2579.0609999999997</v>
      </c>
      <c r="AB85" s="30">
        <f>'Aggregates (£bn)'!AD85-'[9]Aggregates (£bn)'!AB85</f>
        <v>-162.99981845361842</v>
      </c>
      <c r="AC85" s="30">
        <f>'Aggregates (£bn)'!AE85-'[9]Aggregates (£bn)'!AC85</f>
        <v>16.786000000000058</v>
      </c>
      <c r="AD85" s="30">
        <f>'Aggregates (£bn)'!AF85-'[9]Aggregates (£bn)'!AD85</f>
        <v>2817.018</v>
      </c>
      <c r="AE85" s="30">
        <f>'Aggregates (£bn)'!AG83-'[9]Aggregates (£bn)'!AE85</f>
        <v>-2747.4418820789065</v>
      </c>
      <c r="AF85" s="30"/>
      <c r="AG85" s="30" t="s">
        <v>310</v>
      </c>
      <c r="AH85" s="30">
        <f>'Aggregates (per cent of GDP)'!C82-'[9]Aggregates (per cent of GDP)'!C82</f>
        <v>0</v>
      </c>
      <c r="AI85" s="30">
        <f>'Aggregates (per cent of GDP)'!D82-'[9]Aggregates (per cent of GDP)'!D82</f>
        <v>0</v>
      </c>
      <c r="AJ85" s="30">
        <f>'Aggregates (per cent of GDP)'!E82-'[9]Aggregates (per cent of GDP)'!E82</f>
        <v>0</v>
      </c>
      <c r="AK85" s="30">
        <f>'Aggregates (per cent of GDP)'!F82-'[9]Aggregates (per cent of GDP)'!F82</f>
        <v>0</v>
      </c>
      <c r="AL85" s="30">
        <f>'Aggregates (per cent of GDP)'!G82-'[9]Aggregates (per cent of GDP)'!G82</f>
        <v>0</v>
      </c>
      <c r="AM85" s="30">
        <f>'Aggregates (per cent of GDP)'!H82-'[9]Aggregates (per cent of GDP)'!H82</f>
        <v>0</v>
      </c>
      <c r="AN85" s="30">
        <f>'Aggregates (per cent of GDP)'!I82-'[9]Aggregates (per cent of GDP)'!I82</f>
        <v>0</v>
      </c>
      <c r="AO85" s="30">
        <f>'Aggregates (per cent of GDP)'!J82-'[9]Aggregates (per cent of GDP)'!J82</f>
        <v>0</v>
      </c>
      <c r="AP85" s="30">
        <f>'Aggregates (per cent of GDP)'!K82-'[9]Aggregates (per cent of GDP)'!K82</f>
        <v>0</v>
      </c>
      <c r="AQ85" s="30">
        <f>'Aggregates (per cent of GDP)'!L82-'[9]Aggregates (per cent of GDP)'!L82</f>
        <v>0</v>
      </c>
      <c r="AR85" s="30">
        <f>'Aggregates (per cent of GDP)'!M82-'[9]Aggregates (per cent of GDP)'!M82</f>
        <v>0</v>
      </c>
      <c r="AS85" s="30">
        <f>'Aggregates (per cent of GDP)'!L82-'[9]Aggregates (per cent of GDP)'!N82</f>
        <v>-4.3314969444132414</v>
      </c>
      <c r="AT85" s="30">
        <f>'Aggregates (per cent of GDP)'!N82-'[9]Aggregates (per cent of GDP)'!O82</f>
        <v>7.5298083806254912E-2</v>
      </c>
      <c r="AU85" s="30">
        <f>'Aggregates (per cent of GDP)'!P82-'[9]Aggregates (per cent of GDP)'!P82</f>
        <v>0</v>
      </c>
      <c r="AV85" s="30">
        <f>'Aggregates (per cent of GDP)'!R82-'[9]Aggregates (per cent of GDP)'!Q82</f>
        <v>82.904573299284422</v>
      </c>
      <c r="AW85" s="30">
        <f>'Aggregates (per cent of GDP)'!R82-'[9]Aggregates (per cent of GDP)'!R82</f>
        <v>0</v>
      </c>
      <c r="AX85" s="30">
        <f>'Aggregates (per cent of GDP)'!S82-'[9]Aggregates (per cent of GDP)'!S82</f>
        <v>0</v>
      </c>
      <c r="AY85" s="30">
        <f>'Aggregates (per cent of GDP)'!T82-'[9]Aggregates (per cent of GDP)'!T82</f>
        <v>0</v>
      </c>
      <c r="AZ85" s="30">
        <f>'Aggregates (per cent of GDP)'!U82-'[9]Aggregates (per cent of GDP)'!U82</f>
        <v>0</v>
      </c>
      <c r="BA85" s="30">
        <f>'Aggregates (per cent of GDP)'!V82-'[9]Aggregates (per cent of GDP)'!V82</f>
        <v>0</v>
      </c>
      <c r="BB85" s="30">
        <f>'Aggregates (per cent of GDP)'!W82-'[9]Aggregates (per cent of GDP)'!W82</f>
        <v>0</v>
      </c>
      <c r="BC85" s="30">
        <f>'Aggregates (per cent of GDP)'!X82-'[9]Aggregates (per cent of GDP)'!X82</f>
        <v>0</v>
      </c>
      <c r="BD85" s="30">
        <f>'Aggregates (per cent of GDP)'!AA82-'[9]Aggregates (per cent of GDP)'!Y82</f>
        <v>-89.21436301602958</v>
      </c>
      <c r="BE85" s="30">
        <f>'Aggregates (per cent of GDP)'!AB82-'[9]Aggregates (per cent of GDP)'!Z82</f>
        <v>-65.260519590391553</v>
      </c>
      <c r="BF85" s="30">
        <f>'Aggregates (per cent of GDP)'!AC82-'[9]Aggregates (per cent of GDP)'!AA82</f>
        <v>100.42874624748673</v>
      </c>
      <c r="BG85" s="30"/>
      <c r="BH85" s="30"/>
      <c r="BI85" s="30"/>
    </row>
    <row r="86" spans="1:87" s="69" customFormat="1">
      <c r="B86" s="127" t="s">
        <v>284</v>
      </c>
      <c r="C86" s="30">
        <f>'Aggregates (£bn)'!C86-'[9]Aggregates (£bn)'!C86</f>
        <v>0</v>
      </c>
      <c r="D86" s="30">
        <f>'Aggregates (£bn)'!D86-'[9]Aggregates (£bn)'!D86</f>
        <v>0</v>
      </c>
      <c r="E86" s="30">
        <f>'Aggregates (£bn)'!E86-'[9]Aggregates (£bn)'!E86</f>
        <v>0</v>
      </c>
      <c r="F86" s="30">
        <f>'Aggregates (£bn)'!F86-'[9]Aggregates (£bn)'!F86</f>
        <v>0</v>
      </c>
      <c r="G86" s="30">
        <f>'Aggregates (£bn)'!G86-'[9]Aggregates (£bn)'!G86</f>
        <v>0</v>
      </c>
      <c r="H86" s="30">
        <f>'Aggregates (£bn)'!H86-'[9]Aggregates (£bn)'!H86</f>
        <v>0</v>
      </c>
      <c r="I86" s="30">
        <f>'Aggregates (£bn)'!I86-'[9]Aggregates (£bn)'!I86</f>
        <v>0</v>
      </c>
      <c r="J86" s="30">
        <f>'Aggregates (£bn)'!J86-'[9]Aggregates (£bn)'!J86</f>
        <v>0</v>
      </c>
      <c r="K86" s="30">
        <f>'Aggregates (£bn)'!K86-'[9]Aggregates (£bn)'!K86</f>
        <v>0</v>
      </c>
      <c r="L86" s="30">
        <f>'Aggregates (£bn)'!L86-'[9]Aggregates (£bn)'!L86</f>
        <v>0</v>
      </c>
      <c r="M86" s="30">
        <f>'Aggregates (£bn)'!L86-'[9]Aggregates (£bn)'!M86</f>
        <v>-3.2459291580971694</v>
      </c>
      <c r="N86" s="30">
        <f>'Aggregates (£bn)'!M86-'[9]Aggregates (£bn)'!N86</f>
        <v>-166.9376830867061</v>
      </c>
      <c r="O86" s="30">
        <f>'Aggregates (£bn)'!N86-'[9]Aggregates (£bn)'!O86</f>
        <v>-3.2459291580971694</v>
      </c>
      <c r="P86" s="30">
        <f>'Aggregates (£bn)'!P86-'[9]Aggregates (£bn)'!P86</f>
        <v>0</v>
      </c>
      <c r="Q86" s="30">
        <f>'Aggregates (£bn)'!Q86-'[9]Aggregates (£bn)'!Q86</f>
        <v>0</v>
      </c>
      <c r="R86" s="30">
        <f>'Aggregates (£bn)'!R86-'[9]Aggregates (£bn)'!R86</f>
        <v>0</v>
      </c>
      <c r="S86" s="30">
        <f>'Aggregates (£bn)'!S86-'[9]Aggregates (£bn)'!S86</f>
        <v>0</v>
      </c>
      <c r="T86" s="30">
        <f>'Aggregates (£bn)'!T86-'[9]Aggregates (£bn)'!T86</f>
        <v>0</v>
      </c>
      <c r="U86" s="30">
        <f>'Aggregates (£bn)'!U86-'[9]Aggregates (£bn)'!U86</f>
        <v>0</v>
      </c>
      <c r="V86" s="30">
        <f>'Aggregates (£bn)'!V86-'[9]Aggregates (£bn)'!V86</f>
        <v>0</v>
      </c>
      <c r="W86" s="30">
        <f>'Aggregates (£bn)'!W86-'[9]Aggregates (£bn)'!W86</f>
        <v>0</v>
      </c>
      <c r="X86" s="30">
        <f>'Aggregates (£bn)'!X86-'[9]Aggregates (£bn)'!X86</f>
        <v>0</v>
      </c>
      <c r="Y86" s="30">
        <f>'Aggregates (£bn)'!AA86-'[9]Aggregates (£bn)'!Y86</f>
        <v>-2497.8477296201963</v>
      </c>
      <c r="Z86" s="30">
        <f>'Aggregates (£bn)'!AB86-'[9]Aggregates (£bn)'!Z86</f>
        <v>-1861.8869107788055</v>
      </c>
      <c r="AA86" s="30">
        <f>'Aggregates (£bn)'!AC86-'[9]Aggregates (£bn)'!AA86</f>
        <v>2777.8911089758731</v>
      </c>
      <c r="AB86" s="30">
        <f>'Aggregates (£bn)'!AD86-'[9]Aggregates (£bn)'!AB86</f>
        <v>-143.0679167105252</v>
      </c>
      <c r="AC86" s="30">
        <f>'Aggregates (£bn)'!AE86-'[9]Aggregates (£bn)'!AC86</f>
        <v>-109.52782784449528</v>
      </c>
      <c r="AD86" s="30">
        <f>'Aggregates (£bn)'!AF86-'[9]Aggregates (£bn)'!AD86</f>
        <v>2881.8284830000002</v>
      </c>
      <c r="AE86" s="30">
        <f>'Aggregates (£bn)'!AG86-'[9]Aggregates (£bn)'!AE86</f>
        <v>-2814.9141042970573</v>
      </c>
      <c r="AF86" s="30"/>
      <c r="AG86" s="30" t="s">
        <v>318</v>
      </c>
      <c r="AH86" s="30">
        <f>'Aggregates (per cent of GDP)'!C83-'[9]Aggregates (per cent of GDP)'!C83</f>
        <v>0</v>
      </c>
      <c r="AI86" s="30">
        <f>'Aggregates (per cent of GDP)'!D83-'[9]Aggregates (per cent of GDP)'!D83</f>
        <v>0</v>
      </c>
      <c r="AJ86" s="30">
        <f>'Aggregates (per cent of GDP)'!E83-'[9]Aggregates (per cent of GDP)'!E83</f>
        <v>0</v>
      </c>
      <c r="AK86" s="30">
        <f>'Aggregates (per cent of GDP)'!F83-'[9]Aggregates (per cent of GDP)'!F83</f>
        <v>0</v>
      </c>
      <c r="AL86" s="30">
        <f>'Aggregates (per cent of GDP)'!G83-'[9]Aggregates (per cent of GDP)'!G83</f>
        <v>0</v>
      </c>
      <c r="AM86" s="30">
        <f>'Aggregates (per cent of GDP)'!H83-'[9]Aggregates (per cent of GDP)'!H83</f>
        <v>0</v>
      </c>
      <c r="AN86" s="30">
        <f>'Aggregates (per cent of GDP)'!I83-'[9]Aggregates (per cent of GDP)'!I83</f>
        <v>0</v>
      </c>
      <c r="AO86" s="30">
        <f>'Aggregates (per cent of GDP)'!J83-'[9]Aggregates (per cent of GDP)'!J83</f>
        <v>0</v>
      </c>
      <c r="AP86" s="30">
        <f>'Aggregates (per cent of GDP)'!K83-'[9]Aggregates (per cent of GDP)'!K83</f>
        <v>0</v>
      </c>
      <c r="AQ86" s="30">
        <f>'Aggregates (per cent of GDP)'!L83-'[9]Aggregates (per cent of GDP)'!L83</f>
        <v>0</v>
      </c>
      <c r="AR86" s="30">
        <f>'Aggregates (per cent of GDP)'!M83-'[9]Aggregates (per cent of GDP)'!M83</f>
        <v>0</v>
      </c>
      <c r="AS86" s="30">
        <f>'Aggregates (per cent of GDP)'!L83-'[9]Aggregates (per cent of GDP)'!N83</f>
        <v>-3.116704420567225</v>
      </c>
      <c r="AT86" s="30">
        <f>'Aggregates (per cent of GDP)'!N83-'[9]Aggregates (per cent of GDP)'!O83</f>
        <v>0.22876013842975107</v>
      </c>
      <c r="AU86" s="30">
        <f>'Aggregates (per cent of GDP)'!P83-'[9]Aggregates (per cent of GDP)'!P83</f>
        <v>0</v>
      </c>
      <c r="AV86" s="30">
        <f>'Aggregates (per cent of GDP)'!R83-'[9]Aggregates (per cent of GDP)'!Q83</f>
        <v>84.057081856710496</v>
      </c>
      <c r="AW86" s="30">
        <f>'Aggregates (per cent of GDP)'!R83-'[9]Aggregates (per cent of GDP)'!R83</f>
        <v>0</v>
      </c>
      <c r="AX86" s="30">
        <f>'Aggregates (per cent of GDP)'!S83-'[9]Aggregates (per cent of GDP)'!S83</f>
        <v>0</v>
      </c>
      <c r="AY86" s="30">
        <f>'Aggregates (per cent of GDP)'!T83-'[9]Aggregates (per cent of GDP)'!T83</f>
        <v>0</v>
      </c>
      <c r="AZ86" s="30">
        <f>'Aggregates (per cent of GDP)'!U83-'[9]Aggregates (per cent of GDP)'!U83</f>
        <v>0</v>
      </c>
      <c r="BA86" s="30">
        <f>'Aggregates (per cent of GDP)'!V83-'[9]Aggregates (per cent of GDP)'!V83</f>
        <v>0</v>
      </c>
      <c r="BB86" s="30">
        <f>'Aggregates (per cent of GDP)'!W83-'[9]Aggregates (per cent of GDP)'!W83</f>
        <v>0</v>
      </c>
      <c r="BC86" s="30">
        <f>'Aggregates (per cent of GDP)'!X83-'[9]Aggregates (per cent of GDP)'!X83</f>
        <v>0</v>
      </c>
      <c r="BD86" s="30">
        <f>'Aggregates (per cent of GDP)'!AA83-'[9]Aggregates (per cent of GDP)'!Y83</f>
        <v>-90.915974910606934</v>
      </c>
      <c r="BE86" s="30">
        <f>'Aggregates (per cent of GDP)'!AB83-'[9]Aggregates (per cent of GDP)'!Z83</f>
        <v>-65.491965471625491</v>
      </c>
      <c r="BF86" s="30">
        <f>'Aggregates (per cent of GDP)'!AC83-'[9]Aggregates (per cent of GDP)'!AA83</f>
        <v>101.74278425176381</v>
      </c>
      <c r="BG86" s="30"/>
      <c r="BH86" s="30"/>
      <c r="BI86" s="30"/>
    </row>
    <row r="87" spans="1:87" s="69" customFormat="1">
      <c r="B87" s="127" t="s">
        <v>310</v>
      </c>
      <c r="C87" s="30">
        <f>'Aggregates (£bn)'!C87-'[9]Aggregates (£bn)'!C87</f>
        <v>0</v>
      </c>
      <c r="D87" s="30">
        <f>'Aggregates (£bn)'!D87-'[9]Aggregates (£bn)'!D87</f>
        <v>0</v>
      </c>
      <c r="E87" s="30">
        <f>'Aggregates (£bn)'!E87-'[9]Aggregates (£bn)'!E87</f>
        <v>0</v>
      </c>
      <c r="F87" s="30">
        <f>'Aggregates (£bn)'!F87-'[9]Aggregates (£bn)'!F87</f>
        <v>0</v>
      </c>
      <c r="G87" s="30">
        <f>'Aggregates (£bn)'!G87-'[9]Aggregates (£bn)'!G87</f>
        <v>0</v>
      </c>
      <c r="H87" s="30">
        <f>'Aggregates (£bn)'!H87-'[9]Aggregates (£bn)'!H87</f>
        <v>0</v>
      </c>
      <c r="I87" s="30">
        <f>'Aggregates (£bn)'!I87-'[9]Aggregates (£bn)'!I87</f>
        <v>0</v>
      </c>
      <c r="J87" s="30">
        <f>'Aggregates (£bn)'!J87-'[9]Aggregates (£bn)'!J87</f>
        <v>0</v>
      </c>
      <c r="K87" s="30">
        <f>'Aggregates (£bn)'!K87-'[9]Aggregates (£bn)'!K87</f>
        <v>0</v>
      </c>
      <c r="L87" s="30">
        <f>'Aggregates (£bn)'!L87-'[9]Aggregates (£bn)'!L87</f>
        <v>0</v>
      </c>
      <c r="M87" s="30">
        <f>'Aggregates (£bn)'!L87-'[9]Aggregates (£bn)'!M87</f>
        <v>2.2213064544271681</v>
      </c>
      <c r="N87" s="30">
        <f>'Aggregates (£bn)'!M87-'[9]Aggregates (£bn)'!N87</f>
        <v>-130.00121310800597</v>
      </c>
      <c r="O87" s="30">
        <f>'Aggregates (£bn)'!N87-'[9]Aggregates (£bn)'!O87</f>
        <v>2.2213064544271646</v>
      </c>
      <c r="P87" s="30">
        <f>'Aggregates (£bn)'!P87-'[9]Aggregates (£bn)'!P87</f>
        <v>0</v>
      </c>
      <c r="Q87" s="30">
        <f>'Aggregates (£bn)'!Q87-'[9]Aggregates (£bn)'!Q87</f>
        <v>0</v>
      </c>
      <c r="R87" s="30">
        <f>'Aggregates (£bn)'!R87-'[9]Aggregates (£bn)'!R87</f>
        <v>0</v>
      </c>
      <c r="S87" s="30">
        <f>'Aggregates (£bn)'!S87-'[9]Aggregates (£bn)'!S87</f>
        <v>0</v>
      </c>
      <c r="T87" s="30">
        <f>'Aggregates (£bn)'!T87-'[9]Aggregates (£bn)'!T87</f>
        <v>0</v>
      </c>
      <c r="U87" s="30">
        <f>'Aggregates (£bn)'!U87-'[9]Aggregates (£bn)'!U87</f>
        <v>0</v>
      </c>
      <c r="V87" s="30">
        <f>'Aggregates (£bn)'!V87-'[9]Aggregates (£bn)'!V87</f>
        <v>0</v>
      </c>
      <c r="W87" s="30">
        <f>'Aggregates (£bn)'!W87-'[9]Aggregates (£bn)'!W87</f>
        <v>0</v>
      </c>
      <c r="X87" s="30">
        <f>'Aggregates (£bn)'!X87-'[9]Aggregates (£bn)'!X87</f>
        <v>0</v>
      </c>
      <c r="Y87" s="30">
        <f>'Aggregates (£bn)'!AA87-'[9]Aggregates (£bn)'!Y87</f>
        <v>-2683.5592081345349</v>
      </c>
      <c r="Z87" s="30">
        <f>'Aggregates (£bn)'!AB87-'[9]Aggregates (£bn)'!Z87</f>
        <v>-1963.6571456068825</v>
      </c>
      <c r="AA87" s="30">
        <f>'Aggregates (£bn)'!AC87-'[9]Aggregates (£bn)'!AA87</f>
        <v>2962.665329220999</v>
      </c>
      <c r="AB87" s="30">
        <f>'Aggregates (£bn)'!AD87-'[9]Aggregates (£bn)'!AB87</f>
        <v>-118.04282662260415</v>
      </c>
      <c r="AC87" s="30">
        <f>'Aggregates (£bn)'!AE87-'[9]Aggregates (£bn)'!AC87</f>
        <v>-128.4696083891763</v>
      </c>
      <c r="AD87" s="30">
        <f>'Aggregates (£bn)'!AF87-'[9]Aggregates (£bn)'!AD87</f>
        <v>3005.5463840000007</v>
      </c>
      <c r="AE87" s="30">
        <f>'Aggregates (£bn)'!AG87-'[9]Aggregates (£bn)'!AE87</f>
        <v>-2949.7718539135644</v>
      </c>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row>
    <row r="88" spans="1:87" s="69" customFormat="1">
      <c r="B88" s="127" t="s">
        <v>318</v>
      </c>
      <c r="C88" s="30">
        <f>'Aggregates (£bn)'!C88-'[9]Aggregates (£bn)'!C88</f>
        <v>0</v>
      </c>
      <c r="D88" s="30">
        <f>'Aggregates (£bn)'!D88-'[9]Aggregates (£bn)'!D88</f>
        <v>0</v>
      </c>
      <c r="E88" s="30">
        <f>'Aggregates (£bn)'!E88-'[9]Aggregates (£bn)'!E88</f>
        <v>0</v>
      </c>
      <c r="F88" s="30">
        <f>'Aggregates (£bn)'!F88-'[9]Aggregates (£bn)'!F88</f>
        <v>0</v>
      </c>
      <c r="G88" s="30">
        <f>'Aggregates (£bn)'!G88-'[9]Aggregates (£bn)'!G88</f>
        <v>0</v>
      </c>
      <c r="H88" s="30">
        <f>'Aggregates (£bn)'!H88-'[9]Aggregates (£bn)'!H88</f>
        <v>0</v>
      </c>
      <c r="I88" s="30">
        <f>'Aggregates (£bn)'!I88-'[9]Aggregates (£bn)'!I88</f>
        <v>0</v>
      </c>
      <c r="J88" s="30">
        <f>'Aggregates (£bn)'!J88-'[9]Aggregates (£bn)'!J88</f>
        <v>0</v>
      </c>
      <c r="K88" s="30">
        <f>'Aggregates (£bn)'!K88-'[9]Aggregates (£bn)'!K88</f>
        <v>0</v>
      </c>
      <c r="L88" s="30">
        <f>'Aggregates (£bn)'!L88-'[9]Aggregates (£bn)'!L88</f>
        <v>0</v>
      </c>
      <c r="M88" s="30">
        <f>'Aggregates (£bn)'!L88-'[9]Aggregates (£bn)'!M88</f>
        <v>6.998678984522118</v>
      </c>
      <c r="N88" s="30">
        <f>'Aggregates (£bn)'!M88-'[9]Aggregates (£bn)'!N88</f>
        <v>-102.35101562375483</v>
      </c>
      <c r="O88" s="30">
        <f>'Aggregates (£bn)'!N88-'[9]Aggregates (£bn)'!O88</f>
        <v>6.9986789845221296</v>
      </c>
      <c r="P88" s="30">
        <f>'Aggregates (£bn)'!P88-'[9]Aggregates (£bn)'!P88</f>
        <v>0</v>
      </c>
      <c r="Q88" s="30">
        <f>'Aggregates (£bn)'!Q88-'[9]Aggregates (£bn)'!Q88</f>
        <v>0</v>
      </c>
      <c r="R88" s="30">
        <f>'Aggregates (£bn)'!R88-'[9]Aggregates (£bn)'!R88</f>
        <v>0</v>
      </c>
      <c r="S88" s="30">
        <f>'Aggregates (£bn)'!S88-'[9]Aggregates (£bn)'!S88</f>
        <v>0</v>
      </c>
      <c r="T88" s="30">
        <f>'Aggregates (£bn)'!T88-'[9]Aggregates (£bn)'!T88</f>
        <v>0</v>
      </c>
      <c r="U88" s="30">
        <f>'Aggregates (£bn)'!U88-'[9]Aggregates (£bn)'!U88</f>
        <v>0</v>
      </c>
      <c r="V88" s="30">
        <f>'Aggregates (£bn)'!V88-'[9]Aggregates (£bn)'!V88</f>
        <v>0</v>
      </c>
      <c r="W88" s="30">
        <f>'Aggregates (£bn)'!W88-'[9]Aggregates (£bn)'!W88</f>
        <v>0</v>
      </c>
      <c r="X88" s="30">
        <f>'Aggregates (£bn)'!X88-'[9]Aggregates (£bn)'!X88</f>
        <v>0</v>
      </c>
      <c r="Y88" s="30">
        <f>'Aggregates (£bn)'!AA88-'[9]Aggregates (£bn)'!Y88</f>
        <v>-2831.6763040564097</v>
      </c>
      <c r="Z88" s="30">
        <f>'Aggregates (£bn)'!AB88-'[9]Aggregates (£bn)'!Z88</f>
        <v>-2040.4555427574878</v>
      </c>
      <c r="AA88" s="30">
        <f>'Aggregates (£bn)'!AC88-'[9]Aggregates (£bn)'!AA88</f>
        <v>3112.7148761900871</v>
      </c>
      <c r="AB88" s="30">
        <f>'Aggregates (£bn)'!AD88-'[9]Aggregates (£bn)'!AB88</f>
        <v>-113.11111381255527</v>
      </c>
      <c r="AC88" s="30">
        <f>'Aggregates (£bn)'!AE88-'[9]Aggregates (£bn)'!AC88</f>
        <v>-159.43111001812076</v>
      </c>
      <c r="AD88" s="30">
        <f>'Aggregates (£bn)'!AF88-'[9]Aggregates (£bn)'!AD88</f>
        <v>3112.5791730000001</v>
      </c>
      <c r="AE88" s="30">
        <f>'Aggregates (£bn)'!AG88-'[9]Aggregates (£bn)'!AE88</f>
        <v>-3059.0368355577143</v>
      </c>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row>
    <row r="89" spans="1:87" s="69" customFormat="1">
      <c r="B89" s="129" t="s">
        <v>326</v>
      </c>
      <c r="C89" s="30">
        <f>'Aggregates (£bn)'!C89-'[9]Aggregates (£bn)'!C89</f>
        <v>0</v>
      </c>
      <c r="D89" s="30">
        <f>'Aggregates (£bn)'!D92-'[9]Aggregates (£bn)'!D89</f>
        <v>-1418.147176903324</v>
      </c>
      <c r="E89" s="30">
        <f>'Aggregates (£bn)'!E92-'[9]Aggregates (£bn)'!E89</f>
        <v>-1257.152932944236</v>
      </c>
      <c r="F89" s="30">
        <f>'Aggregates (£bn)'!F92-'[9]Aggregates (£bn)'!F89</f>
        <v>-83.092042722530309</v>
      </c>
      <c r="G89" s="30">
        <f>'Aggregates (£bn)'!G92-'[9]Aggregates (£bn)'!G89</f>
        <v>-77.902201236557673</v>
      </c>
      <c r="H89" s="30">
        <f>'Aggregates (£bn)'!H92-'[9]Aggregates (£bn)'!H89</f>
        <v>-160.99424395908798</v>
      </c>
      <c r="I89" s="30">
        <f>'Aggregates (£bn)'!I92-'[9]Aggregates (£bn)'!I89</f>
        <v>-1213.6624741041073</v>
      </c>
      <c r="J89" s="30">
        <f>'Aggregates (£bn)'!J92-'[9]Aggregates (£bn)'!J89</f>
        <v>0</v>
      </c>
      <c r="K89" s="30">
        <f>'Aggregates (£bn)'!K92-'[9]Aggregates (£bn)'!K89</f>
        <v>5.0854929006209595</v>
      </c>
      <c r="L89" s="30">
        <f>'Aggregates (£bn)'!L89-'[9]Aggregates (£bn)'!L89</f>
        <v>0</v>
      </c>
      <c r="M89" s="30">
        <f>'Aggregates (£bn)'!L92-'[9]Aggregates (£bn)'!M89</f>
        <v>-15.02151869762001</v>
      </c>
      <c r="N89" s="30">
        <f>'Aggregates (£bn)'!M92-'[9]Aggregates (£bn)'!N89</f>
        <v>-78.006549821909331</v>
      </c>
      <c r="O89" s="30">
        <f>'Aggregates (£bn)'!N92-'[9]Aggregates (£bn)'!O89</f>
        <v>-72.167898463464184</v>
      </c>
      <c r="P89" s="30">
        <f>'Aggregates (£bn)'!P92-'[9]Aggregates (£bn)'!P89</f>
        <v>0</v>
      </c>
      <c r="Q89" s="30">
        <f>'Aggregates (£bn)'!Q92-'[9]Aggregates (£bn)'!Q89</f>
        <v>10.924144259066102</v>
      </c>
      <c r="R89" s="30">
        <f>'Aggregates (£bn)'!R92-'[9]Aggregates (£bn)'!R89</f>
        <v>-2709.8740189753385</v>
      </c>
      <c r="S89" s="30">
        <f>'Aggregates (£bn)'!S92-'[9]Aggregates (£bn)'!S89</f>
        <v>0</v>
      </c>
      <c r="T89" s="30">
        <f>'Aggregates (£bn)'!T92-'[9]Aggregates (£bn)'!T89</f>
        <v>-118.01096273591007</v>
      </c>
      <c r="U89" s="30">
        <f>'Aggregates (£bn)'!U92-'[9]Aggregates (£bn)'!U89</f>
        <v>-118.46139953961804</v>
      </c>
      <c r="V89" s="30">
        <f>'Aggregates (£bn)'!V92-'[9]Aggregates (£bn)'!V89</f>
        <v>-112.92348642434916</v>
      </c>
      <c r="W89" s="30">
        <f>'Aggregates (£bn)'!W92-'[9]Aggregates (£bn)'!W89</f>
        <v>0</v>
      </c>
      <c r="X89" s="30">
        <f>'Aggregates (£bn)'!X92-'[9]Aggregates (£bn)'!X89</f>
        <v>-3133.4271758548575</v>
      </c>
      <c r="Y89" s="30">
        <f>'Aggregates (£bn)'!AA92-'[9]Aggregates (£bn)'!Y89</f>
        <v>-3062.8025907226706</v>
      </c>
      <c r="Z89" s="30">
        <f>'Aggregates (£bn)'!AB92-'[9]Aggregates (£bn)'!Z89</f>
        <v>-2213.9243918362158</v>
      </c>
      <c r="AA89" s="30">
        <f>'Aggregates (£bn)'!AC92-'[9]Aggregates (£bn)'!AA89</f>
        <v>-91.123985222592623</v>
      </c>
      <c r="AB89" s="30">
        <f>'Aggregates (£bn)'!AD92-'[9]Aggregates (£bn)'!AB89</f>
        <v>-96.962636581037771</v>
      </c>
      <c r="AC89" s="30">
        <f>'Aggregates (£bn)'!AE92-'[9]Aggregates (£bn)'!AC89</f>
        <v>-3346.6314983295047</v>
      </c>
      <c r="AD89" s="30">
        <f>'Aggregates (£bn)'!AF92-'[9]Aggregates (£bn)'!AD89</f>
        <v>0</v>
      </c>
      <c r="AE89" s="30">
        <f>'Aggregates (£bn)'!AG92-'[9]Aggregates (£bn)'!AE89</f>
        <v>-3167.3345859999999</v>
      </c>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row>
    <row r="90" spans="1:87" s="70" customFormat="1">
      <c r="A90" s="69"/>
      <c r="B90" s="75" t="s">
        <v>128</v>
      </c>
      <c r="C90" s="168" t="s">
        <v>188</v>
      </c>
      <c r="D90" s="169"/>
      <c r="E90" s="169"/>
      <c r="F90" s="169"/>
      <c r="G90" s="169"/>
      <c r="H90" s="169"/>
      <c r="I90" s="169"/>
      <c r="J90" s="169"/>
      <c r="K90" s="169"/>
      <c r="L90" s="169"/>
      <c r="M90" s="169"/>
      <c r="N90" s="169"/>
      <c r="O90" s="169"/>
      <c r="P90" s="169"/>
      <c r="Q90" s="169"/>
      <c r="R90" s="169"/>
      <c r="S90" s="169"/>
      <c r="T90" s="169"/>
      <c r="U90" s="169"/>
      <c r="V90" s="169"/>
      <c r="W90" s="169"/>
      <c r="X90" s="169"/>
      <c r="Y90" s="169"/>
      <c r="Z90" s="170"/>
      <c r="AA90" s="76"/>
      <c r="AB90" s="73"/>
      <c r="AC90" s="73"/>
      <c r="AD90" s="73"/>
      <c r="AE90" s="110"/>
      <c r="AG90" s="51"/>
      <c r="AH90" s="155" t="s">
        <v>188</v>
      </c>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6"/>
      <c r="BF90" s="74"/>
      <c r="BG90" s="49"/>
      <c r="BH90" s="49"/>
      <c r="BI90" s="50"/>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row>
    <row r="91" spans="1:87">
      <c r="B91" s="37"/>
      <c r="C91" s="155" t="s">
        <v>329</v>
      </c>
      <c r="D91" s="155"/>
      <c r="E91" s="155"/>
      <c r="F91" s="155"/>
      <c r="G91" s="155"/>
      <c r="H91" s="155"/>
      <c r="I91" s="155"/>
      <c r="J91" s="155"/>
      <c r="K91" s="155"/>
      <c r="L91" s="155"/>
      <c r="M91" s="171"/>
      <c r="N91" s="171"/>
      <c r="O91" s="171"/>
      <c r="P91" s="171"/>
      <c r="Q91" s="171"/>
      <c r="R91" s="171"/>
      <c r="S91" s="171"/>
      <c r="T91" s="171"/>
      <c r="U91" s="171"/>
      <c r="V91" s="107"/>
      <c r="W91" s="5"/>
      <c r="X91" s="5"/>
      <c r="Y91" s="5"/>
      <c r="Z91" s="5"/>
      <c r="AA91" s="3"/>
      <c r="AB91" s="5"/>
      <c r="AC91" s="5"/>
      <c r="AD91" s="5"/>
      <c r="AE91" s="39"/>
      <c r="AG91" s="51"/>
      <c r="AH91" s="155" t="s">
        <v>324</v>
      </c>
      <c r="AI91" s="155"/>
      <c r="AJ91" s="155"/>
      <c r="AK91" s="155"/>
      <c r="AL91" s="155"/>
      <c r="AM91" s="155"/>
      <c r="AN91" s="155"/>
      <c r="AO91" s="155"/>
      <c r="AP91" s="155"/>
      <c r="AQ91" s="155"/>
      <c r="AR91" s="171"/>
      <c r="AS91" s="171"/>
      <c r="AT91" s="171"/>
      <c r="AU91" s="171"/>
      <c r="AV91" s="171"/>
      <c r="AW91" s="171"/>
      <c r="AX91" s="171"/>
      <c r="AY91" s="171"/>
      <c r="AZ91" s="171"/>
      <c r="BA91" s="49"/>
      <c r="BB91" s="49"/>
      <c r="BC91" s="49"/>
      <c r="BD91" s="49"/>
      <c r="BE91" s="49"/>
      <c r="BF91" s="74"/>
      <c r="BG91" s="49"/>
      <c r="BH91" s="49"/>
      <c r="BI91" s="50"/>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row>
    <row r="92" spans="1:87">
      <c r="B92" s="40"/>
      <c r="C92" s="38" t="s">
        <v>172</v>
      </c>
      <c r="D92" s="5"/>
      <c r="E92" s="5"/>
      <c r="F92" s="5"/>
      <c r="G92" s="5"/>
      <c r="H92" s="5"/>
      <c r="I92" s="5"/>
      <c r="J92" s="5"/>
      <c r="K92" s="5"/>
      <c r="L92" s="5"/>
      <c r="M92" s="5"/>
      <c r="N92" s="5"/>
      <c r="O92" s="5"/>
      <c r="P92" s="5"/>
      <c r="Q92" s="5"/>
      <c r="R92" s="5"/>
      <c r="S92" s="5"/>
      <c r="T92" s="5"/>
      <c r="U92" s="5"/>
      <c r="V92" s="5"/>
      <c r="W92" s="5"/>
      <c r="X92" s="5"/>
      <c r="Y92" s="5"/>
      <c r="Z92" s="5"/>
      <c r="AA92" s="3"/>
      <c r="AB92" s="5"/>
      <c r="AC92" s="5"/>
      <c r="AD92" s="5"/>
      <c r="AE92" s="39"/>
      <c r="AG92" s="51"/>
      <c r="AH92" s="38" t="s">
        <v>172</v>
      </c>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8"/>
      <c r="BG92" s="49"/>
      <c r="BH92" s="49"/>
      <c r="BI92" s="50"/>
      <c r="BK92" s="70"/>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row>
    <row r="93" spans="1:87" ht="16.5" thickBot="1">
      <c r="B93" s="41"/>
      <c r="C93" s="42" t="s">
        <v>135</v>
      </c>
      <c r="D93" s="43"/>
      <c r="E93" s="43"/>
      <c r="F93" s="43"/>
      <c r="G93" s="43"/>
      <c r="H93" s="43"/>
      <c r="I93" s="43"/>
      <c r="J93" s="43"/>
      <c r="K93" s="43"/>
      <c r="L93" s="43"/>
      <c r="M93" s="43"/>
      <c r="N93" s="43"/>
      <c r="O93" s="43"/>
      <c r="P93" s="43"/>
      <c r="Q93" s="43"/>
      <c r="R93" s="43"/>
      <c r="S93" s="43"/>
      <c r="T93" s="43"/>
      <c r="U93" s="43"/>
      <c r="V93" s="43"/>
      <c r="W93" s="43"/>
      <c r="X93" s="43"/>
      <c r="Y93" s="43"/>
      <c r="Z93" s="43"/>
      <c r="AA93" s="3"/>
      <c r="AB93" s="43"/>
      <c r="AC93" s="43"/>
      <c r="AD93" s="43"/>
      <c r="AE93" s="44"/>
      <c r="AG93" s="52"/>
      <c r="AH93" s="42" t="s">
        <v>127</v>
      </c>
      <c r="AI93" s="53"/>
      <c r="AJ93" s="53"/>
      <c r="AK93" s="53"/>
      <c r="AL93" s="53"/>
      <c r="AM93" s="53"/>
      <c r="AN93" s="53"/>
      <c r="AO93" s="53"/>
      <c r="AP93" s="53"/>
      <c r="AQ93" s="53"/>
      <c r="AR93" s="54"/>
      <c r="AS93" s="53"/>
      <c r="AT93" s="53"/>
      <c r="AU93" s="53"/>
      <c r="AV93" s="53"/>
      <c r="AW93" s="53"/>
      <c r="AX93" s="53"/>
      <c r="AY93" s="53"/>
      <c r="AZ93" s="53"/>
      <c r="BA93" s="53"/>
      <c r="BB93" s="53"/>
      <c r="BC93" s="53"/>
      <c r="BD93" s="53"/>
      <c r="BE93" s="53"/>
      <c r="BF93" s="48"/>
      <c r="BG93" s="53"/>
      <c r="BH93" s="53"/>
      <c r="BI93" s="55"/>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row>
    <row r="94" spans="1:87">
      <c r="B94" s="45"/>
      <c r="AG94" s="5"/>
      <c r="AH94" s="5"/>
      <c r="AI94" s="5"/>
      <c r="AJ94" s="5"/>
      <c r="AK94" s="5"/>
      <c r="AL94" s="5"/>
      <c r="AM94" s="5"/>
      <c r="AN94" s="5"/>
      <c r="AO94" s="5"/>
      <c r="AP94" s="5"/>
      <c r="AQ94" s="5"/>
      <c r="AR94" s="5"/>
      <c r="AS94" s="5"/>
      <c r="AT94" s="5"/>
      <c r="AU94" s="5"/>
      <c r="AV94" s="5"/>
      <c r="AW94" s="5"/>
      <c r="AX94" s="5"/>
      <c r="AY94" s="5"/>
      <c r="AZ94" s="5"/>
    </row>
    <row r="95" spans="1:87">
      <c r="B95" s="45"/>
      <c r="AG95" s="5"/>
      <c r="AH95" s="5"/>
      <c r="AI95" s="5"/>
      <c r="AJ95" s="5"/>
      <c r="AK95" s="5"/>
      <c r="AL95" s="5"/>
      <c r="AM95" s="5"/>
      <c r="AN95" s="5"/>
      <c r="AO95" s="5"/>
      <c r="AP95" s="5"/>
      <c r="AQ95" s="5"/>
      <c r="AR95" s="5"/>
      <c r="AS95" s="5"/>
      <c r="AT95" s="5"/>
      <c r="AU95" s="5"/>
      <c r="AV95" s="5"/>
      <c r="AW95" s="5"/>
      <c r="AX95" s="5"/>
      <c r="AY95" s="5"/>
      <c r="AZ95" s="5"/>
    </row>
    <row r="96" spans="1:87">
      <c r="B96" s="45"/>
      <c r="K96" s="46"/>
      <c r="AG96" s="5"/>
      <c r="AH96" s="5"/>
      <c r="AI96" s="5"/>
      <c r="AJ96" s="5"/>
      <c r="AK96" s="5"/>
      <c r="AL96" s="5"/>
      <c r="AM96" s="5"/>
      <c r="AN96" s="5"/>
      <c r="AO96" s="5"/>
      <c r="AP96" s="5"/>
      <c r="AQ96" s="5"/>
      <c r="AR96" s="5"/>
      <c r="AS96" s="5"/>
      <c r="AT96" s="5"/>
      <c r="AU96" s="5"/>
      <c r="AV96" s="5"/>
      <c r="AW96" s="5"/>
      <c r="AX96" s="5"/>
      <c r="AY96" s="5"/>
      <c r="AZ96" s="5"/>
    </row>
    <row r="97" spans="2:52">
      <c r="B97" s="45"/>
      <c r="AG97" s="5"/>
      <c r="AH97" s="5"/>
      <c r="AI97" s="5"/>
      <c r="AJ97" s="5"/>
      <c r="AK97" s="5"/>
      <c r="AL97" s="5"/>
      <c r="AM97" s="5"/>
      <c r="AN97" s="5"/>
      <c r="AO97" s="5"/>
      <c r="AP97" s="5"/>
      <c r="AQ97" s="5"/>
      <c r="AR97" s="5"/>
      <c r="AS97" s="5"/>
      <c r="AT97" s="5"/>
      <c r="AU97" s="5"/>
      <c r="AV97" s="5"/>
      <c r="AW97" s="5"/>
      <c r="AX97" s="5"/>
      <c r="AY97" s="5"/>
      <c r="AZ97" s="5"/>
    </row>
    <row r="98" spans="2:52">
      <c r="B98" s="45"/>
      <c r="AG98" s="5"/>
      <c r="AH98" s="5"/>
      <c r="AI98" s="5"/>
      <c r="AJ98" s="5"/>
      <c r="AK98" s="5"/>
      <c r="AL98" s="5"/>
      <c r="AM98" s="5"/>
      <c r="AN98" s="5"/>
      <c r="AO98" s="5"/>
      <c r="AP98" s="5"/>
      <c r="AQ98" s="5"/>
      <c r="AR98" s="5"/>
      <c r="AS98" s="5"/>
      <c r="AT98" s="5"/>
      <c r="AU98" s="5"/>
      <c r="AV98" s="5"/>
      <c r="AW98" s="5"/>
      <c r="AX98" s="5"/>
      <c r="AY98" s="5"/>
      <c r="AZ98" s="5"/>
    </row>
    <row r="99" spans="2:52">
      <c r="B99" s="45"/>
      <c r="AG99" s="5"/>
      <c r="AH99" s="5"/>
      <c r="AI99" s="5"/>
      <c r="AJ99" s="5"/>
      <c r="AK99" s="5"/>
      <c r="AL99" s="5"/>
      <c r="AM99" s="5"/>
      <c r="AN99" s="5"/>
      <c r="AO99" s="5"/>
      <c r="AP99" s="5"/>
      <c r="AQ99" s="5"/>
      <c r="AR99" s="5"/>
      <c r="AS99" s="5"/>
      <c r="AT99" s="5"/>
      <c r="AU99" s="5"/>
      <c r="AV99" s="5"/>
      <c r="AW99" s="5"/>
      <c r="AX99" s="5"/>
      <c r="AY99" s="5"/>
      <c r="AZ99" s="5"/>
    </row>
    <row r="100" spans="2:52">
      <c r="AG100" s="5"/>
      <c r="AH100" s="5"/>
      <c r="AI100" s="5"/>
      <c r="AJ100" s="5"/>
      <c r="AK100" s="5"/>
      <c r="AL100" s="5"/>
      <c r="AM100" s="5"/>
      <c r="AN100" s="5"/>
      <c r="AO100" s="5"/>
      <c r="AP100" s="5"/>
      <c r="AQ100" s="5"/>
      <c r="AR100" s="5"/>
      <c r="AS100" s="5"/>
      <c r="AT100" s="5"/>
      <c r="AU100" s="5"/>
      <c r="AV100" s="5"/>
      <c r="AW100" s="5"/>
      <c r="AX100" s="5"/>
      <c r="AY100" s="5"/>
      <c r="AZ100" s="5"/>
    </row>
    <row r="101" spans="2:52">
      <c r="AG101" s="5"/>
      <c r="AH101" s="5"/>
      <c r="AI101" s="5"/>
      <c r="AJ101" s="5"/>
      <c r="AK101" s="5"/>
      <c r="AL101" s="5"/>
      <c r="AM101" s="5"/>
      <c r="AN101" s="5"/>
      <c r="AO101" s="5"/>
      <c r="AP101" s="5"/>
      <c r="AQ101" s="5"/>
      <c r="AR101" s="5"/>
      <c r="AS101" s="5"/>
      <c r="AT101" s="5"/>
      <c r="AU101" s="5"/>
      <c r="AV101" s="5"/>
      <c r="AW101" s="5"/>
      <c r="AX101" s="5"/>
      <c r="AY101" s="5"/>
      <c r="AZ101" s="5"/>
    </row>
    <row r="102" spans="2:52">
      <c r="AG102" s="5"/>
      <c r="AH102" s="5"/>
      <c r="AI102" s="5"/>
      <c r="AJ102" s="5"/>
      <c r="AK102" s="5"/>
      <c r="AL102" s="5"/>
      <c r="AM102" s="5"/>
      <c r="AN102" s="5"/>
      <c r="AO102" s="5"/>
      <c r="AP102" s="5"/>
      <c r="AQ102" s="5"/>
      <c r="AR102" s="5"/>
      <c r="AS102" s="5"/>
      <c r="AT102" s="5"/>
      <c r="AU102" s="5"/>
      <c r="AV102" s="5"/>
      <c r="AW102" s="5"/>
      <c r="AX102" s="5"/>
      <c r="AY102" s="5"/>
      <c r="AZ102" s="5"/>
    </row>
    <row r="103" spans="2:52">
      <c r="AG103" s="5"/>
      <c r="AH103" s="5"/>
      <c r="AI103" s="5"/>
      <c r="AJ103" s="5"/>
      <c r="AK103" s="5"/>
      <c r="AL103" s="5"/>
      <c r="AM103" s="5"/>
      <c r="AN103" s="5"/>
      <c r="AO103" s="5"/>
      <c r="AP103" s="5"/>
      <c r="AQ103" s="5"/>
      <c r="AR103" s="5"/>
      <c r="AS103" s="5"/>
      <c r="AT103" s="5"/>
      <c r="AU103" s="5"/>
      <c r="AV103" s="5"/>
      <c r="AW103" s="5"/>
      <c r="AX103" s="5"/>
      <c r="AY103" s="5"/>
      <c r="AZ103" s="5"/>
    </row>
    <row r="104" spans="2:52">
      <c r="AG104" s="5"/>
      <c r="AH104" s="5"/>
      <c r="AI104" s="5"/>
      <c r="AJ104" s="5"/>
      <c r="AK104" s="5"/>
      <c r="AL104" s="5"/>
      <c r="AM104" s="5"/>
      <c r="AN104" s="5"/>
      <c r="AO104" s="5"/>
      <c r="AP104" s="5"/>
      <c r="AQ104" s="5"/>
      <c r="AR104" s="5"/>
      <c r="AS104" s="5"/>
      <c r="AT104" s="5"/>
      <c r="AU104" s="5"/>
      <c r="AV104" s="5"/>
      <c r="AW104" s="5"/>
      <c r="AX104" s="5"/>
      <c r="AY104" s="5"/>
      <c r="AZ104" s="5"/>
    </row>
    <row r="105" spans="2:52">
      <c r="AG105" s="5"/>
      <c r="AH105" s="5"/>
      <c r="AI105" s="5"/>
      <c r="AJ105" s="5"/>
      <c r="AK105" s="5"/>
      <c r="AL105" s="5"/>
      <c r="AM105" s="5"/>
      <c r="AN105" s="5"/>
      <c r="AO105" s="5"/>
      <c r="AP105" s="5"/>
      <c r="AQ105" s="5"/>
      <c r="AR105" s="5"/>
      <c r="AS105" s="5"/>
      <c r="AT105" s="5"/>
      <c r="AU105" s="5"/>
      <c r="AV105" s="5"/>
      <c r="AW105" s="5"/>
      <c r="AX105" s="5"/>
      <c r="AY105" s="5"/>
      <c r="AZ105" s="5"/>
    </row>
    <row r="106" spans="2:52">
      <c r="AG106" s="5"/>
      <c r="AH106" s="5"/>
      <c r="AI106" s="5"/>
      <c r="AJ106" s="5"/>
      <c r="AK106" s="5"/>
      <c r="AL106" s="5"/>
      <c r="AM106" s="5"/>
      <c r="AN106" s="5"/>
      <c r="AO106" s="5"/>
      <c r="AP106" s="5"/>
      <c r="AQ106" s="5"/>
      <c r="AR106" s="5"/>
      <c r="AS106" s="5"/>
      <c r="AT106" s="5"/>
      <c r="AU106" s="5"/>
      <c r="AV106" s="5"/>
      <c r="AW106" s="5"/>
      <c r="AX106" s="5"/>
      <c r="AY106" s="5"/>
      <c r="AZ106" s="5"/>
    </row>
    <row r="107" spans="2:52">
      <c r="AG107" s="5"/>
      <c r="AH107" s="5"/>
      <c r="AI107" s="5"/>
      <c r="AJ107" s="5"/>
      <c r="AK107" s="5"/>
      <c r="AL107" s="5"/>
      <c r="AM107" s="5"/>
      <c r="AN107" s="5"/>
      <c r="AO107" s="5"/>
      <c r="AP107" s="5"/>
      <c r="AQ107" s="5"/>
      <c r="AR107" s="5"/>
      <c r="AS107" s="5"/>
      <c r="AT107" s="5"/>
      <c r="AU107" s="5"/>
      <c r="AV107" s="5"/>
      <c r="AW107" s="5"/>
      <c r="AX107" s="5"/>
      <c r="AY107" s="5"/>
      <c r="AZ107" s="5"/>
    </row>
    <row r="108" spans="2:52">
      <c r="AG108" s="5"/>
      <c r="AH108" s="5"/>
      <c r="AI108" s="5"/>
      <c r="AJ108" s="5"/>
      <c r="AK108" s="5"/>
      <c r="AL108" s="5"/>
      <c r="AM108" s="5"/>
      <c r="AN108" s="5"/>
      <c r="AO108" s="5"/>
      <c r="AP108" s="5"/>
      <c r="AQ108" s="5"/>
      <c r="AR108" s="5"/>
      <c r="AS108" s="5"/>
      <c r="AT108" s="5"/>
      <c r="AU108" s="5"/>
      <c r="AV108" s="5"/>
      <c r="AW108" s="5"/>
      <c r="AX108" s="5"/>
      <c r="AY108" s="5"/>
      <c r="AZ108" s="5"/>
    </row>
    <row r="109" spans="2:52">
      <c r="AG109" s="5"/>
      <c r="AH109" s="5"/>
      <c r="AI109" s="5"/>
      <c r="AJ109" s="5"/>
      <c r="AK109" s="5"/>
      <c r="AL109" s="5"/>
      <c r="AM109" s="5"/>
      <c r="AN109" s="5"/>
      <c r="AO109" s="5"/>
      <c r="AP109" s="5"/>
      <c r="AQ109" s="5"/>
      <c r="AR109" s="5"/>
      <c r="AS109" s="5"/>
      <c r="AT109" s="5"/>
      <c r="AU109" s="5"/>
      <c r="AV109" s="5"/>
      <c r="AW109" s="5"/>
      <c r="AX109" s="5"/>
      <c r="AY109" s="5"/>
      <c r="AZ109" s="5"/>
    </row>
    <row r="110" spans="2:52">
      <c r="AG110" s="5"/>
      <c r="AH110" s="5"/>
      <c r="AI110" s="5"/>
      <c r="AJ110" s="5"/>
      <c r="AK110" s="5"/>
      <c r="AL110" s="5"/>
      <c r="AM110" s="5"/>
      <c r="AN110" s="5"/>
      <c r="AO110" s="5"/>
      <c r="AP110" s="5"/>
      <c r="AQ110" s="5"/>
      <c r="AR110" s="5"/>
      <c r="AS110" s="5"/>
      <c r="AT110" s="5"/>
      <c r="AU110" s="5"/>
      <c r="AV110" s="5"/>
      <c r="AW110" s="5"/>
      <c r="AX110" s="5"/>
      <c r="AY110" s="5"/>
      <c r="AZ110" s="5"/>
    </row>
    <row r="111" spans="2:52">
      <c r="AG111" s="5"/>
      <c r="AH111" s="5"/>
      <c r="AI111" s="5"/>
      <c r="AJ111" s="5"/>
      <c r="AK111" s="5"/>
      <c r="AL111" s="5"/>
      <c r="AM111" s="5"/>
      <c r="AN111" s="5"/>
      <c r="AO111" s="5"/>
      <c r="AP111" s="5"/>
      <c r="AQ111" s="5"/>
      <c r="AR111" s="5"/>
      <c r="AS111" s="5"/>
      <c r="AT111" s="5"/>
      <c r="AU111" s="5"/>
      <c r="AV111" s="5"/>
      <c r="AW111" s="5"/>
      <c r="AX111" s="5"/>
      <c r="AY111" s="5"/>
      <c r="AZ111" s="5"/>
    </row>
    <row r="112" spans="2:52">
      <c r="AG112" s="5"/>
      <c r="AH112" s="5"/>
      <c r="AI112" s="5"/>
      <c r="AJ112" s="5"/>
      <c r="AK112" s="5"/>
      <c r="AL112" s="5"/>
      <c r="AM112" s="5"/>
      <c r="AN112" s="5"/>
      <c r="AO112" s="5"/>
      <c r="AP112" s="5"/>
      <c r="AQ112" s="5"/>
      <c r="AR112" s="5"/>
      <c r="AS112" s="5"/>
      <c r="AT112" s="5"/>
      <c r="AU112" s="5"/>
      <c r="AV112" s="5"/>
      <c r="AW112" s="5"/>
      <c r="AX112" s="5"/>
      <c r="AY112" s="5"/>
      <c r="AZ112" s="5"/>
    </row>
    <row r="113" spans="33:52">
      <c r="AG113" s="5"/>
      <c r="AH113" s="5"/>
      <c r="AI113" s="5"/>
      <c r="AJ113" s="5"/>
      <c r="AK113" s="5"/>
      <c r="AL113" s="5"/>
      <c r="AM113" s="5"/>
      <c r="AN113" s="5"/>
      <c r="AO113" s="5"/>
      <c r="AP113" s="5"/>
      <c r="AQ113" s="5"/>
      <c r="AR113" s="5"/>
      <c r="AS113" s="5"/>
      <c r="AT113" s="5"/>
      <c r="AU113" s="5"/>
      <c r="AV113" s="5"/>
      <c r="AW113" s="5"/>
      <c r="AX113" s="5"/>
      <c r="AY113" s="5"/>
      <c r="AZ113" s="5"/>
    </row>
    <row r="114" spans="33:52">
      <c r="AG114" s="5"/>
      <c r="AH114" s="5"/>
      <c r="AI114" s="5"/>
      <c r="AJ114" s="5"/>
      <c r="AK114" s="5"/>
      <c r="AL114" s="5"/>
      <c r="AM114" s="5"/>
      <c r="AN114" s="5"/>
      <c r="AO114" s="5"/>
      <c r="AP114" s="5"/>
      <c r="AQ114" s="5"/>
      <c r="AR114" s="5"/>
      <c r="AS114" s="5"/>
      <c r="AT114" s="5"/>
      <c r="AU114" s="5"/>
      <c r="AV114" s="5"/>
      <c r="AW114" s="5"/>
      <c r="AX114" s="5"/>
      <c r="AY114" s="5"/>
      <c r="AZ114" s="5"/>
    </row>
    <row r="115" spans="33:52">
      <c r="AG115" s="5"/>
      <c r="AH115" s="5"/>
      <c r="AI115" s="5"/>
      <c r="AJ115" s="5"/>
      <c r="AK115" s="5"/>
      <c r="AL115" s="5"/>
      <c r="AM115" s="5"/>
      <c r="AN115" s="5"/>
      <c r="AO115" s="5"/>
      <c r="AP115" s="5"/>
      <c r="AQ115" s="5"/>
      <c r="AR115" s="5"/>
      <c r="AS115" s="5"/>
      <c r="AT115" s="5"/>
      <c r="AU115" s="5"/>
      <c r="AV115" s="5"/>
      <c r="AW115" s="5"/>
      <c r="AX115" s="5"/>
      <c r="AY115" s="5"/>
      <c r="AZ115" s="5"/>
    </row>
    <row r="116" spans="33:52">
      <c r="AG116" s="5"/>
      <c r="AH116" s="5"/>
      <c r="AI116" s="5"/>
      <c r="AJ116" s="5"/>
      <c r="AK116" s="5"/>
      <c r="AL116" s="5"/>
      <c r="AM116" s="5"/>
      <c r="AN116" s="5"/>
      <c r="AO116" s="5"/>
      <c r="AP116" s="5"/>
      <c r="AQ116" s="5"/>
      <c r="AR116" s="5"/>
      <c r="AS116" s="5"/>
      <c r="AT116" s="5"/>
      <c r="AU116" s="5"/>
      <c r="AV116" s="5"/>
      <c r="AW116" s="5"/>
      <c r="AX116" s="5"/>
      <c r="AY116" s="5"/>
      <c r="AZ116" s="5"/>
    </row>
    <row r="117" spans="33:52">
      <c r="AG117" s="5"/>
      <c r="AH117" s="5"/>
      <c r="AI117" s="5"/>
      <c r="AJ117" s="5"/>
      <c r="AK117" s="5"/>
      <c r="AL117" s="5"/>
      <c r="AM117" s="5"/>
      <c r="AN117" s="5"/>
      <c r="AO117" s="5"/>
      <c r="AP117" s="5"/>
      <c r="AQ117" s="5"/>
      <c r="AR117" s="5"/>
      <c r="AS117" s="5"/>
      <c r="AT117" s="5"/>
      <c r="AU117" s="5"/>
      <c r="AV117" s="5"/>
      <c r="AW117" s="5"/>
      <c r="AX117" s="5"/>
      <c r="AY117" s="5"/>
      <c r="AZ117" s="5"/>
    </row>
    <row r="118" spans="33:52">
      <c r="AG118" s="5"/>
      <c r="AH118" s="5"/>
      <c r="AI118" s="5"/>
      <c r="AJ118" s="5"/>
      <c r="AK118" s="5"/>
      <c r="AL118" s="5"/>
      <c r="AM118" s="5"/>
      <c r="AN118" s="5"/>
      <c r="AO118" s="5"/>
      <c r="AP118" s="5"/>
      <c r="AQ118" s="5"/>
      <c r="AR118" s="5"/>
      <c r="AS118" s="5"/>
      <c r="AT118" s="5"/>
      <c r="AU118" s="5"/>
      <c r="AV118" s="5"/>
      <c r="AW118" s="5"/>
      <c r="AX118" s="5"/>
      <c r="AY118" s="5"/>
      <c r="AZ118" s="5"/>
    </row>
    <row r="119" spans="33:52">
      <c r="AG119" s="5"/>
      <c r="AH119" s="5"/>
      <c r="AI119" s="5"/>
      <c r="AJ119" s="5"/>
      <c r="AK119" s="5"/>
      <c r="AL119" s="5"/>
      <c r="AM119" s="5"/>
      <c r="AN119" s="5"/>
      <c r="AO119" s="5"/>
      <c r="AP119" s="5"/>
      <c r="AQ119" s="5"/>
      <c r="AR119" s="5"/>
      <c r="AS119" s="5"/>
      <c r="AT119" s="5"/>
      <c r="AU119" s="5"/>
      <c r="AV119" s="5"/>
      <c r="AW119" s="5"/>
      <c r="AX119" s="5"/>
      <c r="AY119" s="5"/>
      <c r="AZ119" s="5"/>
    </row>
    <row r="120" spans="33:52">
      <c r="AG120" s="5"/>
      <c r="AH120" s="5"/>
      <c r="AI120" s="5"/>
      <c r="AJ120" s="5"/>
      <c r="AK120" s="5"/>
      <c r="AL120" s="5"/>
      <c r="AM120" s="5"/>
      <c r="AN120" s="5"/>
      <c r="AO120" s="5"/>
      <c r="AP120" s="5"/>
      <c r="AQ120" s="5"/>
      <c r="AR120" s="5"/>
      <c r="AS120" s="5"/>
      <c r="AT120" s="5"/>
      <c r="AU120" s="5"/>
      <c r="AV120" s="5"/>
      <c r="AW120" s="5"/>
      <c r="AX120" s="5"/>
      <c r="AY120" s="5"/>
      <c r="AZ120" s="5"/>
    </row>
    <row r="121" spans="33:52">
      <c r="AG121" s="5"/>
      <c r="AH121" s="5"/>
      <c r="AI121" s="5"/>
      <c r="AJ121" s="5"/>
      <c r="AK121" s="5"/>
      <c r="AL121" s="5"/>
      <c r="AM121" s="5"/>
      <c r="AN121" s="5"/>
      <c r="AO121" s="5"/>
      <c r="AP121" s="5"/>
      <c r="AQ121" s="5"/>
      <c r="AR121" s="5"/>
      <c r="AS121" s="5"/>
      <c r="AT121" s="5"/>
      <c r="AU121" s="5"/>
      <c r="AV121" s="5"/>
      <c r="AW121" s="5"/>
      <c r="AX121" s="5"/>
      <c r="AY121" s="5"/>
      <c r="AZ121" s="5"/>
    </row>
    <row r="122" spans="33:52">
      <c r="AG122" s="5"/>
      <c r="AH122" s="5"/>
      <c r="AI122" s="5"/>
      <c r="AJ122" s="5"/>
      <c r="AK122" s="5"/>
      <c r="AL122" s="5"/>
      <c r="AM122" s="5"/>
      <c r="AN122" s="5"/>
      <c r="AO122" s="5"/>
      <c r="AP122" s="5"/>
      <c r="AQ122" s="5"/>
      <c r="AR122" s="5"/>
      <c r="AS122" s="5"/>
      <c r="AT122" s="5"/>
      <c r="AU122" s="5"/>
      <c r="AV122" s="5"/>
      <c r="AW122" s="5"/>
      <c r="AX122" s="5"/>
      <c r="AY122" s="5"/>
      <c r="AZ122" s="5"/>
    </row>
    <row r="123" spans="33:52">
      <c r="AG123" s="5"/>
      <c r="AH123" s="5"/>
      <c r="AI123" s="5"/>
      <c r="AJ123" s="5"/>
      <c r="AK123" s="5"/>
      <c r="AL123" s="5"/>
      <c r="AM123" s="5"/>
      <c r="AN123" s="5"/>
      <c r="AO123" s="5"/>
      <c r="AP123" s="5"/>
      <c r="AQ123" s="5"/>
      <c r="AR123" s="5"/>
      <c r="AS123" s="5"/>
      <c r="AT123" s="5"/>
      <c r="AU123" s="5"/>
      <c r="AV123" s="5"/>
      <c r="AW123" s="5"/>
      <c r="AX123" s="5"/>
      <c r="AY123" s="5"/>
      <c r="AZ123" s="5"/>
    </row>
    <row r="124" spans="33:52">
      <c r="AG124" s="5"/>
      <c r="AH124" s="5"/>
      <c r="AI124" s="5"/>
      <c r="AJ124" s="5"/>
      <c r="AK124" s="5"/>
      <c r="AL124" s="5"/>
      <c r="AM124" s="5"/>
      <c r="AN124" s="5"/>
      <c r="AO124" s="5"/>
      <c r="AP124" s="5"/>
      <c r="AQ124" s="5"/>
      <c r="AR124" s="5"/>
      <c r="AS124" s="5"/>
      <c r="AT124" s="5"/>
      <c r="AU124" s="5"/>
      <c r="AV124" s="5"/>
      <c r="AW124" s="5"/>
      <c r="AX124" s="5"/>
      <c r="AY124" s="5"/>
      <c r="AZ124" s="5"/>
    </row>
    <row r="125" spans="33:52">
      <c r="AG125" s="5"/>
      <c r="AH125" s="5"/>
      <c r="AI125" s="5"/>
      <c r="AJ125" s="5"/>
      <c r="AK125" s="5"/>
      <c r="AL125" s="5"/>
      <c r="AM125" s="5"/>
      <c r="AN125" s="5"/>
      <c r="AO125" s="5"/>
      <c r="AP125" s="5"/>
      <c r="AQ125" s="5"/>
      <c r="AR125" s="5"/>
      <c r="AS125" s="5"/>
      <c r="AT125" s="5"/>
      <c r="AU125" s="5"/>
      <c r="AV125" s="5"/>
      <c r="AW125" s="5"/>
      <c r="AX125" s="5"/>
      <c r="AY125" s="5"/>
      <c r="AZ125" s="5"/>
    </row>
    <row r="126" spans="33:52">
      <c r="AG126" s="5"/>
      <c r="AH126" s="5"/>
      <c r="AI126" s="5"/>
      <c r="AJ126" s="5"/>
      <c r="AK126" s="5"/>
      <c r="AL126" s="5"/>
      <c r="AM126" s="5"/>
      <c r="AN126" s="5"/>
      <c r="AO126" s="5"/>
      <c r="AP126" s="5"/>
      <c r="AQ126" s="5"/>
      <c r="AR126" s="5"/>
      <c r="AS126" s="5"/>
      <c r="AT126" s="5"/>
      <c r="AU126" s="5"/>
      <c r="AV126" s="5"/>
      <c r="AW126" s="5"/>
      <c r="AX126" s="5"/>
      <c r="AY126" s="5"/>
      <c r="AZ126" s="5"/>
    </row>
    <row r="127" spans="33:52">
      <c r="AG127" s="5"/>
      <c r="AH127" s="5"/>
      <c r="AI127" s="5"/>
      <c r="AJ127" s="5"/>
      <c r="AK127" s="5"/>
      <c r="AL127" s="5"/>
      <c r="AM127" s="5"/>
      <c r="AN127" s="5"/>
      <c r="AO127" s="5"/>
      <c r="AP127" s="5"/>
      <c r="AQ127" s="5"/>
      <c r="AR127" s="5"/>
      <c r="AS127" s="5"/>
      <c r="AT127" s="5"/>
      <c r="AU127" s="5"/>
      <c r="AV127" s="5"/>
      <c r="AW127" s="5"/>
      <c r="AX127" s="5"/>
      <c r="AY127" s="5"/>
      <c r="AZ127" s="5"/>
    </row>
    <row r="128" spans="33:52">
      <c r="AG128" s="5"/>
      <c r="AH128" s="5"/>
      <c r="AI128" s="5"/>
      <c r="AJ128" s="5"/>
      <c r="AK128" s="5"/>
      <c r="AL128" s="5"/>
      <c r="AM128" s="5"/>
      <c r="AN128" s="5"/>
      <c r="AO128" s="5"/>
      <c r="AP128" s="5"/>
      <c r="AQ128" s="5"/>
      <c r="AR128" s="5"/>
      <c r="AS128" s="5"/>
      <c r="AT128" s="5"/>
      <c r="AU128" s="5"/>
      <c r="AV128" s="5"/>
      <c r="AW128" s="5"/>
      <c r="AX128" s="5"/>
      <c r="AY128" s="5"/>
      <c r="AZ128" s="5"/>
    </row>
    <row r="129" spans="33:52">
      <c r="AG129" s="5"/>
      <c r="AH129" s="5"/>
      <c r="AI129" s="5"/>
      <c r="AJ129" s="5"/>
      <c r="AK129" s="5"/>
      <c r="AL129" s="5"/>
      <c r="AM129" s="5"/>
      <c r="AN129" s="5"/>
      <c r="AO129" s="5"/>
      <c r="AP129" s="5"/>
      <c r="AQ129" s="5"/>
      <c r="AR129" s="5"/>
      <c r="AS129" s="5"/>
      <c r="AT129" s="5"/>
      <c r="AU129" s="5"/>
      <c r="AV129" s="5"/>
      <c r="AW129" s="5"/>
      <c r="AX129" s="5"/>
      <c r="AY129" s="5"/>
      <c r="AZ129" s="5"/>
    </row>
    <row r="130" spans="33:52">
      <c r="AG130" s="5"/>
      <c r="AH130" s="5"/>
      <c r="AI130" s="5"/>
      <c r="AJ130" s="5"/>
      <c r="AK130" s="5"/>
      <c r="AL130" s="5"/>
      <c r="AM130" s="5"/>
      <c r="AN130" s="5"/>
      <c r="AO130" s="5"/>
      <c r="AP130" s="5"/>
      <c r="AQ130" s="5"/>
      <c r="AR130" s="5"/>
      <c r="AS130" s="5"/>
      <c r="AT130" s="5"/>
      <c r="AU130" s="5"/>
      <c r="AV130" s="5"/>
      <c r="AW130" s="5"/>
      <c r="AX130" s="5"/>
      <c r="AY130" s="5"/>
      <c r="AZ130" s="5"/>
    </row>
    <row r="131" spans="33:52">
      <c r="AG131" s="5"/>
      <c r="AH131" s="5"/>
      <c r="AI131" s="5"/>
      <c r="AJ131" s="5"/>
      <c r="AK131" s="5"/>
      <c r="AL131" s="5"/>
      <c r="AM131" s="5"/>
      <c r="AN131" s="5"/>
      <c r="AO131" s="5"/>
      <c r="AP131" s="5"/>
      <c r="AQ131" s="5"/>
      <c r="AR131" s="5"/>
      <c r="AS131" s="5"/>
      <c r="AT131" s="5"/>
      <c r="AU131" s="5"/>
      <c r="AV131" s="5"/>
      <c r="AW131" s="5"/>
      <c r="AX131" s="5"/>
      <c r="AY131" s="5"/>
      <c r="AZ131" s="5"/>
    </row>
    <row r="132" spans="33:52">
      <c r="AG132" s="5"/>
      <c r="AH132" s="5"/>
      <c r="AI132" s="5"/>
      <c r="AJ132" s="5"/>
      <c r="AK132" s="5"/>
      <c r="AL132" s="5"/>
      <c r="AM132" s="5"/>
      <c r="AN132" s="5"/>
      <c r="AO132" s="5"/>
      <c r="AP132" s="5"/>
      <c r="AQ132" s="5"/>
      <c r="AR132" s="5"/>
      <c r="AS132" s="5"/>
      <c r="AT132" s="5"/>
      <c r="AU132" s="5"/>
      <c r="AV132" s="5"/>
      <c r="AW132" s="5"/>
      <c r="AX132" s="5"/>
      <c r="AY132" s="5"/>
      <c r="AZ132" s="5"/>
    </row>
    <row r="133" spans="33:52">
      <c r="AG133" s="5"/>
      <c r="AH133" s="5"/>
      <c r="AI133" s="5"/>
      <c r="AJ133" s="5"/>
      <c r="AK133" s="5"/>
      <c r="AL133" s="5"/>
      <c r="AM133" s="5"/>
      <c r="AN133" s="5"/>
      <c r="AO133" s="5"/>
      <c r="AP133" s="5"/>
      <c r="AQ133" s="5"/>
      <c r="AR133" s="5"/>
      <c r="AS133" s="5"/>
      <c r="AT133" s="5"/>
      <c r="AU133" s="5"/>
      <c r="AV133" s="5"/>
      <c r="AW133" s="5"/>
      <c r="AX133" s="5"/>
      <c r="AY133" s="5"/>
      <c r="AZ133" s="5"/>
    </row>
    <row r="134" spans="33:52">
      <c r="AG134" s="5"/>
      <c r="AH134" s="5"/>
      <c r="AI134" s="5"/>
      <c r="AJ134" s="5"/>
      <c r="AK134" s="5"/>
      <c r="AL134" s="5"/>
      <c r="AM134" s="5"/>
      <c r="AN134" s="5"/>
      <c r="AO134" s="5"/>
      <c r="AP134" s="5"/>
      <c r="AQ134" s="5"/>
      <c r="AR134" s="5"/>
      <c r="AS134" s="5"/>
      <c r="AT134" s="5"/>
      <c r="AU134" s="5"/>
      <c r="AV134" s="5"/>
      <c r="AW134" s="5"/>
      <c r="AX134" s="5"/>
      <c r="AY134" s="5"/>
      <c r="AZ134" s="5"/>
    </row>
    <row r="135" spans="33:52">
      <c r="AG135" s="5"/>
      <c r="AH135" s="5"/>
      <c r="AI135" s="5"/>
      <c r="AJ135" s="5"/>
      <c r="AK135" s="5"/>
      <c r="AL135" s="5"/>
      <c r="AM135" s="5"/>
      <c r="AN135" s="5"/>
      <c r="AO135" s="5"/>
      <c r="AP135" s="5"/>
      <c r="AQ135" s="5"/>
      <c r="AR135" s="5"/>
      <c r="AS135" s="5"/>
      <c r="AT135" s="5"/>
      <c r="AU135" s="5"/>
      <c r="AV135" s="5"/>
      <c r="AW135" s="5"/>
      <c r="AX135" s="5"/>
      <c r="AY135" s="5"/>
      <c r="AZ135" s="5"/>
    </row>
    <row r="136" spans="33:52">
      <c r="AG136" s="5"/>
      <c r="AH136" s="5"/>
      <c r="AI136" s="5"/>
      <c r="AJ136" s="5"/>
      <c r="AK136" s="5"/>
      <c r="AL136" s="5"/>
      <c r="AM136" s="5"/>
      <c r="AN136" s="5"/>
      <c r="AO136" s="5"/>
      <c r="AP136" s="5"/>
      <c r="AQ136" s="5"/>
      <c r="AR136" s="5"/>
      <c r="AS136" s="5"/>
      <c r="AT136" s="5"/>
      <c r="AU136" s="5"/>
      <c r="AV136" s="5"/>
      <c r="AW136" s="5"/>
      <c r="AX136" s="5"/>
      <c r="AY136" s="5"/>
      <c r="AZ136" s="5"/>
    </row>
    <row r="137" spans="33:52">
      <c r="AG137" s="5"/>
      <c r="AH137" s="5"/>
      <c r="AI137" s="5"/>
      <c r="AJ137" s="5"/>
      <c r="AK137" s="5"/>
      <c r="AL137" s="5"/>
      <c r="AM137" s="5"/>
      <c r="AN137" s="5"/>
      <c r="AO137" s="5"/>
      <c r="AP137" s="5"/>
      <c r="AQ137" s="5"/>
      <c r="AR137" s="5"/>
      <c r="AS137" s="5"/>
      <c r="AT137" s="5"/>
      <c r="AU137" s="5"/>
      <c r="AV137" s="5"/>
      <c r="AW137" s="5"/>
      <c r="AX137" s="5"/>
      <c r="AY137" s="5"/>
      <c r="AZ137" s="5"/>
    </row>
    <row r="138" spans="33:52">
      <c r="AG138" s="5"/>
      <c r="AH138" s="5"/>
      <c r="AI138" s="5"/>
      <c r="AJ138" s="5"/>
      <c r="AK138" s="5"/>
      <c r="AL138" s="5"/>
      <c r="AM138" s="5"/>
      <c r="AN138" s="5"/>
      <c r="AO138" s="5"/>
      <c r="AP138" s="5"/>
      <c r="AQ138" s="5"/>
      <c r="AR138" s="5"/>
      <c r="AS138" s="5"/>
      <c r="AT138" s="5"/>
      <c r="AU138" s="5"/>
      <c r="AV138" s="5"/>
      <c r="AW138" s="5"/>
      <c r="AX138" s="5"/>
      <c r="AY138" s="5"/>
      <c r="AZ138" s="5"/>
    </row>
    <row r="139" spans="33:52">
      <c r="AG139" s="5"/>
      <c r="AH139" s="5"/>
      <c r="AI139" s="5"/>
      <c r="AJ139" s="5"/>
      <c r="AK139" s="5"/>
      <c r="AL139" s="5"/>
      <c r="AM139" s="5"/>
      <c r="AN139" s="5"/>
      <c r="AO139" s="5"/>
      <c r="AP139" s="5"/>
      <c r="AQ139" s="5"/>
      <c r="AR139" s="5"/>
      <c r="AS139" s="5"/>
      <c r="AT139" s="5"/>
      <c r="AU139" s="5"/>
      <c r="AV139" s="5"/>
      <c r="AW139" s="5"/>
      <c r="AX139" s="5"/>
      <c r="AY139" s="5"/>
      <c r="AZ139" s="5"/>
    </row>
    <row r="140" spans="33:52">
      <c r="AG140" s="5"/>
      <c r="AH140" s="5"/>
      <c r="AI140" s="5"/>
      <c r="AJ140" s="5"/>
      <c r="AK140" s="5"/>
      <c r="AL140" s="5"/>
      <c r="AM140" s="5"/>
      <c r="AN140" s="5"/>
      <c r="AO140" s="5"/>
      <c r="AP140" s="5"/>
      <c r="AQ140" s="5"/>
      <c r="AR140" s="5"/>
      <c r="AS140" s="5"/>
      <c r="AT140" s="5"/>
      <c r="AU140" s="5"/>
      <c r="AV140" s="5"/>
      <c r="AW140" s="5"/>
      <c r="AX140" s="5"/>
      <c r="AY140" s="5"/>
      <c r="AZ140" s="5"/>
    </row>
    <row r="141" spans="33:52">
      <c r="AG141" s="5"/>
      <c r="AH141" s="5"/>
      <c r="AI141" s="5"/>
      <c r="AJ141" s="5"/>
      <c r="AK141" s="5"/>
      <c r="AL141" s="5"/>
      <c r="AM141" s="5"/>
      <c r="AN141" s="5"/>
      <c r="AO141" s="5"/>
      <c r="AP141" s="5"/>
      <c r="AQ141" s="5"/>
      <c r="AR141" s="5"/>
      <c r="AS141" s="5"/>
      <c r="AT141" s="5"/>
      <c r="AU141" s="5"/>
      <c r="AV141" s="5"/>
      <c r="AW141" s="5"/>
      <c r="AX141" s="5"/>
      <c r="AY141" s="5"/>
      <c r="AZ141" s="5"/>
    </row>
    <row r="142" spans="33:52">
      <c r="AG142" s="5"/>
      <c r="AH142" s="5"/>
      <c r="AI142" s="5"/>
      <c r="AJ142" s="5"/>
      <c r="AK142" s="5"/>
      <c r="AL142" s="5"/>
      <c r="AM142" s="5"/>
      <c r="AN142" s="5"/>
      <c r="AO142" s="5"/>
      <c r="AP142" s="5"/>
      <c r="AQ142" s="5"/>
      <c r="AR142" s="5"/>
      <c r="AS142" s="5"/>
      <c r="AT142" s="5"/>
      <c r="AU142" s="5"/>
      <c r="AV142" s="5"/>
      <c r="AW142" s="5"/>
      <c r="AX142" s="5"/>
      <c r="AY142" s="5"/>
      <c r="AZ142" s="5"/>
    </row>
    <row r="143" spans="33:52">
      <c r="AG143" s="5"/>
      <c r="AH143" s="5"/>
      <c r="AI143" s="5"/>
      <c r="AJ143" s="5"/>
      <c r="AK143" s="5"/>
      <c r="AL143" s="5"/>
      <c r="AM143" s="5"/>
      <c r="AN143" s="5"/>
      <c r="AO143" s="5"/>
      <c r="AP143" s="5"/>
      <c r="AQ143" s="5"/>
      <c r="AR143" s="5"/>
      <c r="AS143" s="5"/>
      <c r="AT143" s="5"/>
      <c r="AU143" s="5"/>
      <c r="AV143" s="5"/>
      <c r="AW143" s="5"/>
      <c r="AX143" s="5"/>
      <c r="AY143" s="5"/>
      <c r="AZ143" s="5"/>
    </row>
    <row r="144" spans="33:52">
      <c r="AG144" s="5"/>
      <c r="AH144" s="5"/>
      <c r="AI144" s="5"/>
      <c r="AJ144" s="5"/>
      <c r="AK144" s="5"/>
      <c r="AL144" s="5"/>
      <c r="AM144" s="5"/>
      <c r="AN144" s="5"/>
      <c r="AO144" s="5"/>
      <c r="AP144" s="5"/>
      <c r="AQ144" s="5"/>
      <c r="AR144" s="5"/>
      <c r="AS144" s="5"/>
      <c r="AT144" s="5"/>
      <c r="AU144" s="5"/>
      <c r="AV144" s="5"/>
      <c r="AW144" s="5"/>
      <c r="AX144" s="5"/>
      <c r="AY144" s="5"/>
      <c r="AZ144" s="5"/>
    </row>
    <row r="145" spans="33:52">
      <c r="AG145" s="5"/>
      <c r="AH145" s="5"/>
      <c r="AI145" s="5"/>
      <c r="AJ145" s="5"/>
      <c r="AK145" s="5"/>
      <c r="AL145" s="5"/>
      <c r="AM145" s="5"/>
      <c r="AN145" s="5"/>
      <c r="AO145" s="5"/>
      <c r="AP145" s="5"/>
      <c r="AQ145" s="5"/>
      <c r="AR145" s="5"/>
      <c r="AS145" s="5"/>
      <c r="AT145" s="5"/>
      <c r="AU145" s="5"/>
      <c r="AV145" s="5"/>
      <c r="AW145" s="5"/>
      <c r="AX145" s="5"/>
      <c r="AY145" s="5"/>
      <c r="AZ145" s="5"/>
    </row>
    <row r="146" spans="33:52">
      <c r="AG146" s="5"/>
      <c r="AH146" s="5"/>
      <c r="AI146" s="5"/>
      <c r="AJ146" s="5"/>
      <c r="AK146" s="5"/>
      <c r="AL146" s="5"/>
      <c r="AM146" s="5"/>
      <c r="AN146" s="5"/>
      <c r="AO146" s="5"/>
      <c r="AP146" s="5"/>
      <c r="AQ146" s="5"/>
      <c r="AR146" s="5"/>
      <c r="AS146" s="5"/>
      <c r="AT146" s="5"/>
      <c r="AU146" s="5"/>
      <c r="AV146" s="5"/>
      <c r="AW146" s="5"/>
      <c r="AX146" s="5"/>
      <c r="AY146" s="5"/>
      <c r="AZ146" s="5"/>
    </row>
    <row r="147" spans="33:52">
      <c r="AG147" s="5"/>
      <c r="AH147" s="5"/>
      <c r="AI147" s="5"/>
      <c r="AJ147" s="5"/>
      <c r="AK147" s="5"/>
      <c r="AL147" s="5"/>
      <c r="AM147" s="5"/>
      <c r="AN147" s="5"/>
      <c r="AO147" s="5"/>
      <c r="AP147" s="5"/>
      <c r="AQ147" s="5"/>
      <c r="AR147" s="5"/>
      <c r="AS147" s="5"/>
      <c r="AT147" s="5"/>
      <c r="AU147" s="5"/>
      <c r="AV147" s="5"/>
      <c r="AW147" s="5"/>
      <c r="AX147" s="5"/>
      <c r="AY147" s="5"/>
      <c r="AZ147" s="5"/>
    </row>
    <row r="148" spans="33:52">
      <c r="AG148" s="5"/>
      <c r="AH148" s="5"/>
      <c r="AI148" s="5"/>
      <c r="AJ148" s="5"/>
      <c r="AK148" s="5"/>
      <c r="AL148" s="5"/>
      <c r="AM148" s="5"/>
      <c r="AN148" s="5"/>
      <c r="AO148" s="5"/>
      <c r="AP148" s="5"/>
      <c r="AQ148" s="5"/>
      <c r="AR148" s="5"/>
      <c r="AS148" s="5"/>
      <c r="AT148" s="5"/>
      <c r="AU148" s="5"/>
      <c r="AV148" s="5"/>
      <c r="AW148" s="5"/>
      <c r="AX148" s="5"/>
      <c r="AY148" s="5"/>
      <c r="AZ148" s="5"/>
    </row>
    <row r="149" spans="33:52">
      <c r="AG149" s="5"/>
      <c r="AH149" s="5"/>
      <c r="AI149" s="5"/>
      <c r="AJ149" s="5"/>
      <c r="AK149" s="5"/>
      <c r="AL149" s="5"/>
      <c r="AM149" s="5"/>
      <c r="AN149" s="5"/>
      <c r="AO149" s="5"/>
      <c r="AP149" s="5"/>
      <c r="AQ149" s="5"/>
      <c r="AR149" s="5"/>
      <c r="AS149" s="5"/>
      <c r="AT149" s="5"/>
      <c r="AU149" s="5"/>
      <c r="AV149" s="5"/>
      <c r="AW149" s="5"/>
      <c r="AX149" s="5"/>
      <c r="AY149" s="5"/>
      <c r="AZ149" s="5"/>
    </row>
    <row r="150" spans="33:52">
      <c r="AG150" s="5"/>
      <c r="AH150" s="5"/>
      <c r="AI150" s="5"/>
      <c r="AJ150" s="5"/>
      <c r="AK150" s="5"/>
      <c r="AL150" s="5"/>
      <c r="AM150" s="5"/>
      <c r="AN150" s="5"/>
      <c r="AO150" s="5"/>
      <c r="AP150" s="5"/>
      <c r="AQ150" s="5"/>
      <c r="AR150" s="5"/>
      <c r="AS150" s="5"/>
      <c r="AT150" s="5"/>
      <c r="AU150" s="5"/>
      <c r="AV150" s="5"/>
      <c r="AW150" s="5"/>
      <c r="AX150" s="5"/>
      <c r="AY150" s="5"/>
      <c r="AZ150" s="5"/>
    </row>
    <row r="151" spans="33:52">
      <c r="AG151" s="5"/>
      <c r="AH151" s="5"/>
      <c r="AI151" s="5"/>
      <c r="AJ151" s="5"/>
      <c r="AK151" s="5"/>
      <c r="AL151" s="5"/>
      <c r="AM151" s="5"/>
      <c r="AN151" s="5"/>
      <c r="AO151" s="5"/>
      <c r="AP151" s="5"/>
      <c r="AQ151" s="5"/>
      <c r="AR151" s="5"/>
      <c r="AS151" s="5"/>
      <c r="AT151" s="5"/>
      <c r="AU151" s="5"/>
      <c r="AV151" s="5"/>
      <c r="AW151" s="5"/>
      <c r="AX151" s="5"/>
      <c r="AY151" s="5"/>
      <c r="AZ151" s="5"/>
    </row>
    <row r="152" spans="33:52">
      <c r="AG152" s="5"/>
      <c r="AH152" s="5"/>
      <c r="AI152" s="5"/>
      <c r="AJ152" s="5"/>
      <c r="AK152" s="5"/>
      <c r="AL152" s="5"/>
      <c r="AM152" s="5"/>
      <c r="AN152" s="5"/>
      <c r="AO152" s="5"/>
      <c r="AP152" s="5"/>
      <c r="AQ152" s="5"/>
      <c r="AR152" s="5"/>
      <c r="AS152" s="5"/>
      <c r="AT152" s="5"/>
      <c r="AU152" s="5"/>
      <c r="AV152" s="5"/>
      <c r="AW152" s="5"/>
      <c r="AX152" s="5"/>
      <c r="AY152" s="5"/>
      <c r="AZ152" s="5"/>
    </row>
    <row r="153" spans="33:52">
      <c r="AG153" s="5"/>
      <c r="AH153" s="5"/>
      <c r="AI153" s="5"/>
      <c r="AJ153" s="5"/>
      <c r="AK153" s="5"/>
      <c r="AL153" s="5"/>
      <c r="AM153" s="5"/>
      <c r="AN153" s="5"/>
      <c r="AO153" s="5"/>
      <c r="AP153" s="5"/>
      <c r="AQ153" s="5"/>
      <c r="AR153" s="5"/>
      <c r="AS153" s="5"/>
      <c r="AT153" s="5"/>
      <c r="AU153" s="5"/>
      <c r="AV153" s="5"/>
      <c r="AW153" s="5"/>
      <c r="AX153" s="5"/>
      <c r="AY153" s="5"/>
      <c r="AZ153" s="5"/>
    </row>
    <row r="154" spans="33:52">
      <c r="AG154" s="5"/>
      <c r="AH154" s="5"/>
      <c r="AI154" s="5"/>
      <c r="AJ154" s="5"/>
      <c r="AK154" s="5"/>
      <c r="AL154" s="5"/>
      <c r="AM154" s="5"/>
      <c r="AN154" s="5"/>
      <c r="AO154" s="5"/>
      <c r="AP154" s="5"/>
      <c r="AQ154" s="5"/>
      <c r="AR154" s="5"/>
      <c r="AS154" s="5"/>
      <c r="AT154" s="5"/>
      <c r="AU154" s="5"/>
      <c r="AV154" s="5"/>
      <c r="AW154" s="5"/>
      <c r="AX154" s="5"/>
      <c r="AY154" s="5"/>
      <c r="AZ154" s="5"/>
    </row>
    <row r="155" spans="33:52">
      <c r="AG155" s="5"/>
      <c r="AH155" s="5"/>
      <c r="AI155" s="5"/>
      <c r="AJ155" s="5"/>
      <c r="AK155" s="5"/>
      <c r="AL155" s="5"/>
      <c r="AM155" s="5"/>
      <c r="AN155" s="5"/>
      <c r="AO155" s="5"/>
      <c r="AP155" s="5"/>
      <c r="AQ155" s="5"/>
      <c r="AR155" s="5"/>
      <c r="AS155" s="5"/>
      <c r="AT155" s="5"/>
      <c r="AU155" s="5"/>
      <c r="AV155" s="5"/>
      <c r="AW155" s="5"/>
      <c r="AX155" s="5"/>
      <c r="AY155" s="5"/>
      <c r="AZ155" s="5"/>
    </row>
    <row r="156" spans="33:52">
      <c r="AG156" s="5"/>
      <c r="AH156" s="5"/>
      <c r="AI156" s="5"/>
      <c r="AJ156" s="5"/>
      <c r="AK156" s="5"/>
      <c r="AL156" s="5"/>
      <c r="AM156" s="5"/>
      <c r="AN156" s="5"/>
      <c r="AO156" s="5"/>
      <c r="AP156" s="5"/>
      <c r="AQ156" s="5"/>
      <c r="AR156" s="5"/>
      <c r="AS156" s="5"/>
      <c r="AT156" s="5"/>
      <c r="AU156" s="5"/>
      <c r="AV156" s="5"/>
      <c r="AW156" s="5"/>
      <c r="AX156" s="5"/>
      <c r="AY156" s="5"/>
      <c r="AZ156" s="5"/>
    </row>
    <row r="157" spans="33:52">
      <c r="AG157" s="5"/>
      <c r="AH157" s="5"/>
      <c r="AI157" s="5"/>
      <c r="AJ157" s="5"/>
      <c r="AK157" s="5"/>
      <c r="AL157" s="5"/>
      <c r="AM157" s="5"/>
      <c r="AN157" s="5"/>
      <c r="AO157" s="5"/>
      <c r="AP157" s="5"/>
      <c r="AQ157" s="5"/>
      <c r="AR157" s="5"/>
      <c r="AS157" s="5"/>
      <c r="AT157" s="5"/>
      <c r="AU157" s="5"/>
      <c r="AV157" s="5"/>
      <c r="AW157" s="5"/>
      <c r="AX157" s="5"/>
      <c r="AY157" s="5"/>
      <c r="AZ157" s="5"/>
    </row>
    <row r="158" spans="33:52">
      <c r="AG158" s="5"/>
      <c r="AH158" s="5"/>
      <c r="AI158" s="5"/>
      <c r="AJ158" s="5"/>
      <c r="AK158" s="5"/>
      <c r="AL158" s="5"/>
      <c r="AM158" s="5"/>
      <c r="AN158" s="5"/>
      <c r="AO158" s="5"/>
      <c r="AP158" s="5"/>
      <c r="AQ158" s="5"/>
      <c r="AR158" s="5"/>
      <c r="AS158" s="5"/>
      <c r="AT158" s="5"/>
      <c r="AU158" s="5"/>
      <c r="AV158" s="5"/>
      <c r="AW158" s="5"/>
      <c r="AX158" s="5"/>
      <c r="AY158" s="5"/>
      <c r="AZ158" s="5"/>
    </row>
    <row r="159" spans="33:52">
      <c r="AG159" s="5"/>
      <c r="AH159" s="5"/>
      <c r="AI159" s="5"/>
      <c r="AJ159" s="5"/>
      <c r="AK159" s="5"/>
      <c r="AL159" s="5"/>
      <c r="AM159" s="5"/>
      <c r="AN159" s="5"/>
      <c r="AO159" s="5"/>
      <c r="AP159" s="5"/>
      <c r="AQ159" s="5"/>
      <c r="AR159" s="5"/>
      <c r="AS159" s="5"/>
      <c r="AT159" s="5"/>
      <c r="AU159" s="5"/>
      <c r="AV159" s="5"/>
      <c r="AW159" s="5"/>
      <c r="AX159" s="5"/>
      <c r="AY159" s="5"/>
      <c r="AZ159" s="5"/>
    </row>
    <row r="160" spans="33:52">
      <c r="AG160" s="5"/>
      <c r="AH160" s="5"/>
      <c r="AI160" s="5"/>
      <c r="AJ160" s="5"/>
      <c r="AK160" s="5"/>
      <c r="AL160" s="5"/>
      <c r="AM160" s="5"/>
      <c r="AN160" s="5"/>
      <c r="AO160" s="5"/>
      <c r="AP160" s="5"/>
      <c r="AQ160" s="5"/>
      <c r="AR160" s="5"/>
      <c r="AS160" s="5"/>
      <c r="AT160" s="5"/>
      <c r="AU160" s="5"/>
      <c r="AV160" s="5"/>
      <c r="AW160" s="5"/>
      <c r="AX160" s="5"/>
      <c r="AY160" s="5"/>
      <c r="AZ160" s="5"/>
    </row>
    <row r="161" spans="33:52">
      <c r="AG161" s="5"/>
      <c r="AH161" s="5"/>
      <c r="AI161" s="5"/>
      <c r="AJ161" s="5"/>
      <c r="AK161" s="5"/>
      <c r="AL161" s="5"/>
      <c r="AM161" s="5"/>
      <c r="AN161" s="5"/>
      <c r="AO161" s="5"/>
      <c r="AP161" s="5"/>
      <c r="AQ161" s="5"/>
      <c r="AR161" s="5"/>
      <c r="AS161" s="5"/>
      <c r="AT161" s="5"/>
      <c r="AU161" s="5"/>
      <c r="AV161" s="5"/>
      <c r="AW161" s="5"/>
      <c r="AX161" s="5"/>
      <c r="AY161" s="5"/>
      <c r="AZ161" s="5"/>
    </row>
    <row r="162" spans="33:52">
      <c r="AG162" s="5"/>
      <c r="AH162" s="5"/>
      <c r="AI162" s="5"/>
      <c r="AJ162" s="5"/>
      <c r="AK162" s="5"/>
      <c r="AL162" s="5"/>
      <c r="AM162" s="5"/>
      <c r="AN162" s="5"/>
      <c r="AO162" s="5"/>
      <c r="AP162" s="5"/>
      <c r="AQ162" s="5"/>
      <c r="AR162" s="5"/>
      <c r="AS162" s="5"/>
      <c r="AT162" s="5"/>
      <c r="AU162" s="5"/>
      <c r="AV162" s="5"/>
      <c r="AW162" s="5"/>
      <c r="AX162" s="5"/>
      <c r="AY162" s="5"/>
      <c r="AZ162" s="5"/>
    </row>
    <row r="163" spans="33:52">
      <c r="AG163" s="5"/>
      <c r="AH163" s="5"/>
      <c r="AI163" s="5"/>
      <c r="AJ163" s="5"/>
      <c r="AK163" s="5"/>
      <c r="AL163" s="5"/>
      <c r="AM163" s="5"/>
      <c r="AN163" s="5"/>
      <c r="AO163" s="5"/>
      <c r="AP163" s="5"/>
      <c r="AQ163" s="5"/>
      <c r="AR163" s="5"/>
      <c r="AS163" s="5"/>
      <c r="AT163" s="5"/>
      <c r="AU163" s="5"/>
      <c r="AV163" s="5"/>
      <c r="AW163" s="5"/>
      <c r="AX163" s="5"/>
      <c r="AY163" s="5"/>
      <c r="AZ163" s="5"/>
    </row>
    <row r="164" spans="33:52">
      <c r="AG164" s="5"/>
      <c r="AH164" s="5"/>
      <c r="AI164" s="5"/>
      <c r="AJ164" s="5"/>
      <c r="AK164" s="5"/>
      <c r="AL164" s="5"/>
      <c r="AM164" s="5"/>
      <c r="AN164" s="5"/>
      <c r="AO164" s="5"/>
      <c r="AP164" s="5"/>
      <c r="AQ164" s="5"/>
      <c r="AR164" s="5"/>
      <c r="AS164" s="5"/>
      <c r="AT164" s="5"/>
      <c r="AU164" s="5"/>
      <c r="AV164" s="5"/>
      <c r="AW164" s="5"/>
      <c r="AX164" s="5"/>
      <c r="AY164" s="5"/>
      <c r="AZ164" s="5"/>
    </row>
    <row r="165" spans="33:52">
      <c r="AG165" s="5"/>
      <c r="AH165" s="5"/>
      <c r="AI165" s="5"/>
      <c r="AJ165" s="5"/>
      <c r="AK165" s="5"/>
      <c r="AL165" s="5"/>
      <c r="AM165" s="5"/>
      <c r="AN165" s="5"/>
      <c r="AO165" s="5"/>
      <c r="AP165" s="5"/>
      <c r="AQ165" s="5"/>
      <c r="AR165" s="5"/>
      <c r="AS165" s="5"/>
      <c r="AT165" s="5"/>
      <c r="AU165" s="5"/>
      <c r="AV165" s="5"/>
      <c r="AW165" s="5"/>
      <c r="AX165" s="5"/>
      <c r="AY165" s="5"/>
      <c r="AZ165" s="5"/>
    </row>
    <row r="166" spans="33:52">
      <c r="AG166" s="5"/>
      <c r="AH166" s="5"/>
      <c r="AI166" s="5"/>
      <c r="AJ166" s="5"/>
      <c r="AK166" s="5"/>
      <c r="AL166" s="5"/>
      <c r="AM166" s="5"/>
      <c r="AN166" s="5"/>
      <c r="AO166" s="5"/>
      <c r="AP166" s="5"/>
      <c r="AQ166" s="5"/>
      <c r="AR166" s="5"/>
      <c r="AS166" s="5"/>
      <c r="AT166" s="5"/>
      <c r="AU166" s="5"/>
      <c r="AV166" s="5"/>
      <c r="AW166" s="5"/>
      <c r="AX166" s="5"/>
      <c r="AY166" s="5"/>
      <c r="AZ166" s="5"/>
    </row>
    <row r="167" spans="33:52">
      <c r="AG167" s="5"/>
      <c r="AH167" s="5"/>
      <c r="AI167" s="5"/>
      <c r="AJ167" s="5"/>
      <c r="AK167" s="5"/>
      <c r="AL167" s="5"/>
      <c r="AM167" s="5"/>
      <c r="AN167" s="5"/>
      <c r="AO167" s="5"/>
      <c r="AP167" s="5"/>
      <c r="AQ167" s="5"/>
      <c r="AR167" s="5"/>
      <c r="AS167" s="5"/>
      <c r="AT167" s="5"/>
      <c r="AU167" s="5"/>
      <c r="AV167" s="5"/>
      <c r="AW167" s="5"/>
      <c r="AX167" s="5"/>
      <c r="AY167" s="5"/>
      <c r="AZ167" s="5"/>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44"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204"/>
    <col min="2" max="2" width="10.42578125" style="204" bestFit="1" customWidth="1"/>
    <col min="3" max="3" width="12.85546875" style="204" customWidth="1"/>
    <col min="4" max="4" width="13.42578125" style="204" customWidth="1"/>
    <col min="5" max="5" width="13.5703125" style="204" customWidth="1"/>
    <col min="6" max="6" width="12.85546875" style="204" customWidth="1"/>
    <col min="7" max="7" width="13.5703125" style="204" bestFit="1" customWidth="1"/>
    <col min="8" max="9" width="12.85546875" style="204" customWidth="1"/>
    <col min="10" max="10" width="2.42578125" style="204" customWidth="1"/>
    <col min="11" max="15" width="12.85546875" style="204" customWidth="1"/>
    <col min="16" max="16" width="2.140625" style="204" customWidth="1"/>
    <col min="17" max="18" width="13" style="204" customWidth="1"/>
    <col min="19" max="19" width="2.140625" style="204" customWidth="1"/>
    <col min="20" max="20" width="15.85546875" style="204" customWidth="1"/>
    <col min="21" max="21" width="15.85546875" style="204" bestFit="1" customWidth="1"/>
    <col min="22" max="22" width="15.85546875" style="204" customWidth="1"/>
    <col min="23" max="23" width="2.5703125" style="204" customWidth="1"/>
    <col min="24" max="26" width="15.85546875" style="204" customWidth="1"/>
    <col min="27" max="28" width="15.85546875" style="204" bestFit="1" customWidth="1"/>
    <col min="29" max="29" width="15.85546875" style="204" customWidth="1"/>
    <col min="30" max="30" width="2.42578125" style="204" customWidth="1"/>
    <col min="31" max="32" width="13.140625" style="204" customWidth="1"/>
    <col min="33" max="33" width="11.85546875" style="204" bestFit="1" customWidth="1"/>
    <col min="34" max="34" width="13.140625" style="204" customWidth="1"/>
    <col min="35" max="36" width="9" style="204" customWidth="1"/>
    <col min="37" max="37" width="10.85546875" style="204" customWidth="1"/>
    <col min="38" max="49" width="9" style="204" customWidth="1"/>
    <col min="50" max="16384" width="9.140625" style="204"/>
  </cols>
  <sheetData>
    <row r="1" spans="2:51" ht="29.25" customHeight="1" thickBot="1">
      <c r="B1" s="198"/>
      <c r="C1" s="199" t="s">
        <v>88</v>
      </c>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200"/>
      <c r="AD1" s="201"/>
      <c r="AE1" s="202"/>
      <c r="AF1" s="202"/>
      <c r="AG1" s="202"/>
      <c r="AH1" s="203"/>
      <c r="AJ1" s="205"/>
      <c r="AK1" s="206"/>
      <c r="AL1" s="206"/>
      <c r="AM1" s="206"/>
      <c r="AN1" s="206"/>
      <c r="AO1" s="206"/>
      <c r="AP1" s="206"/>
      <c r="AQ1" s="206"/>
      <c r="AR1" s="206"/>
      <c r="AS1" s="206"/>
      <c r="AT1" s="206"/>
      <c r="AU1" s="206"/>
      <c r="AV1" s="206"/>
      <c r="AW1" s="206"/>
      <c r="AX1" s="206"/>
      <c r="AY1" s="206"/>
    </row>
    <row r="2" spans="2:51" s="214" customFormat="1" ht="15.75" customHeight="1">
      <c r="B2" s="207"/>
      <c r="C2" s="208"/>
      <c r="D2" s="208"/>
      <c r="E2" s="208"/>
      <c r="F2" s="208"/>
      <c r="G2" s="208"/>
      <c r="H2" s="208"/>
      <c r="I2" s="208"/>
      <c r="J2" s="209"/>
      <c r="K2" s="210"/>
      <c r="L2" s="210"/>
      <c r="M2" s="210"/>
      <c r="N2" s="210"/>
      <c r="O2" s="210"/>
      <c r="P2" s="209"/>
      <c r="Q2" s="209"/>
      <c r="R2" s="209"/>
      <c r="S2" s="209"/>
      <c r="T2" s="211"/>
      <c r="U2" s="211"/>
      <c r="V2" s="212"/>
      <c r="W2" s="209"/>
      <c r="X2" s="209"/>
      <c r="Y2" s="209"/>
      <c r="Z2" s="209"/>
      <c r="AA2" s="208"/>
      <c r="AB2" s="208"/>
      <c r="AC2" s="208"/>
      <c r="AD2" s="201"/>
      <c r="AE2" s="209"/>
      <c r="AF2" s="209"/>
      <c r="AG2" s="208"/>
      <c r="AH2" s="213"/>
      <c r="AJ2" s="215"/>
      <c r="AK2" s="216"/>
      <c r="AL2" s="216"/>
      <c r="AM2" s="216"/>
      <c r="AN2" s="216"/>
      <c r="AO2" s="216"/>
      <c r="AP2" s="217"/>
      <c r="AQ2" s="217"/>
      <c r="AR2" s="217"/>
      <c r="AS2" s="217"/>
      <c r="AT2" s="216"/>
      <c r="AU2" s="216"/>
      <c r="AV2" s="216"/>
      <c r="AW2" s="216"/>
      <c r="AX2" s="216"/>
      <c r="AY2" s="216"/>
    </row>
    <row r="3" spans="2:51" s="214" customFormat="1" ht="15.75" customHeight="1">
      <c r="B3" s="207"/>
      <c r="C3" s="218" t="s">
        <v>71</v>
      </c>
      <c r="D3" s="218"/>
      <c r="E3" s="218"/>
      <c r="F3" s="218"/>
      <c r="G3" s="218"/>
      <c r="H3" s="218"/>
      <c r="I3" s="218"/>
      <c r="J3" s="209"/>
      <c r="K3" s="219" t="s">
        <v>68</v>
      </c>
      <c r="L3" s="219"/>
      <c r="M3" s="219"/>
      <c r="N3" s="219"/>
      <c r="O3" s="220"/>
      <c r="P3" s="209"/>
      <c r="Q3" s="218" t="s">
        <v>112</v>
      </c>
      <c r="R3" s="218"/>
      <c r="S3" s="209"/>
      <c r="T3" s="219" t="s">
        <v>74</v>
      </c>
      <c r="U3" s="219"/>
      <c r="V3" s="219"/>
      <c r="W3" s="209"/>
      <c r="X3" s="221" t="s">
        <v>313</v>
      </c>
      <c r="Y3" s="221"/>
      <c r="Z3" s="221"/>
      <c r="AA3" s="221"/>
      <c r="AB3" s="221"/>
      <c r="AC3" s="222"/>
      <c r="AD3" s="201"/>
      <c r="AE3" s="223" t="s">
        <v>85</v>
      </c>
      <c r="AF3" s="224"/>
      <c r="AG3" s="224"/>
      <c r="AH3" s="225"/>
      <c r="AJ3" s="226"/>
      <c r="AK3" s="216"/>
      <c r="AL3" s="216"/>
      <c r="AM3" s="216"/>
      <c r="AN3" s="216"/>
      <c r="AO3" s="216"/>
      <c r="AP3" s="227"/>
      <c r="AQ3" s="227"/>
      <c r="AR3" s="227"/>
      <c r="AS3" s="227"/>
      <c r="AT3" s="216"/>
      <c r="AU3" s="216"/>
      <c r="AV3" s="216"/>
      <c r="AW3" s="216"/>
      <c r="AX3" s="216"/>
      <c r="AY3" s="216"/>
    </row>
    <row r="4" spans="2:51" s="235" customFormat="1" ht="80.25" customHeight="1">
      <c r="B4" s="228"/>
      <c r="C4" s="229" t="s">
        <v>3</v>
      </c>
      <c r="D4" s="229" t="s">
        <v>8</v>
      </c>
      <c r="E4" s="229" t="s">
        <v>5</v>
      </c>
      <c r="F4" s="229" t="s">
        <v>6</v>
      </c>
      <c r="G4" s="229" t="s">
        <v>62</v>
      </c>
      <c r="H4" s="229" t="s">
        <v>7</v>
      </c>
      <c r="I4" s="230" t="s">
        <v>185</v>
      </c>
      <c r="J4" s="230"/>
      <c r="K4" s="230" t="s">
        <v>174</v>
      </c>
      <c r="L4" s="230" t="s">
        <v>70</v>
      </c>
      <c r="M4" s="230" t="s">
        <v>76</v>
      </c>
      <c r="N4" s="230" t="s">
        <v>1</v>
      </c>
      <c r="O4" s="230" t="s">
        <v>0</v>
      </c>
      <c r="P4" s="230"/>
      <c r="Q4" s="230" t="s">
        <v>173</v>
      </c>
      <c r="R4" s="230" t="s">
        <v>335</v>
      </c>
      <c r="S4" s="230"/>
      <c r="T4" s="231" t="s">
        <v>72</v>
      </c>
      <c r="U4" s="231" t="s">
        <v>2</v>
      </c>
      <c r="V4" s="231" t="s">
        <v>183</v>
      </c>
      <c r="W4" s="232"/>
      <c r="X4" s="230" t="s">
        <v>4</v>
      </c>
      <c r="Y4" s="230" t="s">
        <v>315</v>
      </c>
      <c r="Z4" s="230" t="s">
        <v>336</v>
      </c>
      <c r="AA4" s="231" t="s">
        <v>320</v>
      </c>
      <c r="AB4" s="233" t="s">
        <v>321</v>
      </c>
      <c r="AC4" s="233" t="s">
        <v>322</v>
      </c>
      <c r="AD4" s="201"/>
      <c r="AE4" s="233" t="s">
        <v>115</v>
      </c>
      <c r="AF4" s="233" t="s">
        <v>224</v>
      </c>
      <c r="AG4" s="233" t="s">
        <v>165</v>
      </c>
      <c r="AH4" s="234" t="s">
        <v>333</v>
      </c>
      <c r="AJ4" s="236"/>
      <c r="AK4" s="237"/>
      <c r="AL4" s="238"/>
      <c r="AM4" s="238"/>
      <c r="AN4" s="238"/>
      <c r="AO4" s="238"/>
      <c r="AP4" s="239"/>
      <c r="AQ4" s="236"/>
      <c r="AR4" s="239"/>
      <c r="AS4" s="236"/>
      <c r="AT4" s="237"/>
      <c r="AU4" s="237"/>
      <c r="AV4" s="237"/>
      <c r="AW4" s="237"/>
      <c r="AX4" s="237"/>
      <c r="AY4" s="237"/>
    </row>
    <row r="5" spans="2:51" s="235" customFormat="1" ht="40.5" customHeight="1">
      <c r="B5" s="240" t="s">
        <v>81</v>
      </c>
      <c r="C5" s="229" t="s">
        <v>78</v>
      </c>
      <c r="D5" s="229" t="s">
        <v>167</v>
      </c>
      <c r="E5" s="229" t="s">
        <v>79</v>
      </c>
      <c r="F5" s="241" t="s">
        <v>163</v>
      </c>
      <c r="G5" s="241" t="s">
        <v>164</v>
      </c>
      <c r="H5" s="229"/>
      <c r="I5" s="229"/>
      <c r="J5" s="229"/>
      <c r="K5" s="229"/>
      <c r="L5" s="229" t="s">
        <v>312</v>
      </c>
      <c r="M5" s="229"/>
      <c r="N5" s="229"/>
      <c r="O5" s="241" t="s">
        <v>180</v>
      </c>
      <c r="P5" s="229"/>
      <c r="Q5" s="241" t="s">
        <v>179</v>
      </c>
      <c r="R5" s="233"/>
      <c r="S5" s="229"/>
      <c r="T5" s="233" t="s">
        <v>154</v>
      </c>
      <c r="U5" s="233" t="s">
        <v>75</v>
      </c>
      <c r="V5" s="233" t="s">
        <v>184</v>
      </c>
      <c r="W5" s="242"/>
      <c r="X5" s="229" t="s">
        <v>90</v>
      </c>
      <c r="Y5" s="229" t="s">
        <v>283</v>
      </c>
      <c r="Z5" s="229"/>
      <c r="AA5" s="243" t="s">
        <v>181</v>
      </c>
      <c r="AB5" s="233"/>
      <c r="AC5" s="233" t="s">
        <v>187</v>
      </c>
      <c r="AD5" s="201"/>
      <c r="AE5" s="233" t="s">
        <v>111</v>
      </c>
      <c r="AF5" s="233" t="s">
        <v>111</v>
      </c>
      <c r="AG5" s="233"/>
      <c r="AH5" s="244" t="s">
        <v>147</v>
      </c>
      <c r="AJ5" s="236"/>
      <c r="AK5" s="237"/>
      <c r="AL5" s="238"/>
      <c r="AM5" s="238"/>
      <c r="AN5" s="238"/>
      <c r="AO5" s="238"/>
      <c r="AP5" s="239"/>
      <c r="AQ5" s="236"/>
      <c r="AR5" s="239"/>
      <c r="AS5" s="236"/>
      <c r="AT5" s="237"/>
      <c r="AU5" s="237"/>
      <c r="AV5" s="237"/>
      <c r="AW5" s="237"/>
      <c r="AX5" s="237"/>
      <c r="AY5" s="237"/>
    </row>
    <row r="6" spans="2:51" s="251" customFormat="1">
      <c r="B6" s="245" t="s">
        <v>82</v>
      </c>
      <c r="C6" s="246" t="s">
        <v>63</v>
      </c>
      <c r="D6" s="246" t="s">
        <v>64</v>
      </c>
      <c r="E6" s="246" t="s">
        <v>65</v>
      </c>
      <c r="F6" s="246" t="s">
        <v>66</v>
      </c>
      <c r="G6" s="246" t="s">
        <v>67</v>
      </c>
      <c r="H6" s="246"/>
      <c r="I6" s="246"/>
      <c r="J6" s="247"/>
      <c r="K6" s="248"/>
      <c r="L6" s="248"/>
      <c r="M6" s="248"/>
      <c r="N6" s="248"/>
      <c r="O6" s="246"/>
      <c r="P6" s="248"/>
      <c r="Q6" s="246"/>
      <c r="R6" s="246"/>
      <c r="S6" s="248"/>
      <c r="T6" s="248"/>
      <c r="U6" s="248"/>
      <c r="V6" s="248"/>
      <c r="W6" s="249"/>
      <c r="X6" s="249"/>
      <c r="Y6" s="249"/>
      <c r="Z6" s="249"/>
      <c r="AA6" s="248"/>
      <c r="AB6" s="248"/>
      <c r="AC6" s="248"/>
      <c r="AD6" s="201"/>
      <c r="AE6" s="248"/>
      <c r="AF6" s="248"/>
      <c r="AG6" s="248"/>
      <c r="AH6" s="250"/>
      <c r="AJ6" s="252"/>
      <c r="AK6" s="253"/>
      <c r="AL6" s="253"/>
      <c r="AM6" s="253"/>
      <c r="AN6" s="253"/>
      <c r="AO6" s="253"/>
      <c r="AP6" s="254"/>
      <c r="AQ6" s="254"/>
      <c r="AR6" s="254"/>
      <c r="AS6" s="254"/>
      <c r="AT6" s="253"/>
      <c r="AU6" s="253"/>
      <c r="AV6" s="253"/>
      <c r="AW6" s="253"/>
      <c r="AX6" s="253"/>
      <c r="AY6" s="253"/>
    </row>
    <row r="7" spans="2:51" s="251" customFormat="1">
      <c r="B7" s="255"/>
      <c r="C7" s="256"/>
      <c r="D7" s="256" t="s">
        <v>80</v>
      </c>
      <c r="E7" s="256"/>
      <c r="F7" s="256"/>
      <c r="G7" s="256"/>
      <c r="H7" s="256" t="s">
        <v>73</v>
      </c>
      <c r="I7" s="256"/>
      <c r="J7" s="257"/>
      <c r="K7" s="258"/>
      <c r="L7" s="258"/>
      <c r="M7" s="258"/>
      <c r="N7" s="258"/>
      <c r="O7" s="256" t="s">
        <v>69</v>
      </c>
      <c r="P7" s="258"/>
      <c r="Q7" s="256" t="s">
        <v>175</v>
      </c>
      <c r="R7" s="256"/>
      <c r="S7" s="258"/>
      <c r="T7" s="258"/>
      <c r="U7" s="258"/>
      <c r="V7" s="258"/>
      <c r="W7" s="259"/>
      <c r="X7" s="259"/>
      <c r="Y7" s="259"/>
      <c r="Z7" s="259"/>
      <c r="AA7" s="258"/>
      <c r="AB7" s="258"/>
      <c r="AC7" s="258"/>
      <c r="AD7" s="201"/>
      <c r="AE7" s="260"/>
      <c r="AF7" s="258"/>
      <c r="AG7" s="258"/>
      <c r="AH7" s="261"/>
      <c r="AJ7" s="252"/>
      <c r="AK7" s="253"/>
      <c r="AL7" s="253"/>
      <c r="AM7" s="253"/>
      <c r="AN7" s="253"/>
      <c r="AO7" s="253"/>
      <c r="AP7" s="254"/>
      <c r="AQ7" s="254"/>
      <c r="AR7" s="254"/>
      <c r="AS7" s="254"/>
      <c r="AT7" s="253"/>
      <c r="AU7" s="253"/>
      <c r="AV7" s="253"/>
      <c r="AW7" s="253"/>
      <c r="AX7" s="253"/>
      <c r="AY7" s="253"/>
    </row>
    <row r="8" spans="2:51" s="251" customFormat="1">
      <c r="B8" s="262" t="s">
        <v>92</v>
      </c>
      <c r="C8" s="263">
        <v>3.6480000000000001</v>
      </c>
      <c r="D8" s="263">
        <v>4.2770000000000001</v>
      </c>
      <c r="E8" s="263">
        <v>3.734</v>
      </c>
      <c r="F8" s="263">
        <v>0.41199999999999998</v>
      </c>
      <c r="G8" s="263">
        <v>0.13100000000000001</v>
      </c>
      <c r="H8" s="263">
        <v>0.54300000000000004</v>
      </c>
      <c r="I8" s="263">
        <v>3.5470000000000002</v>
      </c>
      <c r="J8" s="264"/>
      <c r="K8" s="265" t="s">
        <v>116</v>
      </c>
      <c r="L8" s="266">
        <v>-6.6000000000000003E-2</v>
      </c>
      <c r="M8" s="265" t="s">
        <v>116</v>
      </c>
      <c r="N8" s="265" t="s">
        <v>116</v>
      </c>
      <c r="O8" s="265">
        <v>0.629</v>
      </c>
      <c r="P8" s="266"/>
      <c r="Q8" s="266">
        <v>0.217</v>
      </c>
      <c r="R8" s="267"/>
      <c r="S8" s="268"/>
      <c r="T8" s="264">
        <v>0.439</v>
      </c>
      <c r="U8" s="264">
        <v>0.629</v>
      </c>
      <c r="V8" s="264">
        <v>0.504</v>
      </c>
      <c r="W8" s="269"/>
      <c r="X8" s="269"/>
      <c r="Y8" s="269"/>
      <c r="Z8" s="269"/>
      <c r="AA8" s="264">
        <v>0.63200000000000001</v>
      </c>
      <c r="AB8" s="267" t="s">
        <v>116</v>
      </c>
      <c r="AC8" s="267" t="s">
        <v>116</v>
      </c>
      <c r="AD8" s="270"/>
      <c r="AE8" s="271" t="s">
        <v>116</v>
      </c>
      <c r="AF8" s="267" t="s">
        <v>116</v>
      </c>
      <c r="AG8" s="267" t="s">
        <v>116</v>
      </c>
      <c r="AH8" s="272" t="s">
        <v>116</v>
      </c>
      <c r="AJ8" s="252"/>
      <c r="AK8" s="253"/>
      <c r="AL8" s="253"/>
      <c r="AM8" s="253"/>
      <c r="AN8" s="253"/>
      <c r="AO8" s="253"/>
      <c r="AP8" s="254"/>
      <c r="AQ8" s="254"/>
      <c r="AR8" s="254"/>
      <c r="AS8" s="254"/>
      <c r="AT8" s="253"/>
      <c r="AU8" s="253"/>
      <c r="AV8" s="253"/>
      <c r="AW8" s="253"/>
      <c r="AX8" s="253"/>
      <c r="AY8" s="253"/>
    </row>
    <row r="9" spans="2:51" s="251" customFormat="1">
      <c r="B9" s="273" t="s">
        <v>93</v>
      </c>
      <c r="C9" s="263">
        <v>3.9489999999999998</v>
      </c>
      <c r="D9" s="263">
        <v>4.0279999999999996</v>
      </c>
      <c r="E9" s="263">
        <v>3.4489999999999998</v>
      </c>
      <c r="F9" s="263">
        <v>0.371</v>
      </c>
      <c r="G9" s="263">
        <v>0.20799999999999999</v>
      </c>
      <c r="H9" s="263">
        <v>0.57899999999999996</v>
      </c>
      <c r="I9" s="263">
        <v>3.7170000000000001</v>
      </c>
      <c r="J9" s="264"/>
      <c r="K9" s="265" t="s">
        <v>116</v>
      </c>
      <c r="L9" s="266">
        <v>0.42799999999999999</v>
      </c>
      <c r="M9" s="265" t="s">
        <v>116</v>
      </c>
      <c r="N9" s="265" t="s">
        <v>116</v>
      </c>
      <c r="O9" s="265">
        <v>7.9000000000000001E-2</v>
      </c>
      <c r="P9" s="266"/>
      <c r="Q9" s="266">
        <v>-0.29199999999999998</v>
      </c>
      <c r="R9" s="267"/>
      <c r="S9" s="268"/>
      <c r="T9" s="264">
        <v>-0.19700000000000001</v>
      </c>
      <c r="U9" s="264">
        <v>7.9000000000000001E-2</v>
      </c>
      <c r="V9" s="264">
        <v>0.52700000000000002</v>
      </c>
      <c r="W9" s="269"/>
      <c r="X9" s="269"/>
      <c r="Y9" s="269"/>
      <c r="Z9" s="269"/>
      <c r="AA9" s="264">
        <v>0.11899999999999999</v>
      </c>
      <c r="AB9" s="267" t="s">
        <v>116</v>
      </c>
      <c r="AC9" s="267" t="s">
        <v>116</v>
      </c>
      <c r="AD9" s="270"/>
      <c r="AE9" s="271" t="s">
        <v>116</v>
      </c>
      <c r="AF9" s="267" t="s">
        <v>116</v>
      </c>
      <c r="AG9" s="267" t="s">
        <v>116</v>
      </c>
      <c r="AH9" s="272" t="s">
        <v>116</v>
      </c>
      <c r="AJ9" s="252"/>
      <c r="AK9" s="253"/>
      <c r="AL9" s="253"/>
      <c r="AM9" s="253"/>
      <c r="AN9" s="253"/>
      <c r="AO9" s="253"/>
      <c r="AP9" s="254"/>
      <c r="AQ9" s="254"/>
      <c r="AR9" s="254"/>
      <c r="AS9" s="254"/>
      <c r="AT9" s="253"/>
      <c r="AU9" s="253"/>
      <c r="AV9" s="253"/>
      <c r="AW9" s="253"/>
      <c r="AX9" s="253"/>
      <c r="AY9" s="253"/>
    </row>
    <row r="10" spans="2:51" s="251" customFormat="1">
      <c r="B10" s="273" t="s">
        <v>94</v>
      </c>
      <c r="C10" s="263">
        <v>4.9059999999999997</v>
      </c>
      <c r="D10" s="263">
        <v>4.41</v>
      </c>
      <c r="E10" s="263">
        <v>3.7970000000000002</v>
      </c>
      <c r="F10" s="263">
        <v>0.30099999999999999</v>
      </c>
      <c r="G10" s="263">
        <v>0.312</v>
      </c>
      <c r="H10" s="263">
        <v>0.61299999999999999</v>
      </c>
      <c r="I10" s="263">
        <v>4.2510000000000003</v>
      </c>
      <c r="J10" s="264"/>
      <c r="K10" s="265" t="s">
        <v>116</v>
      </c>
      <c r="L10" s="266">
        <v>0.879</v>
      </c>
      <c r="M10" s="265" t="s">
        <v>116</v>
      </c>
      <c r="N10" s="265" t="s">
        <v>116</v>
      </c>
      <c r="O10" s="265">
        <v>-0.496</v>
      </c>
      <c r="P10" s="266"/>
      <c r="Q10" s="266">
        <v>-0.79700000000000004</v>
      </c>
      <c r="R10" s="267"/>
      <c r="S10" s="268"/>
      <c r="T10" s="264">
        <v>-0.67700000000000005</v>
      </c>
      <c r="U10" s="264">
        <v>-0.496</v>
      </c>
      <c r="V10" s="264">
        <v>0.52</v>
      </c>
      <c r="W10" s="269"/>
      <c r="X10" s="269"/>
      <c r="Y10" s="269"/>
      <c r="Z10" s="269"/>
      <c r="AA10" s="264">
        <v>-0.434</v>
      </c>
      <c r="AB10" s="267" t="s">
        <v>116</v>
      </c>
      <c r="AC10" s="267" t="s">
        <v>116</v>
      </c>
      <c r="AD10" s="270"/>
      <c r="AE10" s="264">
        <v>11.425000000000001</v>
      </c>
      <c r="AF10" s="267" t="s">
        <v>116</v>
      </c>
      <c r="AG10" s="267" t="s">
        <v>116</v>
      </c>
      <c r="AH10" s="272" t="s">
        <v>116</v>
      </c>
      <c r="AJ10" s="252"/>
      <c r="AK10" s="253"/>
      <c r="AL10" s="253"/>
      <c r="AM10" s="253"/>
      <c r="AN10" s="253"/>
      <c r="AO10" s="253"/>
      <c r="AP10" s="254"/>
      <c r="AQ10" s="254"/>
      <c r="AR10" s="254"/>
      <c r="AS10" s="254"/>
      <c r="AT10" s="253"/>
      <c r="AU10" s="253"/>
      <c r="AV10" s="253"/>
      <c r="AW10" s="253"/>
      <c r="AX10" s="253"/>
      <c r="AY10" s="253"/>
    </row>
    <row r="11" spans="2:51" s="251" customFormat="1">
      <c r="B11" s="273" t="s">
        <v>95</v>
      </c>
      <c r="C11" s="263">
        <v>5.2690000000000001</v>
      </c>
      <c r="D11" s="263">
        <v>4.6820000000000004</v>
      </c>
      <c r="E11" s="263">
        <v>3.9889999999999999</v>
      </c>
      <c r="F11" s="263">
        <v>0.36399999999999999</v>
      </c>
      <c r="G11" s="263">
        <v>0.32900000000000001</v>
      </c>
      <c r="H11" s="263">
        <v>0.69299999999999995</v>
      </c>
      <c r="I11" s="263">
        <v>4.4939999999999998</v>
      </c>
      <c r="J11" s="264"/>
      <c r="K11" s="265" t="s">
        <v>116</v>
      </c>
      <c r="L11" s="266">
        <v>0.95799999999999996</v>
      </c>
      <c r="M11" s="265" t="s">
        <v>116</v>
      </c>
      <c r="N11" s="265" t="s">
        <v>116</v>
      </c>
      <c r="O11" s="265">
        <v>-0.58699999999999997</v>
      </c>
      <c r="P11" s="266"/>
      <c r="Q11" s="266">
        <v>-0.95099999999999996</v>
      </c>
      <c r="R11" s="267"/>
      <c r="S11" s="268"/>
      <c r="T11" s="264">
        <v>-0.79400000000000004</v>
      </c>
      <c r="U11" s="264">
        <v>-0.58699999999999997</v>
      </c>
      <c r="V11" s="264">
        <v>0.51900000000000002</v>
      </c>
      <c r="W11" s="269"/>
      <c r="X11" s="269"/>
      <c r="Y11" s="269"/>
      <c r="Z11" s="269"/>
      <c r="AA11" s="264">
        <v>-0.51500000000000001</v>
      </c>
      <c r="AB11" s="267" t="s">
        <v>116</v>
      </c>
      <c r="AC11" s="267" t="s">
        <v>116</v>
      </c>
      <c r="AD11" s="270"/>
      <c r="AE11" s="264">
        <v>12.169</v>
      </c>
      <c r="AF11" s="267" t="s">
        <v>116</v>
      </c>
      <c r="AG11" s="267" t="s">
        <v>116</v>
      </c>
      <c r="AH11" s="272" t="s">
        <v>116</v>
      </c>
      <c r="AJ11" s="252"/>
      <c r="AK11" s="253"/>
      <c r="AL11" s="253"/>
      <c r="AM11" s="253"/>
      <c r="AN11" s="253"/>
      <c r="AO11" s="253"/>
      <c r="AP11" s="254"/>
      <c r="AQ11" s="254"/>
      <c r="AR11" s="254"/>
      <c r="AS11" s="254"/>
      <c r="AT11" s="253"/>
      <c r="AU11" s="253"/>
      <c r="AV11" s="253"/>
      <c r="AW11" s="253"/>
      <c r="AX11" s="253"/>
      <c r="AY11" s="253"/>
    </row>
    <row r="12" spans="2:51" s="251" customFormat="1">
      <c r="B12" s="273" t="s">
        <v>96</v>
      </c>
      <c r="C12" s="263">
        <v>5.4580000000000002</v>
      </c>
      <c r="D12" s="263">
        <v>4.992</v>
      </c>
      <c r="E12" s="263">
        <v>4.157</v>
      </c>
      <c r="F12" s="263">
        <v>0.47899999999999998</v>
      </c>
      <c r="G12" s="263">
        <v>0.35599999999999998</v>
      </c>
      <c r="H12" s="263">
        <v>0.83499999999999996</v>
      </c>
      <c r="I12" s="263">
        <v>4.5960000000000001</v>
      </c>
      <c r="J12" s="264"/>
      <c r="K12" s="265" t="s">
        <v>116</v>
      </c>
      <c r="L12" s="266">
        <v>0.82399999999999995</v>
      </c>
      <c r="M12" s="265" t="s">
        <v>116</v>
      </c>
      <c r="N12" s="265" t="s">
        <v>116</v>
      </c>
      <c r="O12" s="265">
        <v>-0.46600000000000003</v>
      </c>
      <c r="P12" s="266"/>
      <c r="Q12" s="266">
        <v>-0.94499999999999995</v>
      </c>
      <c r="R12" s="267"/>
      <c r="S12" s="268"/>
      <c r="T12" s="264">
        <v>-0.745</v>
      </c>
      <c r="U12" s="264">
        <v>-0.46600000000000003</v>
      </c>
      <c r="V12" s="264">
        <v>0.53100000000000003</v>
      </c>
      <c r="W12" s="269"/>
      <c r="X12" s="269"/>
      <c r="Y12" s="269"/>
      <c r="Z12" s="269"/>
      <c r="AA12" s="264">
        <v>-0.41699999999999998</v>
      </c>
      <c r="AB12" s="267" t="s">
        <v>116</v>
      </c>
      <c r="AC12" s="267" t="s">
        <v>116</v>
      </c>
      <c r="AD12" s="270"/>
      <c r="AE12" s="264">
        <v>12.74</v>
      </c>
      <c r="AF12" s="267" t="s">
        <v>116</v>
      </c>
      <c r="AG12" s="267" t="s">
        <v>116</v>
      </c>
      <c r="AH12" s="272" t="s">
        <v>116</v>
      </c>
      <c r="AJ12" s="252"/>
      <c r="AK12" s="253"/>
      <c r="AL12" s="253"/>
      <c r="AM12" s="253"/>
      <c r="AN12" s="253"/>
      <c r="AO12" s="253"/>
      <c r="AP12" s="254"/>
      <c r="AQ12" s="254"/>
      <c r="AR12" s="254"/>
      <c r="AS12" s="254"/>
      <c r="AT12" s="253"/>
      <c r="AU12" s="253"/>
      <c r="AV12" s="253"/>
      <c r="AW12" s="253"/>
      <c r="AX12" s="253"/>
      <c r="AY12" s="253"/>
    </row>
    <row r="13" spans="2:51" s="251" customFormat="1">
      <c r="B13" s="273" t="s">
        <v>97</v>
      </c>
      <c r="C13" s="263">
        <v>5.883</v>
      </c>
      <c r="D13" s="263">
        <v>5.8140000000000001</v>
      </c>
      <c r="E13" s="263">
        <v>4.62</v>
      </c>
      <c r="F13" s="263">
        <v>0.77800000000000002</v>
      </c>
      <c r="G13" s="263">
        <v>0.41599999999999998</v>
      </c>
      <c r="H13" s="263">
        <v>1.194</v>
      </c>
      <c r="I13" s="263">
        <v>4.9749999999999996</v>
      </c>
      <c r="J13" s="264"/>
      <c r="K13" s="265" t="s">
        <v>116</v>
      </c>
      <c r="L13" s="266">
        <v>0.48799999999999999</v>
      </c>
      <c r="M13" s="265" t="s">
        <v>116</v>
      </c>
      <c r="N13" s="265" t="s">
        <v>116</v>
      </c>
      <c r="O13" s="265">
        <v>-6.9000000000000006E-2</v>
      </c>
      <c r="P13" s="266"/>
      <c r="Q13" s="266">
        <v>-0.84699999999999998</v>
      </c>
      <c r="R13" s="267"/>
      <c r="S13" s="268"/>
      <c r="T13" s="264">
        <v>-0.38400000000000001</v>
      </c>
      <c r="U13" s="264">
        <v>-6.9000000000000006E-2</v>
      </c>
      <c r="V13" s="264">
        <v>0.57899999999999996</v>
      </c>
      <c r="W13" s="269"/>
      <c r="X13" s="269"/>
      <c r="Y13" s="269"/>
      <c r="Z13" s="269"/>
      <c r="AA13" s="264">
        <v>-1E-3</v>
      </c>
      <c r="AB13" s="267" t="s">
        <v>116</v>
      </c>
      <c r="AC13" s="267" t="s">
        <v>116</v>
      </c>
      <c r="AD13" s="270"/>
      <c r="AE13" s="264">
        <v>14.303000000000001</v>
      </c>
      <c r="AF13" s="267" t="s">
        <v>116</v>
      </c>
      <c r="AG13" s="267" t="s">
        <v>116</v>
      </c>
      <c r="AH13" s="272" t="s">
        <v>116</v>
      </c>
      <c r="AJ13" s="252"/>
      <c r="AK13" s="253"/>
      <c r="AL13" s="253"/>
      <c r="AM13" s="253"/>
      <c r="AN13" s="253"/>
      <c r="AO13" s="253"/>
      <c r="AP13" s="254"/>
      <c r="AQ13" s="254"/>
      <c r="AR13" s="254"/>
      <c r="AS13" s="254"/>
      <c r="AT13" s="253"/>
      <c r="AU13" s="253"/>
      <c r="AV13" s="253"/>
      <c r="AW13" s="253"/>
      <c r="AX13" s="253"/>
      <c r="AY13" s="253"/>
    </row>
    <row r="14" spans="2:51" s="251" customFormat="1">
      <c r="B14" s="273" t="s">
        <v>98</v>
      </c>
      <c r="C14" s="263">
        <v>6.2030000000000003</v>
      </c>
      <c r="D14" s="263">
        <v>6.4119999999999999</v>
      </c>
      <c r="E14" s="263">
        <v>5.0549999999999997</v>
      </c>
      <c r="F14" s="263">
        <v>0.89700000000000002</v>
      </c>
      <c r="G14" s="263">
        <v>0.46</v>
      </c>
      <c r="H14" s="263">
        <v>1.357</v>
      </c>
      <c r="I14" s="263">
        <v>5.2750000000000004</v>
      </c>
      <c r="J14" s="264"/>
      <c r="K14" s="265" t="s">
        <v>116</v>
      </c>
      <c r="L14" s="266">
        <v>0.29699999999999999</v>
      </c>
      <c r="M14" s="265" t="s">
        <v>116</v>
      </c>
      <c r="N14" s="265" t="s">
        <v>116</v>
      </c>
      <c r="O14" s="265">
        <v>0.20899999999999999</v>
      </c>
      <c r="P14" s="266"/>
      <c r="Q14" s="266">
        <v>-0.68799999999999994</v>
      </c>
      <c r="R14" s="267"/>
      <c r="S14" s="268"/>
      <c r="T14" s="264">
        <v>-0.3</v>
      </c>
      <c r="U14" s="264">
        <v>0.20899999999999999</v>
      </c>
      <c r="V14" s="264">
        <v>0.63400000000000001</v>
      </c>
      <c r="W14" s="269"/>
      <c r="X14" s="269"/>
      <c r="Y14" s="269"/>
      <c r="Z14" s="269"/>
      <c r="AA14" s="264">
        <v>0.154</v>
      </c>
      <c r="AB14" s="267" t="s">
        <v>116</v>
      </c>
      <c r="AC14" s="267" t="s">
        <v>116</v>
      </c>
      <c r="AD14" s="270"/>
      <c r="AE14" s="264">
        <v>15.536</v>
      </c>
      <c r="AF14" s="267" t="s">
        <v>116</v>
      </c>
      <c r="AG14" s="267" t="s">
        <v>116</v>
      </c>
      <c r="AH14" s="272" t="s">
        <v>116</v>
      </c>
      <c r="AJ14" s="252"/>
      <c r="AK14" s="253"/>
      <c r="AL14" s="253"/>
      <c r="AM14" s="253"/>
      <c r="AN14" s="253"/>
      <c r="AO14" s="253"/>
      <c r="AP14" s="254"/>
      <c r="AQ14" s="254"/>
      <c r="AR14" s="254"/>
      <c r="AS14" s="254"/>
      <c r="AT14" s="253"/>
      <c r="AU14" s="253"/>
      <c r="AV14" s="253"/>
      <c r="AW14" s="253"/>
      <c r="AX14" s="253"/>
      <c r="AY14" s="253"/>
    </row>
    <row r="15" spans="2:51" s="251" customFormat="1">
      <c r="B15" s="273" t="s">
        <v>99</v>
      </c>
      <c r="C15" s="263">
        <v>6.34</v>
      </c>
      <c r="D15" s="263">
        <v>6.758</v>
      </c>
      <c r="E15" s="263">
        <v>5.2729999999999997</v>
      </c>
      <c r="F15" s="263">
        <v>1.0109999999999999</v>
      </c>
      <c r="G15" s="263">
        <v>0.47399999999999998</v>
      </c>
      <c r="H15" s="263">
        <v>1.4850000000000001</v>
      </c>
      <c r="I15" s="263">
        <v>5.29</v>
      </c>
      <c r="J15" s="264"/>
      <c r="K15" s="265" t="s">
        <v>116</v>
      </c>
      <c r="L15" s="266">
        <v>7.5999999999999998E-2</v>
      </c>
      <c r="M15" s="265" t="s">
        <v>116</v>
      </c>
      <c r="N15" s="265" t="s">
        <v>116</v>
      </c>
      <c r="O15" s="265">
        <v>0.41799999999999998</v>
      </c>
      <c r="P15" s="266"/>
      <c r="Q15" s="266">
        <v>-0.59299999999999997</v>
      </c>
      <c r="R15" s="267"/>
      <c r="S15" s="268"/>
      <c r="T15" s="264">
        <v>-0.158</v>
      </c>
      <c r="U15" s="264">
        <v>0.41799999999999998</v>
      </c>
      <c r="V15" s="264">
        <v>0.65700000000000003</v>
      </c>
      <c r="W15" s="269"/>
      <c r="X15" s="269"/>
      <c r="Y15" s="269"/>
      <c r="Z15" s="269"/>
      <c r="AA15" s="264">
        <v>0.29399999999999998</v>
      </c>
      <c r="AB15" s="267" t="s">
        <v>116</v>
      </c>
      <c r="AC15" s="267" t="s">
        <v>116</v>
      </c>
      <c r="AD15" s="270"/>
      <c r="AE15" s="264">
        <v>16.684999999999999</v>
      </c>
      <c r="AF15" s="267" t="s">
        <v>116</v>
      </c>
      <c r="AG15" s="267" t="s">
        <v>116</v>
      </c>
      <c r="AH15" s="272" t="s">
        <v>116</v>
      </c>
      <c r="AJ15" s="252"/>
      <c r="AK15" s="253"/>
      <c r="AL15" s="253"/>
      <c r="AM15" s="253"/>
      <c r="AN15" s="253"/>
      <c r="AO15" s="253"/>
      <c r="AP15" s="254"/>
      <c r="AQ15" s="254"/>
      <c r="AR15" s="254"/>
      <c r="AS15" s="254"/>
      <c r="AT15" s="253"/>
      <c r="AU15" s="253"/>
      <c r="AV15" s="253"/>
      <c r="AW15" s="253"/>
      <c r="AX15" s="253"/>
      <c r="AY15" s="253"/>
    </row>
    <row r="16" spans="2:51" s="251" customFormat="1">
      <c r="B16" s="273" t="s">
        <v>100</v>
      </c>
      <c r="C16" s="263">
        <v>6.5940000000000003</v>
      </c>
      <c r="D16" s="263">
        <v>6.851</v>
      </c>
      <c r="E16" s="263">
        <v>5.4779999999999998</v>
      </c>
      <c r="F16" s="263">
        <v>0.874</v>
      </c>
      <c r="G16" s="263">
        <v>0.499</v>
      </c>
      <c r="H16" s="263">
        <v>1.373</v>
      </c>
      <c r="I16" s="263">
        <v>5.4409999999999998</v>
      </c>
      <c r="J16" s="264"/>
      <c r="K16" s="265" t="s">
        <v>116</v>
      </c>
      <c r="L16" s="266">
        <v>0.19</v>
      </c>
      <c r="M16" s="265" t="s">
        <v>116</v>
      </c>
      <c r="N16" s="265" t="s">
        <v>116</v>
      </c>
      <c r="O16" s="265">
        <v>0.25700000000000001</v>
      </c>
      <c r="P16" s="266"/>
      <c r="Q16" s="266">
        <v>-0.61699999999999999</v>
      </c>
      <c r="R16" s="267"/>
      <c r="S16" s="268"/>
      <c r="T16" s="264">
        <v>-0.307</v>
      </c>
      <c r="U16" s="264">
        <v>0.25700000000000001</v>
      </c>
      <c r="V16" s="264">
        <v>0.65600000000000003</v>
      </c>
      <c r="W16" s="269"/>
      <c r="X16" s="269"/>
      <c r="Y16" s="269"/>
      <c r="Z16" s="269"/>
      <c r="AA16" s="264">
        <v>0.113</v>
      </c>
      <c r="AB16" s="267" t="s">
        <v>116</v>
      </c>
      <c r="AC16" s="267" t="s">
        <v>116</v>
      </c>
      <c r="AD16" s="270"/>
      <c r="AE16" s="264">
        <v>17.600999999999999</v>
      </c>
      <c r="AF16" s="267" t="s">
        <v>116</v>
      </c>
      <c r="AG16" s="267" t="s">
        <v>116</v>
      </c>
      <c r="AH16" s="272" t="s">
        <v>116</v>
      </c>
      <c r="AJ16" s="252"/>
      <c r="AK16" s="253"/>
      <c r="AL16" s="253"/>
      <c r="AM16" s="253"/>
      <c r="AN16" s="253"/>
      <c r="AO16" s="253"/>
      <c r="AP16" s="254"/>
      <c r="AQ16" s="254"/>
      <c r="AR16" s="254"/>
      <c r="AS16" s="254"/>
      <c r="AT16" s="253"/>
      <c r="AU16" s="253"/>
      <c r="AV16" s="253"/>
      <c r="AW16" s="253"/>
      <c r="AX16" s="253"/>
      <c r="AY16" s="253"/>
    </row>
    <row r="17" spans="1:51" s="251" customFormat="1">
      <c r="B17" s="273" t="s">
        <v>101</v>
      </c>
      <c r="C17" s="263">
        <v>7.04</v>
      </c>
      <c r="D17" s="263">
        <v>7.0019999999999998</v>
      </c>
      <c r="E17" s="263">
        <v>5.6109999999999998</v>
      </c>
      <c r="F17" s="263">
        <v>0.84399999999999997</v>
      </c>
      <c r="G17" s="263">
        <v>0.54700000000000004</v>
      </c>
      <c r="H17" s="263">
        <v>1.391</v>
      </c>
      <c r="I17" s="263">
        <v>5.8029999999999999</v>
      </c>
      <c r="J17" s="264"/>
      <c r="K17" s="265" t="s">
        <v>116</v>
      </c>
      <c r="L17" s="266">
        <v>0.53900000000000003</v>
      </c>
      <c r="M17" s="265" t="s">
        <v>116</v>
      </c>
      <c r="N17" s="265" t="s">
        <v>116</v>
      </c>
      <c r="O17" s="265">
        <v>-3.7999999999999999E-2</v>
      </c>
      <c r="P17" s="266"/>
      <c r="Q17" s="266">
        <v>-0.88200000000000001</v>
      </c>
      <c r="R17" s="267"/>
      <c r="S17" s="268"/>
      <c r="T17" s="264">
        <v>-0.55600000000000005</v>
      </c>
      <c r="U17" s="264">
        <v>-3.7999999999999999E-2</v>
      </c>
      <c r="V17" s="264">
        <v>0.74199999999999999</v>
      </c>
      <c r="W17" s="269"/>
      <c r="X17" s="269"/>
      <c r="Y17" s="269"/>
      <c r="Z17" s="269"/>
      <c r="AA17" s="264">
        <v>-0.108</v>
      </c>
      <c r="AB17" s="267" t="s">
        <v>116</v>
      </c>
      <c r="AC17" s="267" t="s">
        <v>116</v>
      </c>
      <c r="AD17" s="270"/>
      <c r="AE17" s="264">
        <v>19.574000000000002</v>
      </c>
      <c r="AF17" s="267" t="s">
        <v>116</v>
      </c>
      <c r="AG17" s="267" t="s">
        <v>116</v>
      </c>
      <c r="AH17" s="274">
        <v>3.3033033033033039</v>
      </c>
      <c r="AJ17" s="252"/>
      <c r="AK17" s="253"/>
      <c r="AL17" s="253"/>
      <c r="AM17" s="253"/>
      <c r="AN17" s="253"/>
      <c r="AO17" s="253"/>
      <c r="AP17" s="254"/>
      <c r="AQ17" s="254"/>
      <c r="AR17" s="254"/>
      <c r="AS17" s="254"/>
      <c r="AT17" s="253"/>
      <c r="AU17" s="253"/>
      <c r="AV17" s="253"/>
      <c r="AW17" s="253"/>
      <c r="AX17" s="253"/>
      <c r="AY17" s="253"/>
    </row>
    <row r="18" spans="1:51" s="251" customFormat="1">
      <c r="B18" s="273" t="s">
        <v>102</v>
      </c>
      <c r="C18" s="263">
        <v>7.5279999999999996</v>
      </c>
      <c r="D18" s="263">
        <v>7.61</v>
      </c>
      <c r="E18" s="263">
        <v>6.1130000000000004</v>
      </c>
      <c r="F18" s="263">
        <v>0.89900000000000002</v>
      </c>
      <c r="G18" s="263">
        <v>0.59799999999999998</v>
      </c>
      <c r="H18" s="263">
        <v>1.4970000000000001</v>
      </c>
      <c r="I18" s="263">
        <v>6.19</v>
      </c>
      <c r="J18" s="264"/>
      <c r="K18" s="265" t="s">
        <v>116</v>
      </c>
      <c r="L18" s="266">
        <v>0.39100000000000001</v>
      </c>
      <c r="M18" s="265" t="s">
        <v>116</v>
      </c>
      <c r="N18" s="265" t="s">
        <v>116</v>
      </c>
      <c r="O18" s="265">
        <v>8.2000000000000003E-2</v>
      </c>
      <c r="P18" s="266"/>
      <c r="Q18" s="266">
        <v>-0.81699999999999995</v>
      </c>
      <c r="R18" s="267"/>
      <c r="S18" s="268"/>
      <c r="T18" s="264">
        <v>-0.38</v>
      </c>
      <c r="U18" s="264">
        <v>8.2000000000000003E-2</v>
      </c>
      <c r="V18" s="264">
        <v>0.73099999999999998</v>
      </c>
      <c r="W18" s="269"/>
      <c r="X18" s="269"/>
      <c r="Y18" s="269"/>
      <c r="Z18" s="269"/>
      <c r="AA18" s="264">
        <v>3.2000000000000001E-2</v>
      </c>
      <c r="AB18" s="267" t="s">
        <v>116</v>
      </c>
      <c r="AC18" s="267" t="s">
        <v>116</v>
      </c>
      <c r="AD18" s="270"/>
      <c r="AE18" s="264">
        <v>21.161999999999999</v>
      </c>
      <c r="AF18" s="264">
        <v>21.81</v>
      </c>
      <c r="AG18" s="267" t="s">
        <v>116</v>
      </c>
      <c r="AH18" s="274">
        <v>3.5112035112035112</v>
      </c>
      <c r="AJ18" s="252"/>
      <c r="AK18" s="253"/>
      <c r="AL18" s="253"/>
      <c r="AM18" s="253"/>
      <c r="AN18" s="253"/>
      <c r="AO18" s="253"/>
      <c r="AP18" s="254"/>
      <c r="AQ18" s="254"/>
      <c r="AR18" s="254"/>
      <c r="AS18" s="254"/>
      <c r="AT18" s="253"/>
      <c r="AU18" s="253"/>
      <c r="AV18" s="253"/>
      <c r="AW18" s="253"/>
      <c r="AX18" s="253"/>
      <c r="AY18" s="253"/>
    </row>
    <row r="19" spans="1:51" s="251" customFormat="1">
      <c r="B19" s="273" t="s">
        <v>103</v>
      </c>
      <c r="C19" s="263">
        <v>7.9160000000000004</v>
      </c>
      <c r="D19" s="263">
        <v>7.9219999999999997</v>
      </c>
      <c r="E19" s="263">
        <v>6.3879999999999999</v>
      </c>
      <c r="F19" s="263">
        <v>0.89200000000000002</v>
      </c>
      <c r="G19" s="263">
        <v>0.64200000000000002</v>
      </c>
      <c r="H19" s="263">
        <v>1.534</v>
      </c>
      <c r="I19" s="263">
        <v>6.5090000000000003</v>
      </c>
      <c r="J19" s="264"/>
      <c r="K19" s="265" t="s">
        <v>116</v>
      </c>
      <c r="L19" s="266">
        <v>0.501</v>
      </c>
      <c r="M19" s="265" t="s">
        <v>116</v>
      </c>
      <c r="N19" s="265" t="s">
        <v>116</v>
      </c>
      <c r="O19" s="265">
        <v>6.0000000000000001E-3</v>
      </c>
      <c r="P19" s="266"/>
      <c r="Q19" s="266">
        <v>-0.88600000000000001</v>
      </c>
      <c r="R19" s="267"/>
      <c r="S19" s="268"/>
      <c r="T19" s="264">
        <v>-0.46800000000000003</v>
      </c>
      <c r="U19" s="264">
        <v>6.0000000000000001E-3</v>
      </c>
      <c r="V19" s="264">
        <v>0.76900000000000002</v>
      </c>
      <c r="W19" s="269"/>
      <c r="X19" s="269"/>
      <c r="Y19" s="269"/>
      <c r="Z19" s="269"/>
      <c r="AA19" s="264">
        <v>-9.8000000000000004E-2</v>
      </c>
      <c r="AB19" s="267" t="s">
        <v>116</v>
      </c>
      <c r="AC19" s="267" t="s">
        <v>116</v>
      </c>
      <c r="AD19" s="270"/>
      <c r="AE19" s="264">
        <v>22.509</v>
      </c>
      <c r="AF19" s="264">
        <v>23.004000000000001</v>
      </c>
      <c r="AG19" s="267" t="s">
        <v>116</v>
      </c>
      <c r="AH19" s="274">
        <v>3.6729036729036735</v>
      </c>
      <c r="AJ19" s="252"/>
      <c r="AK19" s="253"/>
      <c r="AL19" s="253"/>
      <c r="AM19" s="253"/>
      <c r="AN19" s="253"/>
      <c r="AO19" s="253"/>
      <c r="AP19" s="254"/>
      <c r="AQ19" s="254"/>
      <c r="AR19" s="254"/>
      <c r="AS19" s="254"/>
      <c r="AT19" s="253"/>
      <c r="AU19" s="253"/>
      <c r="AV19" s="253"/>
      <c r="AW19" s="253"/>
      <c r="AX19" s="253"/>
      <c r="AY19" s="253"/>
    </row>
    <row r="20" spans="1:51" s="251" customFormat="1">
      <c r="B20" s="273" t="s">
        <v>104</v>
      </c>
      <c r="C20" s="263">
        <v>8.3190000000000008</v>
      </c>
      <c r="D20" s="263">
        <v>8.39</v>
      </c>
      <c r="E20" s="263">
        <v>6.766</v>
      </c>
      <c r="F20" s="263">
        <v>0.95099999999999996</v>
      </c>
      <c r="G20" s="263">
        <v>0.67300000000000004</v>
      </c>
      <c r="H20" s="263">
        <v>1.6240000000000001</v>
      </c>
      <c r="I20" s="263">
        <v>6.8920000000000003</v>
      </c>
      <c r="J20" s="264"/>
      <c r="K20" s="265" t="s">
        <v>116</v>
      </c>
      <c r="L20" s="266">
        <v>0.54600000000000004</v>
      </c>
      <c r="M20" s="265" t="s">
        <v>116</v>
      </c>
      <c r="N20" s="265" t="s">
        <v>116</v>
      </c>
      <c r="O20" s="265">
        <v>7.0999999999999994E-2</v>
      </c>
      <c r="P20" s="266"/>
      <c r="Q20" s="266">
        <v>-0.88</v>
      </c>
      <c r="R20" s="267"/>
      <c r="S20" s="268"/>
      <c r="T20" s="264">
        <v>-0.52</v>
      </c>
      <c r="U20" s="264">
        <v>7.0999999999999994E-2</v>
      </c>
      <c r="V20" s="264">
        <v>0.79300000000000004</v>
      </c>
      <c r="W20" s="269"/>
      <c r="X20" s="269"/>
      <c r="Y20" s="269"/>
      <c r="Z20" s="269"/>
      <c r="AA20" s="264">
        <v>-0.17</v>
      </c>
      <c r="AB20" s="267" t="s">
        <v>116</v>
      </c>
      <c r="AC20" s="267" t="s">
        <v>116</v>
      </c>
      <c r="AD20" s="270"/>
      <c r="AE20" s="264">
        <v>23.335000000000001</v>
      </c>
      <c r="AF20" s="264">
        <v>23.957000000000001</v>
      </c>
      <c r="AG20" s="267" t="s">
        <v>116</v>
      </c>
      <c r="AH20" s="274">
        <v>3.7884037884037882</v>
      </c>
      <c r="AJ20" s="252"/>
      <c r="AK20" s="253"/>
      <c r="AL20" s="253"/>
      <c r="AM20" s="253"/>
      <c r="AN20" s="253"/>
      <c r="AO20" s="253"/>
      <c r="AP20" s="254"/>
      <c r="AQ20" s="254"/>
      <c r="AR20" s="254"/>
      <c r="AS20" s="254"/>
      <c r="AT20" s="253"/>
      <c r="AU20" s="253"/>
      <c r="AV20" s="253"/>
      <c r="AW20" s="253"/>
      <c r="AX20" s="253"/>
      <c r="AY20" s="253"/>
    </row>
    <row r="21" spans="1:51" s="251" customFormat="1">
      <c r="B21" s="273" t="s">
        <v>105</v>
      </c>
      <c r="C21" s="263">
        <v>8.3719999999999999</v>
      </c>
      <c r="D21" s="263">
        <v>8.9410000000000007</v>
      </c>
      <c r="E21" s="263">
        <v>7.2320000000000002</v>
      </c>
      <c r="F21" s="263">
        <v>1.024</v>
      </c>
      <c r="G21" s="263">
        <v>0.68500000000000005</v>
      </c>
      <c r="H21" s="263">
        <v>1.7090000000000001</v>
      </c>
      <c r="I21" s="263">
        <v>7.0720000000000001</v>
      </c>
      <c r="J21" s="264"/>
      <c r="K21" s="265" t="s">
        <v>116</v>
      </c>
      <c r="L21" s="266">
        <v>0.36299999999999999</v>
      </c>
      <c r="M21" s="265" t="s">
        <v>116</v>
      </c>
      <c r="N21" s="265" t="s">
        <v>116</v>
      </c>
      <c r="O21" s="265">
        <v>0.56899999999999995</v>
      </c>
      <c r="P21" s="266"/>
      <c r="Q21" s="266">
        <v>-0.45500000000000002</v>
      </c>
      <c r="R21" s="267"/>
      <c r="S21" s="268"/>
      <c r="T21" s="264">
        <v>-0.28199999999999997</v>
      </c>
      <c r="U21" s="264">
        <v>0.56899999999999995</v>
      </c>
      <c r="V21" s="264">
        <v>0.81899999999999995</v>
      </c>
      <c r="W21" s="269"/>
      <c r="X21" s="269"/>
      <c r="Y21" s="269"/>
      <c r="Z21" s="269"/>
      <c r="AA21" s="264">
        <v>5.7000000000000002E-2</v>
      </c>
      <c r="AB21" s="267" t="s">
        <v>116</v>
      </c>
      <c r="AC21" s="267" t="s">
        <v>116</v>
      </c>
      <c r="AD21" s="270"/>
      <c r="AE21" s="264">
        <v>24.873000000000001</v>
      </c>
      <c r="AF21" s="264">
        <v>25.789000000000001</v>
      </c>
      <c r="AG21" s="267" t="s">
        <v>116</v>
      </c>
      <c r="AH21" s="274">
        <v>3.7884037884037882</v>
      </c>
      <c r="AJ21" s="252"/>
      <c r="AK21" s="253"/>
      <c r="AL21" s="253"/>
      <c r="AM21" s="253"/>
      <c r="AN21" s="253"/>
      <c r="AO21" s="253"/>
      <c r="AP21" s="254"/>
      <c r="AQ21" s="254"/>
      <c r="AR21" s="254"/>
      <c r="AS21" s="254"/>
      <c r="AT21" s="253"/>
      <c r="AU21" s="253"/>
      <c r="AV21" s="253"/>
      <c r="AW21" s="253"/>
      <c r="AX21" s="253"/>
      <c r="AY21" s="253"/>
    </row>
    <row r="22" spans="1:51" s="251" customFormat="1">
      <c r="B22" s="273" t="s">
        <v>106</v>
      </c>
      <c r="C22" s="263">
        <v>8.9130000000000003</v>
      </c>
      <c r="D22" s="263">
        <v>9.5749999999999993</v>
      </c>
      <c r="E22" s="263">
        <v>7.7670000000000003</v>
      </c>
      <c r="F22" s="263">
        <v>1.0660000000000001</v>
      </c>
      <c r="G22" s="263">
        <v>0.74199999999999999</v>
      </c>
      <c r="H22" s="263">
        <v>1.8080000000000001</v>
      </c>
      <c r="I22" s="263">
        <v>7.4290000000000003</v>
      </c>
      <c r="J22" s="264"/>
      <c r="K22" s="265" t="s">
        <v>116</v>
      </c>
      <c r="L22" s="266">
        <v>0.36699999999999999</v>
      </c>
      <c r="M22" s="265" t="s">
        <v>116</v>
      </c>
      <c r="N22" s="265" t="s">
        <v>116</v>
      </c>
      <c r="O22" s="265">
        <v>0.66200000000000003</v>
      </c>
      <c r="P22" s="266"/>
      <c r="Q22" s="266">
        <v>-0.40400000000000003</v>
      </c>
      <c r="R22" s="267"/>
      <c r="S22" s="268"/>
      <c r="T22" s="264">
        <v>-0.21099999999999999</v>
      </c>
      <c r="U22" s="264">
        <v>0.66200000000000003</v>
      </c>
      <c r="V22" s="264">
        <v>0.88700000000000001</v>
      </c>
      <c r="W22" s="269"/>
      <c r="X22" s="269"/>
      <c r="Y22" s="269"/>
      <c r="Z22" s="269"/>
      <c r="AA22" s="264">
        <v>0.16800000000000001</v>
      </c>
      <c r="AB22" s="267" t="s">
        <v>116</v>
      </c>
      <c r="AC22" s="267" t="s">
        <v>116</v>
      </c>
      <c r="AD22" s="270"/>
      <c r="AE22" s="264">
        <v>26.638999999999999</v>
      </c>
      <c r="AF22" s="264">
        <v>27.582999999999998</v>
      </c>
      <c r="AG22" s="267" t="s">
        <v>116</v>
      </c>
      <c r="AH22" s="274">
        <v>3.8346038346038345</v>
      </c>
      <c r="AJ22" s="252"/>
      <c r="AK22" s="253"/>
      <c r="AL22" s="253"/>
      <c r="AM22" s="253"/>
      <c r="AN22" s="253"/>
      <c r="AO22" s="253"/>
      <c r="AP22" s="254"/>
      <c r="AQ22" s="254"/>
      <c r="AR22" s="254"/>
      <c r="AS22" s="254"/>
      <c r="AT22" s="253"/>
      <c r="AU22" s="253"/>
      <c r="AV22" s="253"/>
      <c r="AW22" s="253"/>
      <c r="AX22" s="253"/>
      <c r="AY22" s="253"/>
    </row>
    <row r="23" spans="1:51" s="251" customFormat="1">
      <c r="B23" s="273" t="s">
        <v>107</v>
      </c>
      <c r="C23" s="263">
        <v>9.98</v>
      </c>
      <c r="D23" s="263">
        <v>10.59</v>
      </c>
      <c r="E23" s="263">
        <v>8.4860000000000007</v>
      </c>
      <c r="F23" s="263">
        <v>1.2390000000000001</v>
      </c>
      <c r="G23" s="263">
        <v>0.86499999999999999</v>
      </c>
      <c r="H23" s="263">
        <v>2.1040000000000001</v>
      </c>
      <c r="I23" s="263">
        <v>8.4</v>
      </c>
      <c r="J23" s="264"/>
      <c r="K23" s="265" t="s">
        <v>116</v>
      </c>
      <c r="L23" s="266">
        <v>0.50800000000000001</v>
      </c>
      <c r="M23" s="265" t="s">
        <v>116</v>
      </c>
      <c r="N23" s="265" t="s">
        <v>116</v>
      </c>
      <c r="O23" s="265">
        <v>0.61</v>
      </c>
      <c r="P23" s="266"/>
      <c r="Q23" s="266">
        <v>-0.629</v>
      </c>
      <c r="R23" s="267"/>
      <c r="S23" s="268"/>
      <c r="T23" s="264">
        <v>-0.47</v>
      </c>
      <c r="U23" s="264">
        <v>0.61</v>
      </c>
      <c r="V23" s="264">
        <v>0.94899999999999995</v>
      </c>
      <c r="W23" s="269"/>
      <c r="X23" s="269"/>
      <c r="Y23" s="269"/>
      <c r="Z23" s="269"/>
      <c r="AA23" s="264">
        <v>4.7E-2</v>
      </c>
      <c r="AB23" s="267" t="s">
        <v>116</v>
      </c>
      <c r="AC23" s="267" t="s">
        <v>116</v>
      </c>
      <c r="AD23" s="270"/>
      <c r="AE23" s="264">
        <v>28.140999999999998</v>
      </c>
      <c r="AF23" s="264">
        <v>28.843</v>
      </c>
      <c r="AG23" s="267" t="s">
        <v>116</v>
      </c>
      <c r="AH23" s="274">
        <v>3.9963039963039972</v>
      </c>
      <c r="AJ23" s="252"/>
      <c r="AK23" s="253"/>
      <c r="AL23" s="253"/>
      <c r="AM23" s="253"/>
      <c r="AN23" s="253"/>
      <c r="AO23" s="253"/>
      <c r="AP23" s="254"/>
      <c r="AQ23" s="254"/>
      <c r="AR23" s="254"/>
      <c r="AS23" s="254"/>
      <c r="AT23" s="253"/>
      <c r="AU23" s="253"/>
      <c r="AV23" s="253"/>
      <c r="AW23" s="253"/>
      <c r="AX23" s="253"/>
      <c r="AY23" s="253"/>
    </row>
    <row r="24" spans="1:51" s="251" customFormat="1">
      <c r="B24" s="273" t="s">
        <v>108</v>
      </c>
      <c r="C24" s="263">
        <v>10.449</v>
      </c>
      <c r="D24" s="263">
        <v>10.987</v>
      </c>
      <c r="E24" s="263">
        <v>8.8079999999999998</v>
      </c>
      <c r="F24" s="263">
        <v>1.258</v>
      </c>
      <c r="G24" s="263">
        <v>0.92100000000000004</v>
      </c>
      <c r="H24" s="263">
        <v>2.1789999999999998</v>
      </c>
      <c r="I24" s="263">
        <v>8.7309999999999999</v>
      </c>
      <c r="J24" s="264"/>
      <c r="K24" s="265" t="s">
        <v>116</v>
      </c>
      <c r="L24" s="266">
        <v>0.55000000000000004</v>
      </c>
      <c r="M24" s="265" t="s">
        <v>116</v>
      </c>
      <c r="N24" s="265" t="s">
        <v>116</v>
      </c>
      <c r="O24" s="265">
        <v>0.53800000000000003</v>
      </c>
      <c r="P24" s="266"/>
      <c r="Q24" s="266">
        <v>-0.72</v>
      </c>
      <c r="R24" s="267"/>
      <c r="S24" s="268"/>
      <c r="T24" s="264">
        <v>-0.38400000000000001</v>
      </c>
      <c r="U24" s="264">
        <v>0.64600000000000002</v>
      </c>
      <c r="V24" s="264">
        <v>0.93500000000000005</v>
      </c>
      <c r="W24" s="269"/>
      <c r="X24" s="269"/>
      <c r="Y24" s="269"/>
      <c r="Z24" s="269"/>
      <c r="AA24" s="264">
        <v>6.7000000000000004E-2</v>
      </c>
      <c r="AB24" s="267" t="s">
        <v>116</v>
      </c>
      <c r="AC24" s="267" t="s">
        <v>116</v>
      </c>
      <c r="AD24" s="270"/>
      <c r="AE24" s="264">
        <v>29.45</v>
      </c>
      <c r="AF24" s="264">
        <v>30.382999999999999</v>
      </c>
      <c r="AG24" s="267" t="s">
        <v>116</v>
      </c>
      <c r="AH24" s="274">
        <v>4.111804111804112</v>
      </c>
      <c r="AJ24" s="252"/>
      <c r="AK24" s="253"/>
      <c r="AL24" s="253"/>
      <c r="AM24" s="253"/>
      <c r="AN24" s="253"/>
      <c r="AO24" s="253"/>
      <c r="AP24" s="254"/>
      <c r="AQ24" s="254"/>
      <c r="AR24" s="254"/>
      <c r="AS24" s="254"/>
      <c r="AT24" s="253"/>
      <c r="AU24" s="253"/>
      <c r="AV24" s="253"/>
      <c r="AW24" s="253"/>
      <c r="AX24" s="253"/>
      <c r="AY24" s="253"/>
    </row>
    <row r="25" spans="1:51" s="251" customFormat="1">
      <c r="B25" s="273" t="s">
        <v>109</v>
      </c>
      <c r="C25" s="263">
        <v>11.055999999999999</v>
      </c>
      <c r="D25" s="263">
        <v>11.919</v>
      </c>
      <c r="E25" s="263">
        <v>9.15</v>
      </c>
      <c r="F25" s="263">
        <v>1.7669999999999999</v>
      </c>
      <c r="G25" s="263">
        <v>1.002</v>
      </c>
      <c r="H25" s="263">
        <v>2.7690000000000001</v>
      </c>
      <c r="I25" s="263">
        <v>9.16</v>
      </c>
      <c r="J25" s="264"/>
      <c r="K25" s="265" t="s">
        <v>116</v>
      </c>
      <c r="L25" s="266">
        <v>0.28899999999999998</v>
      </c>
      <c r="M25" s="265" t="s">
        <v>116</v>
      </c>
      <c r="N25" s="265" t="s">
        <v>116</v>
      </c>
      <c r="O25" s="265">
        <v>0.86299999999999999</v>
      </c>
      <c r="P25" s="266"/>
      <c r="Q25" s="266">
        <v>-0.90400000000000003</v>
      </c>
      <c r="R25" s="267"/>
      <c r="S25" s="268"/>
      <c r="T25" s="264">
        <v>0.30299999999999999</v>
      </c>
      <c r="U25" s="264">
        <v>0.98899999999999999</v>
      </c>
      <c r="V25" s="264">
        <v>0.98399999999999999</v>
      </c>
      <c r="W25" s="269"/>
      <c r="X25" s="269"/>
      <c r="Y25" s="269"/>
      <c r="Z25" s="269"/>
      <c r="AA25" s="264">
        <v>0.77300000000000002</v>
      </c>
      <c r="AB25" s="267" t="s">
        <v>116</v>
      </c>
      <c r="AC25" s="267" t="s">
        <v>116</v>
      </c>
      <c r="AD25" s="270"/>
      <c r="AE25" s="264">
        <v>31.920999999999999</v>
      </c>
      <c r="AF25" s="264">
        <v>33.341000000000001</v>
      </c>
      <c r="AG25" s="267" t="s">
        <v>116</v>
      </c>
      <c r="AH25" s="274">
        <v>4.2042042042042045</v>
      </c>
      <c r="AJ25" s="252"/>
      <c r="AK25" s="253"/>
      <c r="AL25" s="253"/>
      <c r="AM25" s="253"/>
      <c r="AN25" s="253"/>
      <c r="AO25" s="253"/>
      <c r="AP25" s="254"/>
      <c r="AQ25" s="254"/>
      <c r="AR25" s="254"/>
      <c r="AS25" s="254"/>
      <c r="AT25" s="253"/>
      <c r="AU25" s="253"/>
      <c r="AV25" s="253"/>
      <c r="AW25" s="253"/>
      <c r="AX25" s="253"/>
      <c r="AY25" s="253"/>
    </row>
    <row r="26" spans="1:51" s="251" customFormat="1">
      <c r="B26" s="273" t="s">
        <v>110</v>
      </c>
      <c r="C26" s="263">
        <v>12.257</v>
      </c>
      <c r="D26" s="263">
        <v>12.907999999999999</v>
      </c>
      <c r="E26" s="263">
        <v>9.7240000000000002</v>
      </c>
      <c r="F26" s="263">
        <v>2.0960000000000001</v>
      </c>
      <c r="G26" s="263">
        <v>1.0880000000000001</v>
      </c>
      <c r="H26" s="263">
        <v>3.1840000000000002</v>
      </c>
      <c r="I26" s="263">
        <v>10.137</v>
      </c>
      <c r="J26" s="264"/>
      <c r="K26" s="265" t="s">
        <v>116</v>
      </c>
      <c r="L26" s="266">
        <v>0.53900000000000003</v>
      </c>
      <c r="M26" s="265" t="s">
        <v>116</v>
      </c>
      <c r="N26" s="265" t="s">
        <v>116</v>
      </c>
      <c r="O26" s="265">
        <v>0.65100000000000002</v>
      </c>
      <c r="P26" s="266"/>
      <c r="Q26" s="266">
        <v>-1.4450000000000001</v>
      </c>
      <c r="R26" s="267"/>
      <c r="S26" s="268"/>
      <c r="T26" s="264">
        <v>0.32600000000000001</v>
      </c>
      <c r="U26" s="264">
        <v>0.91400000000000003</v>
      </c>
      <c r="V26" s="264">
        <v>0.98599999999999999</v>
      </c>
      <c r="W26" s="269"/>
      <c r="X26" s="269"/>
      <c r="Y26" s="269"/>
      <c r="Z26" s="269"/>
      <c r="AA26" s="264">
        <v>3.1E-2</v>
      </c>
      <c r="AB26" s="267" t="s">
        <v>116</v>
      </c>
      <c r="AC26" s="267" t="s">
        <v>116</v>
      </c>
      <c r="AD26" s="270"/>
      <c r="AE26" s="264">
        <v>34.854999999999997</v>
      </c>
      <c r="AF26" s="264">
        <v>36.161999999999999</v>
      </c>
      <c r="AG26" s="267" t="s">
        <v>116</v>
      </c>
      <c r="AH26" s="274">
        <v>4.3890043890043886</v>
      </c>
      <c r="AJ26" s="252"/>
      <c r="AK26" s="253"/>
      <c r="AL26" s="253"/>
      <c r="AM26" s="253"/>
      <c r="AN26" s="253"/>
      <c r="AO26" s="253"/>
      <c r="AP26" s="254"/>
      <c r="AQ26" s="254"/>
      <c r="AR26" s="254"/>
      <c r="AS26" s="254"/>
      <c r="AT26" s="253"/>
      <c r="AU26" s="253"/>
      <c r="AV26" s="253"/>
      <c r="AW26" s="253"/>
      <c r="AX26" s="253"/>
      <c r="AY26" s="253"/>
    </row>
    <row r="27" spans="1:51" s="275" customFormat="1" ht="15.75" customHeight="1">
      <c r="B27" s="276" t="s">
        <v>9</v>
      </c>
      <c r="C27" s="263">
        <v>13.846</v>
      </c>
      <c r="D27" s="263">
        <v>14.417</v>
      </c>
      <c r="E27" s="263">
        <v>10.965999999999999</v>
      </c>
      <c r="F27" s="263">
        <v>2.2509999999999999</v>
      </c>
      <c r="G27" s="263">
        <v>1.2</v>
      </c>
      <c r="H27" s="263">
        <v>3.4510000000000001</v>
      </c>
      <c r="I27" s="263">
        <v>11.497999999999999</v>
      </c>
      <c r="J27" s="264"/>
      <c r="K27" s="265" t="s">
        <v>116</v>
      </c>
      <c r="L27" s="266">
        <v>0.66200000000000003</v>
      </c>
      <c r="M27" s="265" t="s">
        <v>116</v>
      </c>
      <c r="N27" s="265" t="s">
        <v>116</v>
      </c>
      <c r="O27" s="265">
        <v>0.57099999999999995</v>
      </c>
      <c r="P27" s="266"/>
      <c r="Q27" s="266">
        <v>-1.68</v>
      </c>
      <c r="R27" s="267"/>
      <c r="S27" s="264"/>
      <c r="T27" s="264">
        <v>0.46899999999999997</v>
      </c>
      <c r="U27" s="264">
        <v>0.92200000000000004</v>
      </c>
      <c r="V27" s="264">
        <v>1.014</v>
      </c>
      <c r="W27" s="263"/>
      <c r="X27" s="263"/>
      <c r="Y27" s="263"/>
      <c r="Z27" s="263"/>
      <c r="AA27" s="264">
        <v>0.45700000000000002</v>
      </c>
      <c r="AB27" s="267" t="s">
        <v>116</v>
      </c>
      <c r="AC27" s="267" t="s">
        <v>116</v>
      </c>
      <c r="AD27" s="270"/>
      <c r="AE27" s="264">
        <v>37.460999999999999</v>
      </c>
      <c r="AF27" s="264">
        <v>38.753999999999998</v>
      </c>
      <c r="AG27" s="267" t="s">
        <v>116</v>
      </c>
      <c r="AH27" s="274">
        <v>4.6200046200046208</v>
      </c>
      <c r="AI27" s="251"/>
      <c r="AJ27" s="277"/>
      <c r="AK27" s="253"/>
      <c r="AL27" s="253"/>
      <c r="AM27" s="278"/>
      <c r="AN27" s="278"/>
      <c r="AO27" s="278"/>
      <c r="AP27" s="279"/>
      <c r="AQ27" s="279"/>
      <c r="AR27" s="279"/>
      <c r="AS27" s="279"/>
      <c r="AT27" s="280"/>
      <c r="AU27" s="253"/>
      <c r="AV27" s="253"/>
      <c r="AW27" s="253"/>
      <c r="AX27" s="281"/>
      <c r="AY27" s="281"/>
    </row>
    <row r="28" spans="1:51" s="275" customFormat="1" ht="15.75" customHeight="1">
      <c r="B28" s="276" t="s">
        <v>10</v>
      </c>
      <c r="C28" s="263">
        <v>15.037000000000001</v>
      </c>
      <c r="D28" s="263">
        <v>15.994</v>
      </c>
      <c r="E28" s="263">
        <v>11.958</v>
      </c>
      <c r="F28" s="263">
        <v>2.6970000000000001</v>
      </c>
      <c r="G28" s="263">
        <v>1.339</v>
      </c>
      <c r="H28" s="263">
        <v>4.0359999999999996</v>
      </c>
      <c r="I28" s="263">
        <v>12.541</v>
      </c>
      <c r="J28" s="264"/>
      <c r="K28" s="265" t="s">
        <v>116</v>
      </c>
      <c r="L28" s="266">
        <v>0.38</v>
      </c>
      <c r="M28" s="265" t="s">
        <v>116</v>
      </c>
      <c r="N28" s="265" t="s">
        <v>116</v>
      </c>
      <c r="O28" s="265">
        <v>0.95699999999999996</v>
      </c>
      <c r="P28" s="266"/>
      <c r="Q28" s="266">
        <v>-1.74</v>
      </c>
      <c r="R28" s="267"/>
      <c r="S28" s="264"/>
      <c r="T28" s="264">
        <v>0.74299999999999999</v>
      </c>
      <c r="U28" s="264">
        <v>1.1659999999999999</v>
      </c>
      <c r="V28" s="264">
        <v>1.115</v>
      </c>
      <c r="W28" s="263"/>
      <c r="X28" s="263"/>
      <c r="Y28" s="263"/>
      <c r="Z28" s="263"/>
      <c r="AA28" s="264">
        <v>3.2000000000000001E-2</v>
      </c>
      <c r="AB28" s="267" t="s">
        <v>116</v>
      </c>
      <c r="AC28" s="267" t="s">
        <v>116</v>
      </c>
      <c r="AD28" s="270"/>
      <c r="AE28" s="264">
        <v>39.948999999999998</v>
      </c>
      <c r="AF28" s="264">
        <v>41.146000000000001</v>
      </c>
      <c r="AG28" s="267" t="s">
        <v>116</v>
      </c>
      <c r="AH28" s="274">
        <v>4.8510048510048511</v>
      </c>
      <c r="AI28" s="251"/>
      <c r="AJ28" s="277"/>
      <c r="AK28" s="253"/>
      <c r="AL28" s="253"/>
      <c r="AM28" s="278"/>
      <c r="AN28" s="278"/>
      <c r="AO28" s="278"/>
      <c r="AP28" s="282"/>
      <c r="AQ28" s="282"/>
      <c r="AR28" s="282"/>
      <c r="AS28" s="282"/>
      <c r="AT28" s="280"/>
      <c r="AU28" s="253"/>
      <c r="AV28" s="253"/>
      <c r="AW28" s="253"/>
      <c r="AX28" s="281"/>
      <c r="AY28" s="281"/>
    </row>
    <row r="29" spans="1:51" s="275" customFormat="1" ht="15.75" customHeight="1">
      <c r="B29" s="276" t="s">
        <v>11</v>
      </c>
      <c r="C29" s="263">
        <v>16.614999999999998</v>
      </c>
      <c r="D29" s="263">
        <v>18.251999999999999</v>
      </c>
      <c r="E29" s="263">
        <v>13.419</v>
      </c>
      <c r="F29" s="263">
        <v>3.3860000000000001</v>
      </c>
      <c r="G29" s="263">
        <v>1.4470000000000001</v>
      </c>
      <c r="H29" s="263">
        <v>4.8330000000000002</v>
      </c>
      <c r="I29" s="263">
        <v>13.861000000000001</v>
      </c>
      <c r="J29" s="264"/>
      <c r="K29" s="265" t="s">
        <v>116</v>
      </c>
      <c r="L29" s="266">
        <v>-7.8E-2</v>
      </c>
      <c r="M29" s="265" t="s">
        <v>116</v>
      </c>
      <c r="N29" s="265" t="s">
        <v>116</v>
      </c>
      <c r="O29" s="265">
        <v>1.637</v>
      </c>
      <c r="P29" s="266"/>
      <c r="Q29" s="266">
        <v>-1.7490000000000001</v>
      </c>
      <c r="R29" s="267"/>
      <c r="S29" s="264"/>
      <c r="T29" s="264">
        <v>1.3740000000000001</v>
      </c>
      <c r="U29" s="264">
        <v>2.0209999999999999</v>
      </c>
      <c r="V29" s="264">
        <v>1.224</v>
      </c>
      <c r="W29" s="263"/>
      <c r="X29" s="263"/>
      <c r="Y29" s="263"/>
      <c r="Z29" s="263"/>
      <c r="AA29" s="264">
        <v>0.63100000000000001</v>
      </c>
      <c r="AB29" s="267" t="s">
        <v>116</v>
      </c>
      <c r="AC29" s="267" t="s">
        <v>116</v>
      </c>
      <c r="AD29" s="270"/>
      <c r="AE29" s="264">
        <v>42.503999999999998</v>
      </c>
      <c r="AF29" s="264">
        <v>44.387</v>
      </c>
      <c r="AG29" s="267" t="s">
        <v>116</v>
      </c>
      <c r="AH29" s="274">
        <v>5.0127050127050135</v>
      </c>
      <c r="AI29" s="251"/>
      <c r="AJ29" s="277"/>
      <c r="AK29" s="253"/>
      <c r="AL29" s="253"/>
      <c r="AM29" s="278"/>
      <c r="AN29" s="278"/>
      <c r="AO29" s="278"/>
      <c r="AP29" s="282"/>
      <c r="AQ29" s="282"/>
      <c r="AR29" s="282"/>
      <c r="AS29" s="282"/>
      <c r="AT29" s="280"/>
      <c r="AU29" s="253"/>
      <c r="AV29" s="253"/>
      <c r="AW29" s="253"/>
      <c r="AX29" s="281"/>
      <c r="AY29" s="281"/>
    </row>
    <row r="30" spans="1:51" s="275" customFormat="1" ht="15.75" customHeight="1">
      <c r="B30" s="276" t="s">
        <v>12</v>
      </c>
      <c r="C30" s="263">
        <v>19.082999999999998</v>
      </c>
      <c r="D30" s="263">
        <v>19.353000000000002</v>
      </c>
      <c r="E30" s="263">
        <v>14.465</v>
      </c>
      <c r="F30" s="263">
        <v>3.2320000000000002</v>
      </c>
      <c r="G30" s="263">
        <v>1.6559999999999999</v>
      </c>
      <c r="H30" s="263">
        <v>4.8879999999999999</v>
      </c>
      <c r="I30" s="263">
        <v>15.814</v>
      </c>
      <c r="J30" s="264"/>
      <c r="K30" s="265" t="s">
        <v>116</v>
      </c>
      <c r="L30" s="266">
        <v>1.3879999999999999</v>
      </c>
      <c r="M30" s="265" t="s">
        <v>116</v>
      </c>
      <c r="N30" s="265" t="s">
        <v>116</v>
      </c>
      <c r="O30" s="265">
        <v>0.27</v>
      </c>
      <c r="P30" s="266"/>
      <c r="Q30" s="266">
        <v>-2.9620000000000002</v>
      </c>
      <c r="R30" s="267"/>
      <c r="S30" s="264"/>
      <c r="T30" s="264">
        <v>-0.29199999999999998</v>
      </c>
      <c r="U30" s="264">
        <v>0.376</v>
      </c>
      <c r="V30" s="264">
        <v>1.302</v>
      </c>
      <c r="W30" s="263"/>
      <c r="X30" s="263"/>
      <c r="Y30" s="263"/>
      <c r="Z30" s="263"/>
      <c r="AA30" s="264">
        <v>-0.313</v>
      </c>
      <c r="AB30" s="267" t="s">
        <v>116</v>
      </c>
      <c r="AC30" s="267" t="s">
        <v>116</v>
      </c>
      <c r="AD30" s="270"/>
      <c r="AE30" s="264">
        <v>46.762999999999998</v>
      </c>
      <c r="AF30" s="264">
        <v>48.695</v>
      </c>
      <c r="AG30" s="267" t="s">
        <v>116</v>
      </c>
      <c r="AH30" s="274">
        <v>5.2206052206052211</v>
      </c>
      <c r="AI30" s="251"/>
      <c r="AJ30" s="277"/>
      <c r="AK30" s="253"/>
      <c r="AL30" s="253"/>
      <c r="AM30" s="278"/>
      <c r="AN30" s="278"/>
      <c r="AO30" s="278"/>
      <c r="AP30" s="282"/>
      <c r="AQ30" s="282"/>
      <c r="AR30" s="282"/>
      <c r="AS30" s="282"/>
      <c r="AT30" s="280"/>
      <c r="AU30" s="253"/>
      <c r="AV30" s="253"/>
      <c r="AW30" s="253"/>
      <c r="AX30" s="281"/>
      <c r="AY30" s="281"/>
    </row>
    <row r="31" spans="1:51" s="275" customFormat="1" ht="15.75" customHeight="1">
      <c r="B31" s="276" t="s">
        <v>13</v>
      </c>
      <c r="C31" s="263">
        <v>21.279</v>
      </c>
      <c r="D31" s="263">
        <v>20.407</v>
      </c>
      <c r="E31" s="263">
        <v>15.404999999999999</v>
      </c>
      <c r="F31" s="263">
        <v>3.137</v>
      </c>
      <c r="G31" s="263">
        <v>1.865</v>
      </c>
      <c r="H31" s="263">
        <v>5.0019999999999998</v>
      </c>
      <c r="I31" s="263">
        <v>17.863</v>
      </c>
      <c r="J31" s="264"/>
      <c r="K31" s="265" t="s">
        <v>116</v>
      </c>
      <c r="L31" s="266">
        <v>2.6139999999999999</v>
      </c>
      <c r="M31" s="265" t="s">
        <v>116</v>
      </c>
      <c r="N31" s="265" t="s">
        <v>116</v>
      </c>
      <c r="O31" s="265">
        <v>-0.872</v>
      </c>
      <c r="P31" s="266"/>
      <c r="Q31" s="266">
        <v>-4.0090000000000003</v>
      </c>
      <c r="R31" s="267"/>
      <c r="S31" s="264"/>
      <c r="T31" s="264">
        <v>-1.081</v>
      </c>
      <c r="U31" s="264">
        <v>-0.76800000000000002</v>
      </c>
      <c r="V31" s="264">
        <v>1.3140000000000001</v>
      </c>
      <c r="W31" s="263"/>
      <c r="X31" s="263"/>
      <c r="Y31" s="263"/>
      <c r="Z31" s="263"/>
      <c r="AA31" s="264">
        <v>-0.189</v>
      </c>
      <c r="AB31" s="267" t="s">
        <v>116</v>
      </c>
      <c r="AC31" s="267" t="s">
        <v>116</v>
      </c>
      <c r="AD31" s="270"/>
      <c r="AE31" s="264">
        <v>50.843000000000004</v>
      </c>
      <c r="AF31" s="264">
        <v>54.093000000000004</v>
      </c>
      <c r="AG31" s="267" t="s">
        <v>116</v>
      </c>
      <c r="AH31" s="274">
        <v>5.6133056133056138</v>
      </c>
      <c r="AI31" s="251"/>
      <c r="AJ31" s="277"/>
      <c r="AK31" s="253"/>
      <c r="AL31" s="253"/>
      <c r="AM31" s="278"/>
      <c r="AN31" s="278"/>
      <c r="AO31" s="278"/>
      <c r="AP31" s="282"/>
      <c r="AQ31" s="282"/>
      <c r="AR31" s="282"/>
      <c r="AS31" s="282"/>
      <c r="AT31" s="280"/>
      <c r="AU31" s="253"/>
      <c r="AV31" s="253"/>
      <c r="AW31" s="253"/>
      <c r="AX31" s="281"/>
      <c r="AY31" s="281"/>
    </row>
    <row r="32" spans="1:51">
      <c r="A32" s="283"/>
      <c r="B32" s="284" t="s">
        <v>14</v>
      </c>
      <c r="C32" s="263">
        <v>23.117000000000001</v>
      </c>
      <c r="D32" s="263">
        <v>22.794</v>
      </c>
      <c r="E32" s="263">
        <v>17.05</v>
      </c>
      <c r="F32" s="263">
        <v>3.6240000000000001</v>
      </c>
      <c r="G32" s="263">
        <v>2.12</v>
      </c>
      <c r="H32" s="263">
        <v>5.7439999999999998</v>
      </c>
      <c r="I32" s="263">
        <v>19.457000000000001</v>
      </c>
      <c r="J32" s="285"/>
      <c r="K32" s="265" t="s">
        <v>116</v>
      </c>
      <c r="L32" s="266">
        <v>2.1080000000000001</v>
      </c>
      <c r="M32" s="265" t="s">
        <v>116</v>
      </c>
      <c r="N32" s="265" t="s">
        <v>116</v>
      </c>
      <c r="O32" s="265">
        <v>-0.32300000000000001</v>
      </c>
      <c r="P32" s="266"/>
      <c r="Q32" s="266">
        <v>-3.9470000000000001</v>
      </c>
      <c r="R32" s="267"/>
      <c r="S32" s="286"/>
      <c r="T32" s="264">
        <v>-0.13300000000000001</v>
      </c>
      <c r="U32" s="264">
        <v>0.65500000000000003</v>
      </c>
      <c r="V32" s="264">
        <v>1.3440000000000001</v>
      </c>
      <c r="W32" s="287"/>
      <c r="X32" s="287"/>
      <c r="Y32" s="287"/>
      <c r="Z32" s="287"/>
      <c r="AA32" s="264">
        <v>-1.1080000000000001</v>
      </c>
      <c r="AB32" s="267" t="s">
        <v>116</v>
      </c>
      <c r="AC32" s="267" t="s">
        <v>116</v>
      </c>
      <c r="AD32" s="270"/>
      <c r="AE32" s="264">
        <v>57.722999999999999</v>
      </c>
      <c r="AF32" s="264">
        <v>61.161000000000001</v>
      </c>
      <c r="AG32" s="267" t="s">
        <v>116</v>
      </c>
      <c r="AH32" s="274">
        <v>6.1677061677061689</v>
      </c>
      <c r="AJ32" s="277"/>
      <c r="AK32" s="206"/>
      <c r="AL32" s="206"/>
      <c r="AM32" s="278"/>
      <c r="AN32" s="278"/>
      <c r="AO32" s="278"/>
      <c r="AP32" s="282"/>
      <c r="AQ32" s="282"/>
      <c r="AR32" s="282"/>
      <c r="AS32" s="282"/>
      <c r="AT32" s="280"/>
      <c r="AU32" s="206"/>
      <c r="AV32" s="206"/>
      <c r="AW32" s="206"/>
      <c r="AX32" s="206"/>
      <c r="AY32" s="206"/>
    </row>
    <row r="33" spans="1:51">
      <c r="A33" s="283"/>
      <c r="B33" s="284" t="s">
        <v>15</v>
      </c>
      <c r="C33" s="263">
        <v>24.78</v>
      </c>
      <c r="D33" s="263">
        <v>25.414000000000001</v>
      </c>
      <c r="E33" s="263">
        <v>19.495000000000001</v>
      </c>
      <c r="F33" s="263">
        <v>3.47</v>
      </c>
      <c r="G33" s="263">
        <v>2.4489999999999998</v>
      </c>
      <c r="H33" s="263">
        <v>5.9189999999999996</v>
      </c>
      <c r="I33" s="263">
        <v>20.707999999999998</v>
      </c>
      <c r="J33" s="285"/>
      <c r="K33" s="265" t="s">
        <v>116</v>
      </c>
      <c r="L33" s="266">
        <v>1.276</v>
      </c>
      <c r="M33" s="265" t="s">
        <v>116</v>
      </c>
      <c r="N33" s="265" t="s">
        <v>116</v>
      </c>
      <c r="O33" s="265">
        <v>0.63400000000000001</v>
      </c>
      <c r="P33" s="266"/>
      <c r="Q33" s="266">
        <v>-2.8359999999999999</v>
      </c>
      <c r="R33" s="267"/>
      <c r="S33" s="266"/>
      <c r="T33" s="264">
        <v>0.48799999999999999</v>
      </c>
      <c r="U33" s="264">
        <v>0.85</v>
      </c>
      <c r="V33" s="264">
        <v>1.544</v>
      </c>
      <c r="W33" s="287"/>
      <c r="X33" s="287"/>
      <c r="Y33" s="287"/>
      <c r="Z33" s="287"/>
      <c r="AA33" s="264">
        <v>-0.40699999999999997</v>
      </c>
      <c r="AB33" s="267" t="s">
        <v>116</v>
      </c>
      <c r="AC33" s="267" t="s">
        <v>116</v>
      </c>
      <c r="AD33" s="270"/>
      <c r="AE33" s="264">
        <v>64.575000000000003</v>
      </c>
      <c r="AF33" s="264">
        <v>68.129000000000005</v>
      </c>
      <c r="AG33" s="267" t="s">
        <v>116</v>
      </c>
      <c r="AH33" s="274">
        <v>6.6297066297066305</v>
      </c>
      <c r="AJ33" s="277"/>
      <c r="AK33" s="206"/>
      <c r="AL33" s="206"/>
      <c r="AM33" s="278"/>
      <c r="AN33" s="278"/>
      <c r="AO33" s="278"/>
      <c r="AP33" s="282"/>
      <c r="AQ33" s="282"/>
      <c r="AR33" s="282"/>
      <c r="AS33" s="282"/>
      <c r="AT33" s="280"/>
      <c r="AU33" s="206"/>
      <c r="AV33" s="206"/>
      <c r="AW33" s="206"/>
      <c r="AX33" s="206"/>
      <c r="AY33" s="206"/>
    </row>
    <row r="34" spans="1:51">
      <c r="A34" s="283"/>
      <c r="B34" s="284" t="s">
        <v>16</v>
      </c>
      <c r="C34" s="263">
        <v>26.524000000000001</v>
      </c>
      <c r="D34" s="263">
        <v>28.437000000000001</v>
      </c>
      <c r="E34" s="263">
        <v>22.036000000000001</v>
      </c>
      <c r="F34" s="263">
        <v>3.6339999999999999</v>
      </c>
      <c r="G34" s="263">
        <v>2.7669999999999999</v>
      </c>
      <c r="H34" s="263">
        <v>6.4009999999999998</v>
      </c>
      <c r="I34" s="263">
        <v>22.053000000000001</v>
      </c>
      <c r="J34" s="285"/>
      <c r="K34" s="265" t="s">
        <v>116</v>
      </c>
      <c r="L34" s="266">
        <v>0.11</v>
      </c>
      <c r="M34" s="265" t="s">
        <v>116</v>
      </c>
      <c r="N34" s="265" t="s">
        <v>116</v>
      </c>
      <c r="O34" s="265">
        <v>1.913</v>
      </c>
      <c r="P34" s="266"/>
      <c r="Q34" s="266">
        <v>-1.7210000000000001</v>
      </c>
      <c r="R34" s="267"/>
      <c r="S34" s="266"/>
      <c r="T34" s="264">
        <v>1.9079999999999999</v>
      </c>
      <c r="U34" s="264">
        <v>2.4489999999999998</v>
      </c>
      <c r="V34" s="264">
        <v>1.726</v>
      </c>
      <c r="W34" s="287"/>
      <c r="X34" s="287"/>
      <c r="Y34" s="287"/>
      <c r="Z34" s="287"/>
      <c r="AA34" s="264">
        <v>1.4530000000000001</v>
      </c>
      <c r="AB34" s="267" t="s">
        <v>116</v>
      </c>
      <c r="AC34" s="267" t="s">
        <v>116</v>
      </c>
      <c r="AD34" s="270"/>
      <c r="AE34" s="264">
        <v>73.924999999999997</v>
      </c>
      <c r="AF34" s="264">
        <v>79.218000000000004</v>
      </c>
      <c r="AG34" s="285">
        <v>2.5446863580414503</v>
      </c>
      <c r="AH34" s="274">
        <v>7.2072072072072082</v>
      </c>
      <c r="AI34" s="288"/>
      <c r="AJ34" s="277"/>
      <c r="AK34" s="206"/>
      <c r="AL34" s="206"/>
      <c r="AM34" s="278"/>
      <c r="AN34" s="278"/>
      <c r="AO34" s="278"/>
      <c r="AP34" s="282"/>
      <c r="AQ34" s="282"/>
      <c r="AR34" s="282"/>
      <c r="AS34" s="282"/>
      <c r="AT34" s="280"/>
      <c r="AU34" s="206"/>
      <c r="AV34" s="206"/>
      <c r="AW34" s="206"/>
      <c r="AX34" s="206"/>
      <c r="AY34" s="206"/>
    </row>
    <row r="35" spans="1:51">
      <c r="A35" s="283"/>
      <c r="B35" s="284" t="s">
        <v>17</v>
      </c>
      <c r="C35" s="263">
        <v>29.974</v>
      </c>
      <c r="D35" s="263">
        <v>33.356999999999999</v>
      </c>
      <c r="E35" s="263">
        <v>25.684000000000001</v>
      </c>
      <c r="F35" s="263">
        <v>4.3449999999999998</v>
      </c>
      <c r="G35" s="263">
        <v>3.3279999999999998</v>
      </c>
      <c r="H35" s="263">
        <v>7.673</v>
      </c>
      <c r="I35" s="263">
        <v>24.687999999999999</v>
      </c>
      <c r="J35" s="285"/>
      <c r="K35" s="265" t="s">
        <v>116</v>
      </c>
      <c r="L35" s="266">
        <v>-0.871</v>
      </c>
      <c r="M35" s="265" t="s">
        <v>116</v>
      </c>
      <c r="N35" s="265" t="s">
        <v>116</v>
      </c>
      <c r="O35" s="265">
        <v>3.383</v>
      </c>
      <c r="P35" s="266"/>
      <c r="Q35" s="266">
        <v>-0.96199999999999997</v>
      </c>
      <c r="R35" s="267"/>
      <c r="S35" s="266"/>
      <c r="T35" s="264">
        <v>2.1349999999999998</v>
      </c>
      <c r="U35" s="264">
        <v>4.3710000000000004</v>
      </c>
      <c r="V35" s="264">
        <v>2.0169999999999999</v>
      </c>
      <c r="W35" s="287"/>
      <c r="X35" s="287"/>
      <c r="Y35" s="287"/>
      <c r="Z35" s="287"/>
      <c r="AA35" s="264">
        <v>3.0339999999999998</v>
      </c>
      <c r="AB35" s="267" t="s">
        <v>116</v>
      </c>
      <c r="AC35" s="267" t="s">
        <v>116</v>
      </c>
      <c r="AD35" s="270"/>
      <c r="AE35" s="264">
        <v>82.855000000000004</v>
      </c>
      <c r="AF35" s="264">
        <v>88.826999999999998</v>
      </c>
      <c r="AG35" s="285">
        <v>6.5394315949810444</v>
      </c>
      <c r="AH35" s="274">
        <v>7.8540078540078548</v>
      </c>
      <c r="AI35" s="288"/>
      <c r="AJ35" s="277"/>
      <c r="AK35" s="206"/>
      <c r="AL35" s="206"/>
      <c r="AM35" s="278"/>
      <c r="AN35" s="278"/>
      <c r="AO35" s="278"/>
      <c r="AP35" s="282"/>
      <c r="AQ35" s="282"/>
      <c r="AR35" s="282"/>
      <c r="AS35" s="282"/>
      <c r="AT35" s="280"/>
      <c r="AU35" s="206"/>
      <c r="AV35" s="206"/>
      <c r="AW35" s="206"/>
      <c r="AX35" s="206"/>
      <c r="AY35" s="206"/>
    </row>
    <row r="36" spans="1:51">
      <c r="B36" s="284" t="s">
        <v>18</v>
      </c>
      <c r="C36" s="263">
        <v>38.302999999999997</v>
      </c>
      <c r="D36" s="263">
        <v>43.895000000000003</v>
      </c>
      <c r="E36" s="263">
        <v>34.139000000000003</v>
      </c>
      <c r="F36" s="263">
        <v>5.4260000000000002</v>
      </c>
      <c r="G36" s="263">
        <v>4.33</v>
      </c>
      <c r="H36" s="263">
        <v>9.7560000000000002</v>
      </c>
      <c r="I36" s="263">
        <v>31.902000000000001</v>
      </c>
      <c r="J36" s="285"/>
      <c r="K36" s="265" t="s">
        <v>116</v>
      </c>
      <c r="L36" s="266">
        <v>-2.2549999999999999</v>
      </c>
      <c r="M36" s="265" t="s">
        <v>116</v>
      </c>
      <c r="N36" s="265" t="s">
        <v>116</v>
      </c>
      <c r="O36" s="265">
        <v>5.5919999999999996</v>
      </c>
      <c r="P36" s="289"/>
      <c r="Q36" s="266">
        <v>0.16600000000000001</v>
      </c>
      <c r="R36" s="267"/>
      <c r="S36" s="289"/>
      <c r="T36" s="264">
        <v>5.0940000000000003</v>
      </c>
      <c r="U36" s="264">
        <v>7.9870000000000001</v>
      </c>
      <c r="V36" s="264">
        <v>2.3719999999999999</v>
      </c>
      <c r="W36" s="287"/>
      <c r="X36" s="287">
        <v>52.1</v>
      </c>
      <c r="Y36" s="287"/>
      <c r="Z36" s="287"/>
      <c r="AA36" s="264">
        <v>3.371</v>
      </c>
      <c r="AB36" s="267" t="s">
        <v>116</v>
      </c>
      <c r="AC36" s="285">
        <v>53.67</v>
      </c>
      <c r="AD36" s="270"/>
      <c r="AE36" s="264">
        <v>98.182000000000002</v>
      </c>
      <c r="AF36" s="264">
        <v>109.11199999999999</v>
      </c>
      <c r="AG36" s="285">
        <v>3.1047807042479647</v>
      </c>
      <c r="AH36" s="274">
        <v>9.4248094248094247</v>
      </c>
      <c r="AI36" s="288"/>
      <c r="AJ36" s="277"/>
      <c r="AK36" s="206"/>
      <c r="AL36" s="206"/>
      <c r="AM36" s="278"/>
      <c r="AN36" s="278"/>
      <c r="AO36" s="278"/>
      <c r="AP36" s="282"/>
      <c r="AQ36" s="282"/>
      <c r="AR36" s="282"/>
      <c r="AS36" s="282"/>
      <c r="AT36" s="280"/>
      <c r="AU36" s="206"/>
      <c r="AV36" s="206"/>
      <c r="AW36" s="206"/>
      <c r="AX36" s="206"/>
      <c r="AY36" s="206"/>
    </row>
    <row r="37" spans="1:51">
      <c r="B37" s="284" t="s">
        <v>19</v>
      </c>
      <c r="C37" s="263">
        <v>48.481999999999999</v>
      </c>
      <c r="D37" s="263">
        <v>56.133000000000003</v>
      </c>
      <c r="E37" s="263">
        <v>43.92</v>
      </c>
      <c r="F37" s="263">
        <v>6.72</v>
      </c>
      <c r="G37" s="263">
        <v>5.4930000000000003</v>
      </c>
      <c r="H37" s="263">
        <v>12.212999999999999</v>
      </c>
      <c r="I37" s="263">
        <v>40.305999999999997</v>
      </c>
      <c r="J37" s="285"/>
      <c r="K37" s="266">
        <v>0.63181963913257</v>
      </c>
      <c r="L37" s="266">
        <v>-3.6219999999999999</v>
      </c>
      <c r="M37" s="266">
        <v>-3.3228196391325699</v>
      </c>
      <c r="N37" s="266">
        <v>7.3518196391325707</v>
      </c>
      <c r="O37" s="265">
        <v>7.6509999999999998</v>
      </c>
      <c r="P37" s="289"/>
      <c r="Q37" s="266">
        <v>0.93100000000000005</v>
      </c>
      <c r="R37" s="267"/>
      <c r="S37" s="289"/>
      <c r="T37" s="264">
        <v>8.7530000000000001</v>
      </c>
      <c r="U37" s="264">
        <v>10.281000000000001</v>
      </c>
      <c r="V37" s="264">
        <v>3.109</v>
      </c>
      <c r="X37" s="287">
        <v>64.7</v>
      </c>
      <c r="Y37" s="287"/>
      <c r="Z37" s="287"/>
      <c r="AA37" s="264">
        <v>5.09</v>
      </c>
      <c r="AB37" s="285">
        <v>4.7908196391325699</v>
      </c>
      <c r="AC37" s="285">
        <v>65.638000000000005</v>
      </c>
      <c r="AD37" s="270"/>
      <c r="AE37" s="264">
        <v>120.84399999999999</v>
      </c>
      <c r="AF37" s="264">
        <v>131.16</v>
      </c>
      <c r="AG37" s="285">
        <v>-1.7370636518415679</v>
      </c>
      <c r="AH37" s="274">
        <v>11.711711711711711</v>
      </c>
      <c r="AI37" s="288"/>
      <c r="AJ37" s="277"/>
      <c r="AK37" s="206"/>
      <c r="AL37" s="206"/>
      <c r="AM37" s="278"/>
      <c r="AN37" s="278"/>
      <c r="AO37" s="278"/>
      <c r="AP37" s="282"/>
      <c r="AQ37" s="282"/>
      <c r="AR37" s="282"/>
      <c r="AS37" s="282"/>
      <c r="AT37" s="280"/>
      <c r="AU37" s="206"/>
      <c r="AV37" s="206"/>
      <c r="AW37" s="206"/>
      <c r="AX37" s="206"/>
      <c r="AY37" s="206"/>
    </row>
    <row r="38" spans="1:51">
      <c r="B38" s="284" t="s">
        <v>20</v>
      </c>
      <c r="C38" s="263">
        <v>57.128</v>
      </c>
      <c r="D38" s="263">
        <v>64.132000000000005</v>
      </c>
      <c r="E38" s="263">
        <v>51.265999999999998</v>
      </c>
      <c r="F38" s="263">
        <v>6.399</v>
      </c>
      <c r="G38" s="263">
        <v>6.4669999999999996</v>
      </c>
      <c r="H38" s="263">
        <v>12.866</v>
      </c>
      <c r="I38" s="263">
        <v>46.542999999999999</v>
      </c>
      <c r="J38" s="285"/>
      <c r="K38" s="266">
        <v>-0.34298570081674484</v>
      </c>
      <c r="L38" s="266">
        <v>-1.857</v>
      </c>
      <c r="M38" s="266">
        <v>-0.90901429918325516</v>
      </c>
      <c r="N38" s="266">
        <v>6.0560142991832535</v>
      </c>
      <c r="O38" s="265">
        <v>7.0039999999999996</v>
      </c>
      <c r="P38" s="266"/>
      <c r="Q38" s="266">
        <v>0.60499999999999998</v>
      </c>
      <c r="R38" s="267"/>
      <c r="S38" s="266"/>
      <c r="T38" s="264">
        <v>5.8390000000000004</v>
      </c>
      <c r="U38" s="264">
        <v>8.2460000000000004</v>
      </c>
      <c r="V38" s="264">
        <v>4.0789999999999997</v>
      </c>
      <c r="W38" s="287"/>
      <c r="X38" s="287">
        <v>73.599999999999994</v>
      </c>
      <c r="Y38" s="287"/>
      <c r="Z38" s="287"/>
      <c r="AA38" s="264">
        <v>5.14</v>
      </c>
      <c r="AB38" s="285">
        <v>4.1920142991832554</v>
      </c>
      <c r="AC38" s="285">
        <v>75.991</v>
      </c>
      <c r="AD38" s="270"/>
      <c r="AE38" s="264">
        <v>142.077</v>
      </c>
      <c r="AF38" s="264">
        <v>154.006</v>
      </c>
      <c r="AG38" s="285">
        <v>-0.63964204746912723</v>
      </c>
      <c r="AH38" s="274">
        <v>13.351813351813352</v>
      </c>
      <c r="AI38" s="288"/>
      <c r="AJ38" s="277"/>
      <c r="AK38" s="206"/>
      <c r="AL38" s="206"/>
      <c r="AM38" s="278"/>
      <c r="AN38" s="278"/>
      <c r="AO38" s="278"/>
      <c r="AP38" s="282"/>
      <c r="AQ38" s="282"/>
      <c r="AR38" s="282"/>
      <c r="AS38" s="282"/>
      <c r="AT38" s="280"/>
      <c r="AU38" s="206"/>
      <c r="AV38" s="206"/>
      <c r="AW38" s="206"/>
      <c r="AX38" s="206"/>
      <c r="AY38" s="206"/>
    </row>
    <row r="39" spans="1:51">
      <c r="B39" s="284" t="s">
        <v>21</v>
      </c>
      <c r="C39" s="263">
        <v>63.759</v>
      </c>
      <c r="D39" s="263">
        <v>70.183000000000007</v>
      </c>
      <c r="E39" s="263">
        <v>57.555</v>
      </c>
      <c r="F39" s="263">
        <v>5.2329999999999997</v>
      </c>
      <c r="G39" s="263">
        <v>7.3949999999999996</v>
      </c>
      <c r="H39" s="263">
        <v>12.628</v>
      </c>
      <c r="I39" s="263">
        <v>52.515999999999998</v>
      </c>
      <c r="J39" s="285"/>
      <c r="K39" s="266">
        <v>0.5889473076773295</v>
      </c>
      <c r="L39" s="266">
        <v>-0.53600000000000003</v>
      </c>
      <c r="M39" s="266">
        <v>6.6052692322670511E-2</v>
      </c>
      <c r="N39" s="266">
        <v>5.8219473076773296</v>
      </c>
      <c r="O39" s="265">
        <v>6.4240000000000004</v>
      </c>
      <c r="P39" s="266"/>
      <c r="Q39" s="266">
        <v>1.1910000000000001</v>
      </c>
      <c r="R39" s="267"/>
      <c r="S39" s="266"/>
      <c r="T39" s="264">
        <v>4.6779999999999999</v>
      </c>
      <c r="U39" s="264">
        <v>5.5679999999999996</v>
      </c>
      <c r="V39" s="264">
        <v>4.907</v>
      </c>
      <c r="W39" s="287"/>
      <c r="X39" s="287">
        <v>79.5</v>
      </c>
      <c r="Y39" s="287"/>
      <c r="Z39" s="287"/>
      <c r="AA39" s="264">
        <v>5.3490000000000002</v>
      </c>
      <c r="AB39" s="285">
        <v>4.7469473076773294</v>
      </c>
      <c r="AC39" s="285">
        <v>86.356999999999999</v>
      </c>
      <c r="AD39" s="270"/>
      <c r="AE39" s="264">
        <v>166.1</v>
      </c>
      <c r="AF39" s="264">
        <v>179.374</v>
      </c>
      <c r="AG39" s="285">
        <v>-0.46907116695174766</v>
      </c>
      <c r="AH39" s="274">
        <v>15.1998151998152</v>
      </c>
      <c r="AI39" s="288"/>
      <c r="AJ39" s="277"/>
      <c r="AK39" s="206"/>
      <c r="AL39" s="206"/>
      <c r="AM39" s="278"/>
      <c r="AN39" s="278"/>
      <c r="AO39" s="278"/>
      <c r="AP39" s="282"/>
      <c r="AQ39" s="282"/>
      <c r="AR39" s="282"/>
      <c r="AS39" s="282"/>
      <c r="AT39" s="280"/>
      <c r="AU39" s="206"/>
      <c r="AV39" s="206"/>
      <c r="AW39" s="206"/>
      <c r="AX39" s="206"/>
      <c r="AY39" s="206"/>
    </row>
    <row r="40" spans="1:51">
      <c r="B40" s="284" t="s">
        <v>22</v>
      </c>
      <c r="C40" s="263">
        <v>70.983999999999995</v>
      </c>
      <c r="D40" s="263">
        <v>79.668999999999997</v>
      </c>
      <c r="E40" s="263">
        <v>66.070999999999998</v>
      </c>
      <c r="F40" s="263">
        <v>5.2430000000000003</v>
      </c>
      <c r="G40" s="263">
        <v>8.3550000000000004</v>
      </c>
      <c r="H40" s="263">
        <v>13.598000000000001</v>
      </c>
      <c r="I40" s="263">
        <v>58.432000000000002</v>
      </c>
      <c r="J40" s="285"/>
      <c r="K40" s="266">
        <v>4.7632098349537904</v>
      </c>
      <c r="L40" s="266">
        <v>-2.0270000000000001</v>
      </c>
      <c r="M40" s="266">
        <v>-3.348209834953789</v>
      </c>
      <c r="N40" s="266">
        <v>10.006209834953788</v>
      </c>
      <c r="O40" s="265">
        <v>8.6850000000000005</v>
      </c>
      <c r="P40" s="266"/>
      <c r="Q40" s="266">
        <v>3.4420000000000002</v>
      </c>
      <c r="R40" s="267"/>
      <c r="S40" s="266"/>
      <c r="T40" s="264">
        <v>7.7549999999999999</v>
      </c>
      <c r="U40" s="264">
        <v>9.0289999999999999</v>
      </c>
      <c r="V40" s="264">
        <v>5.8559999999999999</v>
      </c>
      <c r="W40" s="287"/>
      <c r="X40" s="287">
        <v>88.6</v>
      </c>
      <c r="Y40" s="287"/>
      <c r="Z40" s="287"/>
      <c r="AA40" s="264">
        <v>7.24</v>
      </c>
      <c r="AB40" s="285">
        <v>8.5612098349537895</v>
      </c>
      <c r="AC40" s="285">
        <v>96.730999999999995</v>
      </c>
      <c r="AD40" s="270"/>
      <c r="AE40" s="264">
        <v>192.358</v>
      </c>
      <c r="AF40" s="264">
        <v>210.054</v>
      </c>
      <c r="AG40" s="285">
        <v>1.561327335508581</v>
      </c>
      <c r="AH40" s="274">
        <v>16.932316932316933</v>
      </c>
      <c r="AI40" s="288"/>
      <c r="AJ40" s="277"/>
      <c r="AK40" s="206"/>
      <c r="AL40" s="206"/>
      <c r="AM40" s="278"/>
      <c r="AN40" s="278"/>
      <c r="AO40" s="278"/>
      <c r="AP40" s="282"/>
      <c r="AQ40" s="282"/>
      <c r="AR40" s="282"/>
      <c r="AS40" s="282"/>
      <c r="AT40" s="280"/>
      <c r="AU40" s="206"/>
      <c r="AV40" s="206"/>
      <c r="AW40" s="206"/>
      <c r="AX40" s="206"/>
      <c r="AY40" s="206"/>
    </row>
    <row r="41" spans="1:51">
      <c r="B41" s="284" t="s">
        <v>23</v>
      </c>
      <c r="C41" s="263">
        <v>86.677000000000007</v>
      </c>
      <c r="D41" s="263">
        <v>95.222999999999999</v>
      </c>
      <c r="E41" s="263">
        <v>79.491</v>
      </c>
      <c r="F41" s="263">
        <v>5.8760000000000003</v>
      </c>
      <c r="G41" s="263">
        <v>9.8559999999999999</v>
      </c>
      <c r="H41" s="263">
        <v>15.731999999999999</v>
      </c>
      <c r="I41" s="263">
        <v>72.543000000000006</v>
      </c>
      <c r="J41" s="285"/>
      <c r="K41" s="266">
        <v>3.282375581157698</v>
      </c>
      <c r="L41" s="266">
        <v>-0.16200000000000001</v>
      </c>
      <c r="M41" s="266">
        <v>-0.774375581157698</v>
      </c>
      <c r="N41" s="266">
        <v>9.1583755811576992</v>
      </c>
      <c r="O41" s="265">
        <v>8.5459999999999994</v>
      </c>
      <c r="P41" s="266"/>
      <c r="Q41" s="266">
        <v>2.67</v>
      </c>
      <c r="R41" s="267"/>
      <c r="S41" s="266"/>
      <c r="T41" s="264">
        <v>8.0640000000000001</v>
      </c>
      <c r="U41" s="264">
        <v>9.7230000000000008</v>
      </c>
      <c r="V41" s="264">
        <v>7.5869999999999997</v>
      </c>
      <c r="W41" s="287"/>
      <c r="X41" s="287">
        <v>98.2</v>
      </c>
      <c r="Y41" s="287"/>
      <c r="Z41" s="287"/>
      <c r="AA41" s="264">
        <v>6.0720000000000001</v>
      </c>
      <c r="AB41" s="285">
        <v>6.6843755811576973</v>
      </c>
      <c r="AC41" s="285">
        <v>107.499</v>
      </c>
      <c r="AD41" s="270"/>
      <c r="AE41" s="264">
        <v>232.59200000000001</v>
      </c>
      <c r="AF41" s="264">
        <v>251.309</v>
      </c>
      <c r="AG41" s="285">
        <v>-9.7964602465713146E-2</v>
      </c>
      <c r="AH41" s="274">
        <v>19.796719796719799</v>
      </c>
      <c r="AI41" s="288"/>
      <c r="AJ41" s="277"/>
      <c r="AK41" s="206"/>
      <c r="AL41" s="206"/>
      <c r="AM41" s="278"/>
      <c r="AN41" s="278"/>
      <c r="AO41" s="278"/>
      <c r="AP41" s="282"/>
      <c r="AQ41" s="282"/>
      <c r="AR41" s="282"/>
      <c r="AS41" s="282"/>
      <c r="AT41" s="280"/>
      <c r="AU41" s="206"/>
      <c r="AV41" s="206"/>
      <c r="AW41" s="206"/>
      <c r="AX41" s="206"/>
      <c r="AY41" s="206"/>
    </row>
    <row r="42" spans="1:51">
      <c r="B42" s="284" t="s">
        <v>24</v>
      </c>
      <c r="C42" s="263">
        <v>102.98399999999999</v>
      </c>
      <c r="D42" s="263">
        <v>114.521</v>
      </c>
      <c r="E42" s="263">
        <v>96.635999999999996</v>
      </c>
      <c r="F42" s="263">
        <v>6.0179999999999998</v>
      </c>
      <c r="G42" s="263">
        <v>11.867000000000001</v>
      </c>
      <c r="H42" s="263">
        <v>17.885000000000002</v>
      </c>
      <c r="I42" s="263">
        <v>85.908000000000001</v>
      </c>
      <c r="J42" s="285"/>
      <c r="K42" s="266">
        <v>1.6991211564798319</v>
      </c>
      <c r="L42" s="266">
        <v>-1.4890000000000001</v>
      </c>
      <c r="M42" s="266">
        <v>2.3308788435201686</v>
      </c>
      <c r="N42" s="266">
        <v>7.7171211564798314</v>
      </c>
      <c r="O42" s="265">
        <v>11.537000000000001</v>
      </c>
      <c r="P42" s="266"/>
      <c r="Q42" s="266">
        <v>5.5190000000000001</v>
      </c>
      <c r="R42" s="267"/>
      <c r="S42" s="266"/>
      <c r="T42" s="264">
        <v>12.497</v>
      </c>
      <c r="U42" s="264">
        <v>12.266999999999999</v>
      </c>
      <c r="V42" s="264">
        <v>9.1630000000000003</v>
      </c>
      <c r="W42" s="287"/>
      <c r="X42" s="287">
        <v>113.8</v>
      </c>
      <c r="Y42" s="287"/>
      <c r="Z42" s="287"/>
      <c r="AA42" s="264">
        <v>8.9529999999999994</v>
      </c>
      <c r="AB42" s="285">
        <v>5.1331211564798318</v>
      </c>
      <c r="AC42" s="285">
        <v>126.22199999999999</v>
      </c>
      <c r="AD42" s="270"/>
      <c r="AE42" s="264">
        <v>267.51799999999997</v>
      </c>
      <c r="AF42" s="264">
        <v>282.161</v>
      </c>
      <c r="AG42" s="285">
        <v>-2.8166061756407594</v>
      </c>
      <c r="AH42" s="274">
        <v>23.562023562023562</v>
      </c>
      <c r="AI42" s="288"/>
      <c r="AJ42" s="277"/>
      <c r="AK42" s="206"/>
      <c r="AL42" s="206"/>
      <c r="AM42" s="278"/>
      <c r="AN42" s="278"/>
      <c r="AO42" s="278"/>
      <c r="AP42" s="282"/>
      <c r="AQ42" s="282"/>
      <c r="AR42" s="282"/>
      <c r="AS42" s="282"/>
      <c r="AT42" s="280"/>
      <c r="AU42" s="206"/>
      <c r="AV42" s="206"/>
      <c r="AW42" s="206"/>
      <c r="AX42" s="206"/>
      <c r="AY42" s="206"/>
    </row>
    <row r="43" spans="1:51">
      <c r="B43" s="284" t="s">
        <v>25</v>
      </c>
      <c r="C43" s="263">
        <v>121.922</v>
      </c>
      <c r="D43" s="263">
        <v>127.92100000000001</v>
      </c>
      <c r="E43" s="263">
        <v>110.587</v>
      </c>
      <c r="F43" s="263">
        <v>4.3680000000000003</v>
      </c>
      <c r="G43" s="263">
        <v>12.965999999999999</v>
      </c>
      <c r="H43" s="263">
        <v>17.334</v>
      </c>
      <c r="I43" s="263">
        <v>101.48</v>
      </c>
      <c r="J43" s="285"/>
      <c r="K43" s="266">
        <v>-4.7661804696550165</v>
      </c>
      <c r="L43" s="266">
        <v>5.7460000000000004</v>
      </c>
      <c r="M43" s="266">
        <v>12.143180469655015</v>
      </c>
      <c r="N43" s="266">
        <v>-0.39818046965501558</v>
      </c>
      <c r="O43" s="265">
        <v>5.9989999999999997</v>
      </c>
      <c r="P43" s="266"/>
      <c r="Q43" s="266">
        <v>1.631</v>
      </c>
      <c r="R43" s="267"/>
      <c r="S43" s="266"/>
      <c r="T43" s="264">
        <v>7.6349999999999998</v>
      </c>
      <c r="U43" s="264">
        <v>8.6720000000000006</v>
      </c>
      <c r="V43" s="264">
        <v>11.231999999999999</v>
      </c>
      <c r="W43" s="287"/>
      <c r="X43" s="287">
        <v>125.2</v>
      </c>
      <c r="Y43" s="287"/>
      <c r="Z43" s="287"/>
      <c r="AA43" s="264">
        <v>8.3179999999999996</v>
      </c>
      <c r="AB43" s="285">
        <v>1.9208195303449842</v>
      </c>
      <c r="AC43" s="285">
        <v>133.648</v>
      </c>
      <c r="AD43" s="270"/>
      <c r="AE43" s="264">
        <v>298.26100000000002</v>
      </c>
      <c r="AF43" s="264">
        <v>312.83999999999997</v>
      </c>
      <c r="AG43" s="285">
        <v>-3.1630101961365638</v>
      </c>
      <c r="AH43" s="274">
        <v>26.033726033726033</v>
      </c>
      <c r="AI43" s="288"/>
      <c r="AJ43" s="277"/>
      <c r="AK43" s="206"/>
      <c r="AL43" s="206"/>
      <c r="AM43" s="278"/>
      <c r="AN43" s="278"/>
      <c r="AO43" s="278"/>
      <c r="AP43" s="282"/>
      <c r="AQ43" s="282"/>
      <c r="AR43" s="282"/>
      <c r="AS43" s="282"/>
      <c r="AT43" s="280"/>
      <c r="AU43" s="206"/>
      <c r="AV43" s="206"/>
      <c r="AW43" s="206"/>
      <c r="AX43" s="206"/>
      <c r="AY43" s="206"/>
    </row>
    <row r="44" spans="1:51">
      <c r="B44" s="284" t="s">
        <v>26</v>
      </c>
      <c r="C44" s="263">
        <v>132.87899999999999</v>
      </c>
      <c r="D44" s="263">
        <v>141.42099999999999</v>
      </c>
      <c r="E44" s="263">
        <v>121.43600000000001</v>
      </c>
      <c r="F44" s="263">
        <v>6.3369999999999997</v>
      </c>
      <c r="G44" s="263">
        <v>13.648</v>
      </c>
      <c r="H44" s="263">
        <v>19.984999999999999</v>
      </c>
      <c r="I44" s="263">
        <v>110.42100000000001</v>
      </c>
      <c r="J44" s="285"/>
      <c r="K44" s="266">
        <v>-4.3070356011365973</v>
      </c>
      <c r="L44" s="266">
        <v>3.3660000000000001</v>
      </c>
      <c r="M44" s="266">
        <v>9.8780356011365971</v>
      </c>
      <c r="N44" s="266">
        <v>2.0299643988634024</v>
      </c>
      <c r="O44" s="265">
        <v>8.5419999999999998</v>
      </c>
      <c r="P44" s="266"/>
      <c r="Q44" s="266">
        <v>2.2050000000000001</v>
      </c>
      <c r="R44" s="267"/>
      <c r="S44" s="266"/>
      <c r="T44" s="264">
        <v>12.819000000000001</v>
      </c>
      <c r="U44" s="264">
        <v>8.9979999999999993</v>
      </c>
      <c r="V44" s="264">
        <v>12.087</v>
      </c>
      <c r="W44" s="287"/>
      <c r="X44" s="287">
        <v>132.5</v>
      </c>
      <c r="Y44" s="287"/>
      <c r="Z44" s="287"/>
      <c r="AA44" s="264">
        <v>8.7050000000000001</v>
      </c>
      <c r="AB44" s="285">
        <v>2.1929643988634027</v>
      </c>
      <c r="AC44" s="285">
        <v>142.88900000000001</v>
      </c>
      <c r="AD44" s="270"/>
      <c r="AE44" s="264">
        <v>327.44900000000001</v>
      </c>
      <c r="AF44" s="264">
        <v>342.72199999999998</v>
      </c>
      <c r="AG44" s="285">
        <v>-2.7122309426549811</v>
      </c>
      <c r="AH44" s="274">
        <v>27.951027951027953</v>
      </c>
      <c r="AI44" s="288"/>
      <c r="AJ44" s="277"/>
      <c r="AK44" s="206"/>
      <c r="AL44" s="206"/>
      <c r="AM44" s="278"/>
      <c r="AN44" s="278"/>
      <c r="AO44" s="278"/>
      <c r="AP44" s="282"/>
      <c r="AQ44" s="282"/>
      <c r="AR44" s="282"/>
      <c r="AS44" s="282"/>
      <c r="AT44" s="280"/>
      <c r="AU44" s="206"/>
      <c r="AV44" s="206"/>
      <c r="AW44" s="206"/>
      <c r="AX44" s="206"/>
      <c r="AY44" s="206"/>
    </row>
    <row r="45" spans="1:51">
      <c r="B45" s="284" t="s">
        <v>27</v>
      </c>
      <c r="C45" s="263">
        <v>141.36099999999999</v>
      </c>
      <c r="D45" s="263">
        <v>153.16300000000001</v>
      </c>
      <c r="E45" s="263">
        <v>131.02699999999999</v>
      </c>
      <c r="F45" s="263">
        <v>7.83</v>
      </c>
      <c r="G45" s="263">
        <v>14.305999999999999</v>
      </c>
      <c r="H45" s="263">
        <v>22.135999999999999</v>
      </c>
      <c r="I45" s="263">
        <v>118.31</v>
      </c>
      <c r="J45" s="285"/>
      <c r="K45" s="266">
        <v>-0.63471513094460463</v>
      </c>
      <c r="L45" s="266">
        <v>0.58099999999999996</v>
      </c>
      <c r="M45" s="266">
        <v>5.1877151309446043</v>
      </c>
      <c r="N45" s="266">
        <v>7.1952848690553957</v>
      </c>
      <c r="O45" s="265">
        <v>11.802</v>
      </c>
      <c r="P45" s="266"/>
      <c r="Q45" s="266">
        <v>3.972</v>
      </c>
      <c r="R45" s="267"/>
      <c r="S45" s="266"/>
      <c r="T45" s="264">
        <v>12.288</v>
      </c>
      <c r="U45" s="264">
        <v>9.7949999999999999</v>
      </c>
      <c r="V45" s="264">
        <v>13.225</v>
      </c>
      <c r="W45" s="287"/>
      <c r="X45" s="287">
        <v>143.6</v>
      </c>
      <c r="Y45" s="287"/>
      <c r="Z45" s="287"/>
      <c r="AA45" s="264">
        <v>11.76</v>
      </c>
      <c r="AB45" s="285">
        <v>7.1532848690553941</v>
      </c>
      <c r="AC45" s="285">
        <v>155.148</v>
      </c>
      <c r="AD45" s="270"/>
      <c r="AE45" s="264">
        <v>358.06200000000001</v>
      </c>
      <c r="AF45" s="264">
        <v>369.88799999999998</v>
      </c>
      <c r="AG45" s="285">
        <v>-1.4882458676803174</v>
      </c>
      <c r="AH45" s="274">
        <v>29.267729267729266</v>
      </c>
      <c r="AI45" s="288"/>
      <c r="AJ45" s="277"/>
      <c r="AK45" s="206"/>
      <c r="AL45" s="206"/>
      <c r="AM45" s="278"/>
      <c r="AN45" s="278"/>
      <c r="AO45" s="278"/>
      <c r="AP45" s="282"/>
      <c r="AQ45" s="282"/>
      <c r="AR45" s="282"/>
      <c r="AS45" s="282"/>
      <c r="AT45" s="280"/>
      <c r="AU45" s="206"/>
      <c r="AV45" s="206"/>
      <c r="AW45" s="206"/>
      <c r="AX45" s="206"/>
      <c r="AY45" s="206"/>
    </row>
    <row r="46" spans="1:51">
      <c r="B46" s="284" t="s">
        <v>28</v>
      </c>
      <c r="C46" s="263">
        <v>151.36500000000001</v>
      </c>
      <c r="D46" s="263">
        <v>163.9</v>
      </c>
      <c r="E46" s="263">
        <v>141.81899999999999</v>
      </c>
      <c r="F46" s="263">
        <v>7.468</v>
      </c>
      <c r="G46" s="263">
        <v>14.613</v>
      </c>
      <c r="H46" s="263">
        <v>22.081</v>
      </c>
      <c r="I46" s="263">
        <v>129.74700000000001</v>
      </c>
      <c r="J46" s="285"/>
      <c r="K46" s="266">
        <v>3.199171993363247</v>
      </c>
      <c r="L46" s="266">
        <v>1.42</v>
      </c>
      <c r="M46" s="266">
        <v>3.2878280066367527</v>
      </c>
      <c r="N46" s="266">
        <v>10.667171993363247</v>
      </c>
      <c r="O46" s="265">
        <v>12.535</v>
      </c>
      <c r="P46" s="266"/>
      <c r="Q46" s="266">
        <v>5.0670000000000002</v>
      </c>
      <c r="R46" s="267"/>
      <c r="S46" s="266"/>
      <c r="T46" s="264">
        <v>10.273999999999999</v>
      </c>
      <c r="U46" s="264">
        <v>10.259</v>
      </c>
      <c r="V46" s="264">
        <v>14.72</v>
      </c>
      <c r="W46" s="287"/>
      <c r="X46" s="287">
        <v>157</v>
      </c>
      <c r="Y46" s="287"/>
      <c r="Z46" s="287"/>
      <c r="AA46" s="264">
        <v>11.057</v>
      </c>
      <c r="AB46" s="285">
        <v>9.1891719933632459</v>
      </c>
      <c r="AC46" s="285">
        <v>166.482</v>
      </c>
      <c r="AD46" s="270"/>
      <c r="AE46" s="264">
        <v>385.97899999999998</v>
      </c>
      <c r="AF46" s="264">
        <v>405.78800000000001</v>
      </c>
      <c r="AG46" s="285">
        <v>-0.37254083932752319</v>
      </c>
      <c r="AH46" s="274">
        <v>31.000231000231</v>
      </c>
      <c r="AI46" s="288"/>
      <c r="AJ46" s="277"/>
      <c r="AK46" s="206"/>
      <c r="AL46" s="206"/>
      <c r="AM46" s="278"/>
      <c r="AN46" s="278"/>
      <c r="AO46" s="278"/>
      <c r="AP46" s="282"/>
      <c r="AQ46" s="282"/>
      <c r="AR46" s="282"/>
      <c r="AS46" s="282"/>
      <c r="AT46" s="280"/>
      <c r="AU46" s="206"/>
      <c r="AV46" s="206"/>
      <c r="AW46" s="206"/>
      <c r="AX46" s="206"/>
      <c r="AY46" s="206"/>
    </row>
    <row r="47" spans="1:51">
      <c r="B47" s="284" t="s">
        <v>29</v>
      </c>
      <c r="C47" s="263">
        <v>162.245</v>
      </c>
      <c r="D47" s="263">
        <v>171.279</v>
      </c>
      <c r="E47" s="263">
        <v>150.56100000000001</v>
      </c>
      <c r="F47" s="263">
        <v>6.3310000000000004</v>
      </c>
      <c r="G47" s="263">
        <v>14.387</v>
      </c>
      <c r="H47" s="263">
        <v>20.718</v>
      </c>
      <c r="I47" s="263">
        <v>138.577</v>
      </c>
      <c r="J47" s="285"/>
      <c r="K47" s="266">
        <v>2.6348978924479245</v>
      </c>
      <c r="L47" s="266">
        <v>5.5510000000000002</v>
      </c>
      <c r="M47" s="266">
        <v>5.6191021075520746</v>
      </c>
      <c r="N47" s="266">
        <v>8.9658978924479218</v>
      </c>
      <c r="O47" s="265">
        <v>9.0340000000000007</v>
      </c>
      <c r="P47" s="266"/>
      <c r="Q47" s="266">
        <v>2.7029999999999998</v>
      </c>
      <c r="R47" s="267"/>
      <c r="S47" s="266"/>
      <c r="T47" s="264">
        <v>11.114000000000001</v>
      </c>
      <c r="U47" s="264">
        <v>5.7389999999999999</v>
      </c>
      <c r="V47" s="264">
        <v>16.600999999999999</v>
      </c>
      <c r="W47" s="287"/>
      <c r="X47" s="287">
        <v>162.5</v>
      </c>
      <c r="Y47" s="287"/>
      <c r="Z47" s="287"/>
      <c r="AA47" s="264">
        <v>9.6489999999999991</v>
      </c>
      <c r="AB47" s="285">
        <v>9.5808978924479238</v>
      </c>
      <c r="AC47" s="285">
        <v>179.28299999999999</v>
      </c>
      <c r="AD47" s="270"/>
      <c r="AE47" s="264">
        <v>423.72399999999999</v>
      </c>
      <c r="AF47" s="264">
        <v>438.21699999999998</v>
      </c>
      <c r="AG47" s="285">
        <v>0.1168717758042289</v>
      </c>
      <c r="AH47" s="274">
        <v>32.663432663432665</v>
      </c>
      <c r="AI47" s="288"/>
      <c r="AJ47" s="277"/>
      <c r="AK47" s="206"/>
      <c r="AL47" s="206"/>
      <c r="AM47" s="278"/>
      <c r="AN47" s="278"/>
      <c r="AO47" s="278"/>
      <c r="AP47" s="282"/>
      <c r="AQ47" s="282"/>
      <c r="AR47" s="282"/>
      <c r="AS47" s="282"/>
      <c r="AT47" s="280"/>
      <c r="AU47" s="206"/>
      <c r="AV47" s="206"/>
      <c r="AW47" s="206"/>
      <c r="AX47" s="206"/>
      <c r="AY47" s="206"/>
    </row>
    <row r="48" spans="1:51">
      <c r="B48" s="284" t="s">
        <v>30</v>
      </c>
      <c r="C48" s="263">
        <v>170.25700000000001</v>
      </c>
      <c r="D48" s="263">
        <v>178.99700000000001</v>
      </c>
      <c r="E48" s="263">
        <v>158.88999999999999</v>
      </c>
      <c r="F48" s="263">
        <v>4.2469999999999999</v>
      </c>
      <c r="G48" s="263">
        <v>15.86</v>
      </c>
      <c r="H48" s="263">
        <v>20.106999999999999</v>
      </c>
      <c r="I48" s="263">
        <v>147.97900000000001</v>
      </c>
      <c r="J48" s="285"/>
      <c r="K48" s="266">
        <v>5.1903783360815829</v>
      </c>
      <c r="L48" s="266">
        <v>6.1790000000000003</v>
      </c>
      <c r="M48" s="266">
        <v>5.4816216639184185</v>
      </c>
      <c r="N48" s="266">
        <v>9.4373783360815828</v>
      </c>
      <c r="O48" s="265">
        <v>8.74</v>
      </c>
      <c r="P48" s="266"/>
      <c r="Q48" s="266">
        <v>4.4930000000000003</v>
      </c>
      <c r="R48" s="267"/>
      <c r="S48" s="266"/>
      <c r="T48" s="264">
        <v>10.433</v>
      </c>
      <c r="U48" s="264">
        <v>3.6869999999999998</v>
      </c>
      <c r="V48" s="264">
        <v>17.36</v>
      </c>
      <c r="W48" s="287"/>
      <c r="X48" s="287">
        <v>167.8</v>
      </c>
      <c r="Y48" s="287"/>
      <c r="Z48" s="287"/>
      <c r="AA48" s="264">
        <v>9.7140000000000004</v>
      </c>
      <c r="AB48" s="285">
        <v>10.411378336081583</v>
      </c>
      <c r="AC48" s="285">
        <v>190.684</v>
      </c>
      <c r="AD48" s="270"/>
      <c r="AE48" s="264">
        <v>455.18299999999999</v>
      </c>
      <c r="AF48" s="264">
        <v>481.30200000000002</v>
      </c>
      <c r="AG48" s="285">
        <v>0.25966797750785497</v>
      </c>
      <c r="AH48" s="274">
        <v>33.980133980133978</v>
      </c>
      <c r="AI48" s="288"/>
      <c r="AJ48" s="277"/>
      <c r="AK48" s="206"/>
      <c r="AL48" s="206"/>
      <c r="AM48" s="278"/>
      <c r="AN48" s="278"/>
      <c r="AO48" s="278"/>
      <c r="AP48" s="282"/>
      <c r="AQ48" s="282"/>
      <c r="AR48" s="282"/>
      <c r="AS48" s="282"/>
      <c r="AT48" s="280"/>
      <c r="AU48" s="206"/>
      <c r="AV48" s="206"/>
      <c r="AW48" s="206"/>
      <c r="AX48" s="206"/>
      <c r="AY48" s="206"/>
    </row>
    <row r="49" spans="2:51">
      <c r="B49" s="284" t="s">
        <v>31</v>
      </c>
      <c r="C49" s="263">
        <v>185.06800000000001</v>
      </c>
      <c r="D49" s="263">
        <v>190.142</v>
      </c>
      <c r="E49" s="263">
        <v>170.15899999999999</v>
      </c>
      <c r="F49" s="263">
        <v>1.4970000000000001</v>
      </c>
      <c r="G49" s="263">
        <v>18.486000000000001</v>
      </c>
      <c r="H49" s="263">
        <v>19.983000000000001</v>
      </c>
      <c r="I49" s="263">
        <v>161.99700000000001</v>
      </c>
      <c r="J49" s="285"/>
      <c r="K49" s="266">
        <v>9.5046211520947956</v>
      </c>
      <c r="L49" s="266">
        <v>10.189</v>
      </c>
      <c r="M49" s="266">
        <v>4.2613788479052044</v>
      </c>
      <c r="N49" s="266">
        <v>11.001621152094796</v>
      </c>
      <c r="O49" s="265">
        <v>5.0739999999999998</v>
      </c>
      <c r="P49" s="266"/>
      <c r="Q49" s="266">
        <v>3.577</v>
      </c>
      <c r="R49" s="267"/>
      <c r="S49" s="266"/>
      <c r="T49" s="264">
        <v>1.1990000000000001</v>
      </c>
      <c r="U49" s="264">
        <v>-3.2309999999999999</v>
      </c>
      <c r="V49" s="264">
        <v>18.605</v>
      </c>
      <c r="W49" s="287"/>
      <c r="X49" s="287">
        <v>167.4</v>
      </c>
      <c r="Y49" s="287"/>
      <c r="Z49" s="287"/>
      <c r="AA49" s="264">
        <v>6.2880000000000003</v>
      </c>
      <c r="AB49" s="285">
        <v>12.215621152094792</v>
      </c>
      <c r="AC49" s="285">
        <v>200.91499999999999</v>
      </c>
      <c r="AD49" s="270"/>
      <c r="AE49" s="264">
        <v>511.512</v>
      </c>
      <c r="AF49" s="264">
        <v>540.447</v>
      </c>
      <c r="AG49" s="285">
        <v>2.2138188660570233</v>
      </c>
      <c r="AH49" s="274">
        <v>35.966735966735975</v>
      </c>
      <c r="AI49" s="288"/>
      <c r="AJ49" s="277"/>
      <c r="AK49" s="206"/>
      <c r="AL49" s="206"/>
      <c r="AM49" s="278"/>
      <c r="AN49" s="278"/>
      <c r="AO49" s="278"/>
      <c r="AP49" s="282"/>
      <c r="AQ49" s="282"/>
      <c r="AR49" s="282"/>
      <c r="AS49" s="282"/>
      <c r="AT49" s="280"/>
      <c r="AU49" s="206"/>
      <c r="AV49" s="206"/>
      <c r="AW49" s="206"/>
      <c r="AX49" s="206"/>
      <c r="AY49" s="206"/>
    </row>
    <row r="50" spans="2:51">
      <c r="B50" s="284" t="s">
        <v>32</v>
      </c>
      <c r="C50" s="263">
        <v>202.685</v>
      </c>
      <c r="D50" s="263">
        <v>197.155</v>
      </c>
      <c r="E50" s="263">
        <v>177.05099999999999</v>
      </c>
      <c r="F50" s="263">
        <v>0.315</v>
      </c>
      <c r="G50" s="263">
        <v>19.789000000000001</v>
      </c>
      <c r="H50" s="263">
        <v>20.103999999999999</v>
      </c>
      <c r="I50" s="263">
        <v>177.70099999999999</v>
      </c>
      <c r="J50" s="285"/>
      <c r="K50" s="266">
        <v>6.0079326299430464</v>
      </c>
      <c r="L50" s="266">
        <v>20.646999999999998</v>
      </c>
      <c r="M50" s="266">
        <v>8.794067370056954</v>
      </c>
      <c r="N50" s="266">
        <v>6.3229326299430468</v>
      </c>
      <c r="O50" s="265">
        <v>-5.53</v>
      </c>
      <c r="P50" s="266"/>
      <c r="Q50" s="266">
        <v>-5.8449999999999998</v>
      </c>
      <c r="R50" s="267"/>
      <c r="S50" s="266"/>
      <c r="T50" s="264">
        <v>-6.9589999999999996</v>
      </c>
      <c r="U50" s="264">
        <v>-14.504</v>
      </c>
      <c r="V50" s="264">
        <v>19.170000000000002</v>
      </c>
      <c r="W50" s="287"/>
      <c r="X50" s="287">
        <v>153.69999999999999</v>
      </c>
      <c r="Y50" s="287"/>
      <c r="Z50" s="287"/>
      <c r="AA50" s="264">
        <v>-3.3730000000000002</v>
      </c>
      <c r="AB50" s="285">
        <v>8.4799326299430469</v>
      </c>
      <c r="AC50" s="285">
        <v>195.244</v>
      </c>
      <c r="AD50" s="270"/>
      <c r="AE50" s="264">
        <v>570.33000000000004</v>
      </c>
      <c r="AF50" s="264">
        <v>599.09400000000005</v>
      </c>
      <c r="AG50" s="285">
        <v>3.2709897786146414</v>
      </c>
      <c r="AH50" s="274">
        <v>38.438438438438446</v>
      </c>
      <c r="AI50" s="288"/>
      <c r="AJ50" s="277"/>
      <c r="AK50" s="206"/>
      <c r="AL50" s="206"/>
      <c r="AM50" s="278"/>
      <c r="AN50" s="278"/>
      <c r="AO50" s="278"/>
      <c r="AP50" s="282"/>
      <c r="AQ50" s="282"/>
      <c r="AR50" s="282"/>
      <c r="AS50" s="282"/>
      <c r="AT50" s="280"/>
      <c r="AU50" s="206"/>
      <c r="AV50" s="206"/>
      <c r="AW50" s="206"/>
      <c r="AX50" s="206"/>
      <c r="AY50" s="206"/>
    </row>
    <row r="51" spans="2:51" ht="15" customHeight="1">
      <c r="B51" s="284" t="s">
        <v>33</v>
      </c>
      <c r="C51" s="263">
        <v>218.63</v>
      </c>
      <c r="D51" s="263">
        <v>218.75399999999999</v>
      </c>
      <c r="E51" s="263">
        <v>192.22300000000001</v>
      </c>
      <c r="F51" s="263">
        <v>4.9089999999999998</v>
      </c>
      <c r="G51" s="263">
        <v>21.622</v>
      </c>
      <c r="H51" s="263">
        <v>26.530999999999999</v>
      </c>
      <c r="I51" s="263">
        <v>193.24299999999999</v>
      </c>
      <c r="J51" s="285"/>
      <c r="K51" s="266">
        <v>3.8134403691465311</v>
      </c>
      <c r="L51" s="266">
        <v>14.349</v>
      </c>
      <c r="M51" s="266">
        <v>5.7505596308534681</v>
      </c>
      <c r="N51" s="266">
        <v>8.7224403691465309</v>
      </c>
      <c r="O51" s="265">
        <v>0.124</v>
      </c>
      <c r="P51" s="266"/>
      <c r="Q51" s="266">
        <v>-4.7850000000000001</v>
      </c>
      <c r="R51" s="267"/>
      <c r="S51" s="266"/>
      <c r="T51" s="264">
        <v>-4.5750000000000002</v>
      </c>
      <c r="U51" s="264">
        <v>-6.99</v>
      </c>
      <c r="V51" s="264">
        <v>20.021000000000001</v>
      </c>
      <c r="W51" s="287"/>
      <c r="X51" s="287">
        <v>151.9</v>
      </c>
      <c r="Y51" s="287"/>
      <c r="Z51" s="287"/>
      <c r="AA51" s="264">
        <v>2.9569999999999999</v>
      </c>
      <c r="AB51" s="285">
        <v>11.555440369146533</v>
      </c>
      <c r="AC51" s="285">
        <v>186.65799999999999</v>
      </c>
      <c r="AD51" s="270"/>
      <c r="AE51" s="264">
        <v>629.55899999999997</v>
      </c>
      <c r="AF51" s="264">
        <v>658.27300000000002</v>
      </c>
      <c r="AG51" s="285">
        <v>1.4231798008055865</v>
      </c>
      <c r="AH51" s="274">
        <v>41.510741510741511</v>
      </c>
      <c r="AI51" s="288"/>
      <c r="AJ51" s="277"/>
      <c r="AK51" s="206"/>
      <c r="AL51" s="206"/>
      <c r="AM51" s="278"/>
      <c r="AN51" s="278"/>
      <c r="AO51" s="278"/>
      <c r="AP51" s="282"/>
      <c r="AQ51" s="282"/>
      <c r="AR51" s="282"/>
      <c r="AS51" s="282"/>
      <c r="AT51" s="280"/>
      <c r="AU51" s="206"/>
      <c r="AV51" s="206"/>
      <c r="AW51" s="206"/>
      <c r="AX51" s="206"/>
      <c r="AY51" s="206"/>
    </row>
    <row r="52" spans="2:51">
      <c r="B52" s="284" t="s">
        <v>34</v>
      </c>
      <c r="C52" s="263">
        <v>230.37700000000001</v>
      </c>
      <c r="D52" s="263">
        <v>237.69200000000001</v>
      </c>
      <c r="E52" s="263">
        <v>209.589</v>
      </c>
      <c r="F52" s="263">
        <v>6.6740000000000004</v>
      </c>
      <c r="G52" s="263">
        <v>21.428999999999998</v>
      </c>
      <c r="H52" s="263">
        <v>28.103000000000002</v>
      </c>
      <c r="I52" s="263">
        <v>206.55799999999999</v>
      </c>
      <c r="J52" s="285"/>
      <c r="K52" s="266">
        <v>-0.88659837760153548</v>
      </c>
      <c r="L52" s="266">
        <v>6.8419999999999996</v>
      </c>
      <c r="M52" s="266">
        <v>8.3695983776015357</v>
      </c>
      <c r="N52" s="266">
        <v>5.7874016223984626</v>
      </c>
      <c r="O52" s="265">
        <v>7.3150000000000004</v>
      </c>
      <c r="P52" s="266"/>
      <c r="Q52" s="266">
        <v>0.64100000000000001</v>
      </c>
      <c r="R52" s="267"/>
      <c r="S52" s="266"/>
      <c r="T52" s="264">
        <v>-2.6349999999999998</v>
      </c>
      <c r="U52" s="264">
        <v>-0.85099999999999998</v>
      </c>
      <c r="V52" s="264">
        <v>19.79</v>
      </c>
      <c r="W52" s="287"/>
      <c r="X52" s="287">
        <v>151.1</v>
      </c>
      <c r="Y52" s="287"/>
      <c r="Z52" s="287"/>
      <c r="AA52" s="264">
        <v>9.4380000000000006</v>
      </c>
      <c r="AB52" s="285">
        <v>7.9104016223984646</v>
      </c>
      <c r="AC52" s="285">
        <v>188.31899999999999</v>
      </c>
      <c r="AD52" s="270"/>
      <c r="AE52" s="264">
        <v>679.27</v>
      </c>
      <c r="AF52" s="264">
        <v>697.95399999999995</v>
      </c>
      <c r="AG52" s="285">
        <v>-1.019048409082679</v>
      </c>
      <c r="AH52" s="274">
        <v>44.998844998845009</v>
      </c>
      <c r="AI52" s="288"/>
      <c r="AJ52" s="277"/>
      <c r="AK52" s="206"/>
      <c r="AL52" s="206"/>
      <c r="AM52" s="278"/>
      <c r="AN52" s="278"/>
      <c r="AO52" s="278"/>
      <c r="AP52" s="282"/>
      <c r="AQ52" s="282"/>
      <c r="AR52" s="282"/>
      <c r="AS52" s="282"/>
      <c r="AT52" s="280"/>
      <c r="AU52" s="206"/>
      <c r="AV52" s="206"/>
      <c r="AW52" s="206"/>
      <c r="AX52" s="206"/>
      <c r="AY52" s="206"/>
    </row>
    <row r="53" spans="2:51">
      <c r="B53" s="284" t="s">
        <v>35</v>
      </c>
      <c r="C53" s="263">
        <v>239.63300000000001</v>
      </c>
      <c r="D53" s="263">
        <v>263.39699999999999</v>
      </c>
      <c r="E53" s="263">
        <v>233.67500000000001</v>
      </c>
      <c r="F53" s="263">
        <v>9.0660000000000007</v>
      </c>
      <c r="G53" s="263">
        <v>20.655999999999999</v>
      </c>
      <c r="H53" s="263">
        <v>29.722000000000001</v>
      </c>
      <c r="I53" s="263">
        <v>216.75</v>
      </c>
      <c r="J53" s="285"/>
      <c r="K53" s="266">
        <v>4.8057970083218686</v>
      </c>
      <c r="L53" s="266">
        <v>-10.999000000000001</v>
      </c>
      <c r="M53" s="266">
        <v>-1.1067970083218686</v>
      </c>
      <c r="N53" s="266">
        <v>13.87179700832187</v>
      </c>
      <c r="O53" s="265">
        <v>23.763999999999999</v>
      </c>
      <c r="P53" s="266"/>
      <c r="Q53" s="266">
        <v>14.698</v>
      </c>
      <c r="R53" s="267"/>
      <c r="S53" s="266"/>
      <c r="T53" s="264">
        <v>13.02</v>
      </c>
      <c r="U53" s="264">
        <v>13.753</v>
      </c>
      <c r="V53" s="264">
        <v>17.954000000000001</v>
      </c>
      <c r="W53" s="287"/>
      <c r="X53" s="287">
        <v>165.8</v>
      </c>
      <c r="Y53" s="287"/>
      <c r="Z53" s="287"/>
      <c r="AA53" s="264">
        <v>23.641999999999999</v>
      </c>
      <c r="AB53" s="285">
        <v>13.74979700832187</v>
      </c>
      <c r="AC53" s="285">
        <v>204.68299999999999</v>
      </c>
      <c r="AD53" s="270"/>
      <c r="AE53" s="264">
        <v>714.36300000000006</v>
      </c>
      <c r="AF53" s="264">
        <v>725.30499999999995</v>
      </c>
      <c r="AG53" s="285">
        <v>-2.3618978122783716</v>
      </c>
      <c r="AH53" s="274">
        <v>47.747747747747752</v>
      </c>
      <c r="AI53" s="288"/>
      <c r="AJ53" s="277"/>
      <c r="AK53" s="206"/>
      <c r="AL53" s="206"/>
      <c r="AM53" s="278"/>
      <c r="AN53" s="278"/>
      <c r="AO53" s="278"/>
      <c r="AP53" s="282"/>
      <c r="AQ53" s="282"/>
      <c r="AR53" s="282"/>
      <c r="AS53" s="282"/>
      <c r="AT53" s="280"/>
      <c r="AU53" s="206"/>
      <c r="AV53" s="206"/>
      <c r="AW53" s="206"/>
      <c r="AX53" s="206"/>
      <c r="AY53" s="206"/>
    </row>
    <row r="54" spans="2:51">
      <c r="B54" s="284" t="s">
        <v>36</v>
      </c>
      <c r="C54" s="263">
        <v>236.905</v>
      </c>
      <c r="D54" s="263">
        <v>283.25200000000001</v>
      </c>
      <c r="E54" s="263">
        <v>254.584</v>
      </c>
      <c r="F54" s="263">
        <v>7.819</v>
      </c>
      <c r="G54" s="263">
        <v>20.849</v>
      </c>
      <c r="H54" s="263">
        <v>28.667999999999999</v>
      </c>
      <c r="I54" s="263">
        <v>214.79599999999999</v>
      </c>
      <c r="J54" s="285"/>
      <c r="K54" s="266">
        <v>26.376443315799033</v>
      </c>
      <c r="L54" s="266">
        <v>-31.83</v>
      </c>
      <c r="M54" s="266">
        <v>-19.678443315799036</v>
      </c>
      <c r="N54" s="266">
        <v>34.195443315799025</v>
      </c>
      <c r="O54" s="265">
        <v>46.347000000000001</v>
      </c>
      <c r="P54" s="266"/>
      <c r="Q54" s="266">
        <v>38.527999999999999</v>
      </c>
      <c r="R54" s="267"/>
      <c r="S54" s="266"/>
      <c r="T54" s="264">
        <v>36.201000000000001</v>
      </c>
      <c r="U54" s="264">
        <v>36.152999999999999</v>
      </c>
      <c r="V54" s="264">
        <v>18.879000000000001</v>
      </c>
      <c r="W54" s="287"/>
      <c r="X54" s="287">
        <v>201.9</v>
      </c>
      <c r="Y54" s="287"/>
      <c r="Z54" s="287"/>
      <c r="AA54" s="264">
        <v>45.783000000000001</v>
      </c>
      <c r="AB54" s="285">
        <v>33.631443315799025</v>
      </c>
      <c r="AC54" s="285">
        <v>248.64599999999999</v>
      </c>
      <c r="AD54" s="270"/>
      <c r="AE54" s="264">
        <v>738.80700000000002</v>
      </c>
      <c r="AF54" s="264">
        <v>756.94200000000001</v>
      </c>
      <c r="AG54" s="285">
        <v>-2.3447486042252104</v>
      </c>
      <c r="AH54" s="274">
        <v>49.064449064449065</v>
      </c>
      <c r="AI54" s="288"/>
      <c r="AJ54" s="277"/>
      <c r="AK54" s="206"/>
      <c r="AL54" s="206"/>
      <c r="AM54" s="278"/>
      <c r="AN54" s="278"/>
      <c r="AO54" s="278"/>
      <c r="AP54" s="282"/>
      <c r="AQ54" s="282"/>
      <c r="AR54" s="282"/>
      <c r="AS54" s="282"/>
      <c r="AT54" s="280"/>
      <c r="AU54" s="206"/>
      <c r="AV54" s="206"/>
      <c r="AW54" s="206"/>
      <c r="AX54" s="206"/>
      <c r="AY54" s="206"/>
    </row>
    <row r="55" spans="2:51">
      <c r="B55" s="284" t="s">
        <v>37</v>
      </c>
      <c r="C55" s="263">
        <v>244.708</v>
      </c>
      <c r="D55" s="263">
        <v>296.05</v>
      </c>
      <c r="E55" s="263">
        <v>268.66000000000003</v>
      </c>
      <c r="F55" s="263">
        <v>6.1529999999999996</v>
      </c>
      <c r="G55" s="263">
        <v>21.236999999999998</v>
      </c>
      <c r="H55" s="263">
        <v>27.39</v>
      </c>
      <c r="I55" s="263">
        <v>221.792</v>
      </c>
      <c r="J55" s="285"/>
      <c r="K55" s="266">
        <v>35.038215105181756</v>
      </c>
      <c r="L55" s="266">
        <v>-34.418999999999997</v>
      </c>
      <c r="M55" s="266">
        <v>-24.268215105181749</v>
      </c>
      <c r="N55" s="266">
        <v>41.191215105181755</v>
      </c>
      <c r="O55" s="265">
        <v>51.341999999999999</v>
      </c>
      <c r="P55" s="266"/>
      <c r="Q55" s="266">
        <v>45.189</v>
      </c>
      <c r="R55" s="267"/>
      <c r="S55" s="266"/>
      <c r="T55" s="264">
        <v>49.62</v>
      </c>
      <c r="U55" s="264">
        <v>46.107999999999997</v>
      </c>
      <c r="V55" s="264">
        <v>20.562000000000001</v>
      </c>
      <c r="W55" s="287"/>
      <c r="X55" s="287">
        <v>249.8</v>
      </c>
      <c r="Y55" s="287"/>
      <c r="Z55" s="287"/>
      <c r="AA55" s="264">
        <v>51.267000000000003</v>
      </c>
      <c r="AB55" s="285">
        <v>41.116215105181766</v>
      </c>
      <c r="AC55" s="285">
        <v>298.71499999999997</v>
      </c>
      <c r="AD55" s="270"/>
      <c r="AE55" s="264">
        <v>780.64</v>
      </c>
      <c r="AF55" s="264">
        <v>801.96</v>
      </c>
      <c r="AG55" s="285">
        <v>-1.6627320644633916</v>
      </c>
      <c r="AH55" s="274">
        <v>50.450450450450447</v>
      </c>
      <c r="AI55" s="288"/>
      <c r="AJ55" s="277"/>
      <c r="AK55" s="206"/>
      <c r="AL55" s="206"/>
      <c r="AM55" s="278"/>
      <c r="AN55" s="278"/>
      <c r="AO55" s="278"/>
      <c r="AP55" s="282"/>
      <c r="AQ55" s="282"/>
      <c r="AR55" s="282"/>
      <c r="AS55" s="282"/>
      <c r="AT55" s="280"/>
      <c r="AU55" s="206"/>
      <c r="AV55" s="206"/>
      <c r="AW55" s="206"/>
      <c r="AX55" s="206"/>
      <c r="AY55" s="206"/>
    </row>
    <row r="56" spans="2:51" s="301" customFormat="1">
      <c r="B56" s="290" t="s">
        <v>38</v>
      </c>
      <c r="C56" s="263">
        <v>264.553</v>
      </c>
      <c r="D56" s="263">
        <v>308.47699999999998</v>
      </c>
      <c r="E56" s="263">
        <v>280.35599999999999</v>
      </c>
      <c r="F56" s="263">
        <v>6.72</v>
      </c>
      <c r="G56" s="263">
        <v>21.401</v>
      </c>
      <c r="H56" s="263">
        <v>28.120999999999999</v>
      </c>
      <c r="I56" s="263">
        <v>240.98</v>
      </c>
      <c r="J56" s="291"/>
      <c r="K56" s="266">
        <v>32.613326856018858</v>
      </c>
      <c r="L56" s="266">
        <v>-24.140999999999998</v>
      </c>
      <c r="M56" s="266">
        <v>-19.550326856018849</v>
      </c>
      <c r="N56" s="266">
        <v>39.33332685601885</v>
      </c>
      <c r="O56" s="265">
        <v>43.923999999999999</v>
      </c>
      <c r="P56" s="292"/>
      <c r="Q56" s="266">
        <v>37.204000000000001</v>
      </c>
      <c r="R56" s="267"/>
      <c r="S56" s="292"/>
      <c r="T56" s="264">
        <v>39.026000000000003</v>
      </c>
      <c r="U56" s="264">
        <v>36.743000000000002</v>
      </c>
      <c r="V56" s="264">
        <v>23.177</v>
      </c>
      <c r="W56" s="293"/>
      <c r="X56" s="287">
        <v>290</v>
      </c>
      <c r="Y56" s="287"/>
      <c r="Z56" s="287"/>
      <c r="AA56" s="264">
        <v>45.823999999999998</v>
      </c>
      <c r="AB56" s="285">
        <v>41.233326856018849</v>
      </c>
      <c r="AC56" s="285">
        <v>339.93099999999998</v>
      </c>
      <c r="AD56" s="294"/>
      <c r="AE56" s="264">
        <v>820.88199999999995</v>
      </c>
      <c r="AF56" s="264">
        <v>839.38699999999994</v>
      </c>
      <c r="AG56" s="285">
        <v>-0.45338050996354412</v>
      </c>
      <c r="AH56" s="274">
        <v>51.282051282051292</v>
      </c>
      <c r="AI56" s="295"/>
      <c r="AJ56" s="296"/>
      <c r="AK56" s="297"/>
      <c r="AL56" s="297"/>
      <c r="AM56" s="298"/>
      <c r="AN56" s="298"/>
      <c r="AO56" s="298"/>
      <c r="AP56" s="299"/>
      <c r="AQ56" s="299"/>
      <c r="AR56" s="299"/>
      <c r="AS56" s="299"/>
      <c r="AT56" s="300"/>
      <c r="AU56" s="297"/>
      <c r="AV56" s="297"/>
      <c r="AW56" s="297"/>
      <c r="AX56" s="297"/>
      <c r="AY56" s="297"/>
    </row>
    <row r="57" spans="2:51" s="301" customFormat="1">
      <c r="B57" s="290" t="s">
        <v>39</v>
      </c>
      <c r="C57" s="263">
        <v>287.3</v>
      </c>
      <c r="D57" s="263">
        <v>322.83499999999998</v>
      </c>
      <c r="E57" s="263">
        <v>294.28899999999999</v>
      </c>
      <c r="F57" s="263">
        <v>6.61</v>
      </c>
      <c r="G57" s="263">
        <v>21.936</v>
      </c>
      <c r="H57" s="263">
        <v>28.545999999999999</v>
      </c>
      <c r="I57" s="263">
        <v>260.55799999999999</v>
      </c>
      <c r="J57" s="291"/>
      <c r="K57" s="266">
        <v>25.027430462613633</v>
      </c>
      <c r="L57" s="266">
        <v>-12.762</v>
      </c>
      <c r="M57" s="266">
        <v>-8.8644304626136297</v>
      </c>
      <c r="N57" s="266">
        <v>31.637430462613633</v>
      </c>
      <c r="O57" s="265">
        <v>35.534999999999997</v>
      </c>
      <c r="P57" s="292"/>
      <c r="Q57" s="266">
        <v>28.925000000000001</v>
      </c>
      <c r="R57" s="267"/>
      <c r="S57" s="292"/>
      <c r="T57" s="264">
        <v>35.338000000000001</v>
      </c>
      <c r="U57" s="264">
        <v>31.538</v>
      </c>
      <c r="V57" s="264">
        <v>26.530999999999999</v>
      </c>
      <c r="W57" s="293"/>
      <c r="X57" s="287">
        <v>322.10000000000002</v>
      </c>
      <c r="Y57" s="287"/>
      <c r="Z57" s="287"/>
      <c r="AA57" s="264">
        <v>37.363</v>
      </c>
      <c r="AB57" s="285">
        <v>33.465430462613632</v>
      </c>
      <c r="AC57" s="285">
        <v>377.35500000000002</v>
      </c>
      <c r="AD57" s="294"/>
      <c r="AE57" s="264">
        <v>863.06200000000001</v>
      </c>
      <c r="AF57" s="264">
        <v>893.44299999999998</v>
      </c>
      <c r="AG57" s="285">
        <v>-0.72184351947045644</v>
      </c>
      <c r="AH57" s="274">
        <v>52.922152922152918</v>
      </c>
      <c r="AI57" s="295"/>
      <c r="AJ57" s="296"/>
      <c r="AK57" s="297"/>
      <c r="AL57" s="297"/>
      <c r="AM57" s="298"/>
      <c r="AN57" s="298"/>
      <c r="AO57" s="298"/>
      <c r="AP57" s="299"/>
      <c r="AQ57" s="299"/>
      <c r="AR57" s="299"/>
      <c r="AS57" s="299"/>
      <c r="AT57" s="300"/>
      <c r="AU57" s="297"/>
      <c r="AV57" s="297"/>
      <c r="AW57" s="297"/>
      <c r="AX57" s="297"/>
      <c r="AY57" s="297"/>
    </row>
    <row r="58" spans="2:51" s="301" customFormat="1">
      <c r="B58" s="290" t="s">
        <v>40</v>
      </c>
      <c r="C58" s="263">
        <v>299.51100000000002</v>
      </c>
      <c r="D58" s="263">
        <v>328.435</v>
      </c>
      <c r="E58" s="263">
        <v>303.46699999999998</v>
      </c>
      <c r="F58" s="263">
        <v>3.2989999999999999</v>
      </c>
      <c r="G58" s="263">
        <v>21.669</v>
      </c>
      <c r="H58" s="263">
        <v>24.968</v>
      </c>
      <c r="I58" s="263">
        <v>273.89299999999997</v>
      </c>
      <c r="J58" s="291"/>
      <c r="K58" s="266">
        <v>23.426554905298318</v>
      </c>
      <c r="L58" s="266">
        <v>-4.718</v>
      </c>
      <c r="M58" s="266">
        <v>-2.5195549052983184</v>
      </c>
      <c r="N58" s="266">
        <v>26.725554905298328</v>
      </c>
      <c r="O58" s="265">
        <v>28.923999999999999</v>
      </c>
      <c r="P58" s="292"/>
      <c r="Q58" s="266">
        <v>25.625</v>
      </c>
      <c r="R58" s="267"/>
      <c r="S58" s="292"/>
      <c r="T58" s="264">
        <v>25.105</v>
      </c>
      <c r="U58" s="264">
        <v>22.620999999999999</v>
      </c>
      <c r="V58" s="264">
        <v>27.991</v>
      </c>
      <c r="W58" s="293"/>
      <c r="X58" s="287">
        <v>347</v>
      </c>
      <c r="Y58" s="287"/>
      <c r="Z58" s="287"/>
      <c r="AA58" s="264">
        <v>30.835000000000001</v>
      </c>
      <c r="AB58" s="285">
        <v>28.636554905298318</v>
      </c>
      <c r="AC58" s="285">
        <v>408.60899999999998</v>
      </c>
      <c r="AD58" s="294"/>
      <c r="AE58" s="264">
        <v>923</v>
      </c>
      <c r="AF58" s="264">
        <v>948.86599999999999</v>
      </c>
      <c r="AG58" s="285">
        <v>-0.18763206018617951</v>
      </c>
      <c r="AH58" s="274">
        <v>54.700854700854705</v>
      </c>
      <c r="AI58" s="295"/>
      <c r="AJ58" s="296"/>
      <c r="AK58" s="297"/>
      <c r="AL58" s="297"/>
      <c r="AM58" s="298"/>
      <c r="AN58" s="298"/>
      <c r="AO58" s="298"/>
      <c r="AP58" s="299"/>
      <c r="AQ58" s="299"/>
      <c r="AR58" s="299"/>
      <c r="AS58" s="299"/>
      <c r="AT58" s="300"/>
      <c r="AU58" s="297"/>
      <c r="AV58" s="297"/>
      <c r="AW58" s="297"/>
      <c r="AX58" s="297"/>
      <c r="AY58" s="297"/>
    </row>
    <row r="59" spans="2:51" s="301" customFormat="1">
      <c r="B59" s="290" t="s">
        <v>41</v>
      </c>
      <c r="C59" s="263">
        <v>334.06700000000001</v>
      </c>
      <c r="D59" s="263">
        <v>344.36599999999999</v>
      </c>
      <c r="E59" s="263">
        <v>317.214</v>
      </c>
      <c r="F59" s="263">
        <v>4.8049999999999997</v>
      </c>
      <c r="G59" s="263">
        <v>22.347000000000001</v>
      </c>
      <c r="H59" s="263">
        <v>27.152000000000001</v>
      </c>
      <c r="I59" s="263">
        <v>301.03899999999999</v>
      </c>
      <c r="J59" s="291"/>
      <c r="K59" s="266">
        <v>10.972333517752748</v>
      </c>
      <c r="L59" s="266">
        <v>15.192</v>
      </c>
      <c r="M59" s="266">
        <v>9.7136664822472483</v>
      </c>
      <c r="N59" s="266">
        <v>15.777333517752751</v>
      </c>
      <c r="O59" s="265">
        <v>10.298999999999999</v>
      </c>
      <c r="P59" s="292"/>
      <c r="Q59" s="266">
        <v>5.4939999999999998</v>
      </c>
      <c r="R59" s="267"/>
      <c r="S59" s="292"/>
      <c r="T59" s="264">
        <v>3.5430000000000001</v>
      </c>
      <c r="U59" s="264">
        <v>0.90100000000000002</v>
      </c>
      <c r="V59" s="264">
        <v>29.82</v>
      </c>
      <c r="W59" s="293"/>
      <c r="X59" s="287">
        <v>360.4</v>
      </c>
      <c r="Y59" s="287">
        <v>361.2</v>
      </c>
      <c r="Z59" s="287"/>
      <c r="AA59" s="264">
        <v>9.5960000000000001</v>
      </c>
      <c r="AB59" s="285">
        <v>15.074333517752748</v>
      </c>
      <c r="AC59" s="285">
        <v>412.27800000000002</v>
      </c>
      <c r="AD59" s="294"/>
      <c r="AE59" s="264">
        <v>964.68299999999999</v>
      </c>
      <c r="AF59" s="264">
        <v>983.43200000000002</v>
      </c>
      <c r="AG59" s="285">
        <v>1.2108318349521903</v>
      </c>
      <c r="AH59" s="274">
        <v>54.723954723954726</v>
      </c>
      <c r="AI59" s="295"/>
      <c r="AJ59" s="296"/>
      <c r="AK59" s="297"/>
      <c r="AL59" s="297"/>
      <c r="AM59" s="298"/>
      <c r="AN59" s="298"/>
      <c r="AO59" s="298"/>
      <c r="AP59" s="299"/>
      <c r="AQ59" s="299"/>
      <c r="AR59" s="299"/>
      <c r="AS59" s="299"/>
      <c r="AT59" s="300"/>
      <c r="AU59" s="297"/>
      <c r="AV59" s="297"/>
      <c r="AW59" s="297"/>
      <c r="AX59" s="297"/>
      <c r="AY59" s="297"/>
    </row>
    <row r="60" spans="2:51" s="301" customFormat="1">
      <c r="B60" s="290" t="s">
        <v>42</v>
      </c>
      <c r="C60" s="263">
        <v>355.10899999999998</v>
      </c>
      <c r="D60" s="263">
        <v>355.06700000000001</v>
      </c>
      <c r="E60" s="263">
        <v>326.88299999999998</v>
      </c>
      <c r="F60" s="263">
        <v>5.173</v>
      </c>
      <c r="G60" s="263">
        <v>23.010999999999999</v>
      </c>
      <c r="H60" s="263">
        <v>28.184000000000001</v>
      </c>
      <c r="I60" s="263">
        <v>321.166</v>
      </c>
      <c r="J60" s="291"/>
      <c r="K60" s="266">
        <v>1.8891027193487344</v>
      </c>
      <c r="L60" s="266">
        <v>25.071999999999999</v>
      </c>
      <c r="M60" s="266">
        <v>17.967897280651265</v>
      </c>
      <c r="N60" s="266">
        <v>7.0621027193487347</v>
      </c>
      <c r="O60" s="265">
        <v>-4.2000000000000003E-2</v>
      </c>
      <c r="P60" s="292"/>
      <c r="Q60" s="266">
        <v>-5.2149999999999999</v>
      </c>
      <c r="R60" s="267"/>
      <c r="S60" s="292"/>
      <c r="T60" s="264">
        <v>-4.5449999999999999</v>
      </c>
      <c r="U60" s="264">
        <v>-7.6879999999999997</v>
      </c>
      <c r="V60" s="264">
        <v>29.442</v>
      </c>
      <c r="W60" s="293"/>
      <c r="X60" s="287">
        <v>363.1</v>
      </c>
      <c r="Y60" s="287">
        <v>364</v>
      </c>
      <c r="Z60" s="287"/>
      <c r="AA60" s="264">
        <v>-1.226</v>
      </c>
      <c r="AB60" s="285">
        <v>5.8781027193487345</v>
      </c>
      <c r="AC60" s="285">
        <v>415.12099999999998</v>
      </c>
      <c r="AD60" s="294"/>
      <c r="AE60" s="264">
        <v>1010.045</v>
      </c>
      <c r="AF60" s="264">
        <v>1033.4169999999999</v>
      </c>
      <c r="AG60" s="285">
        <v>0.92235760542949352</v>
      </c>
      <c r="AH60" s="274">
        <v>55.463155463155466</v>
      </c>
      <c r="AI60" s="295"/>
      <c r="AJ60" s="296"/>
      <c r="AK60" s="297"/>
      <c r="AL60" s="297"/>
      <c r="AM60" s="298"/>
      <c r="AN60" s="298"/>
      <c r="AO60" s="298"/>
      <c r="AP60" s="299"/>
      <c r="AQ60" s="299"/>
      <c r="AR60" s="299"/>
      <c r="AS60" s="299"/>
      <c r="AT60" s="300"/>
      <c r="AU60" s="297"/>
      <c r="AV60" s="297"/>
      <c r="AW60" s="297"/>
      <c r="AX60" s="297"/>
      <c r="AY60" s="297"/>
    </row>
    <row r="61" spans="2:51" s="301" customFormat="1">
      <c r="B61" s="290" t="s">
        <v>43</v>
      </c>
      <c r="C61" s="263">
        <v>379.03</v>
      </c>
      <c r="D61" s="263">
        <v>367.70100000000002</v>
      </c>
      <c r="E61" s="263">
        <v>338.59800000000001</v>
      </c>
      <c r="F61" s="263">
        <v>4.9119999999999999</v>
      </c>
      <c r="G61" s="263">
        <v>24.190999999999999</v>
      </c>
      <c r="H61" s="263">
        <v>29.103000000000002</v>
      </c>
      <c r="I61" s="263">
        <v>344.32299999999998</v>
      </c>
      <c r="J61" s="291"/>
      <c r="K61" s="266">
        <v>-9.6630907674224016</v>
      </c>
      <c r="L61" s="266">
        <v>33.438000000000002</v>
      </c>
      <c r="M61" s="266">
        <v>26.860090767422403</v>
      </c>
      <c r="N61" s="266">
        <v>-4.7510907674224025</v>
      </c>
      <c r="O61" s="265">
        <v>-11.329000000000001</v>
      </c>
      <c r="P61" s="292"/>
      <c r="Q61" s="266">
        <v>-16.241</v>
      </c>
      <c r="R61" s="302">
        <v>299.65899999999999</v>
      </c>
      <c r="S61" s="292"/>
      <c r="T61" s="264">
        <v>-9.1370000000000005</v>
      </c>
      <c r="U61" s="264">
        <v>-8.76</v>
      </c>
      <c r="V61" s="264">
        <v>25.899000000000001</v>
      </c>
      <c r="W61" s="293"/>
      <c r="X61" s="287">
        <v>353.3</v>
      </c>
      <c r="Y61" s="287">
        <v>354.4</v>
      </c>
      <c r="Z61" s="287">
        <v>357.32600000000002</v>
      </c>
      <c r="AA61" s="264">
        <v>-11.237</v>
      </c>
      <c r="AB61" s="285">
        <v>-4.6590907674224011</v>
      </c>
      <c r="AC61" s="285">
        <v>408.327</v>
      </c>
      <c r="AD61" s="294"/>
      <c r="AE61" s="264">
        <v>1058.018</v>
      </c>
      <c r="AF61" s="264">
        <v>1087.3520000000001</v>
      </c>
      <c r="AG61" s="285">
        <v>0.87449690546190983</v>
      </c>
      <c r="AH61" s="274">
        <v>56.202356202356206</v>
      </c>
      <c r="AI61" s="295"/>
      <c r="AJ61" s="296"/>
      <c r="AK61" s="297"/>
      <c r="AL61" s="297"/>
      <c r="AM61" s="298"/>
      <c r="AN61" s="298"/>
      <c r="AO61" s="298"/>
      <c r="AP61" s="299"/>
      <c r="AQ61" s="299"/>
      <c r="AR61" s="299"/>
      <c r="AS61" s="299"/>
      <c r="AT61" s="300"/>
      <c r="AU61" s="297"/>
      <c r="AV61" s="297"/>
      <c r="AW61" s="297"/>
      <c r="AX61" s="297"/>
      <c r="AY61" s="297"/>
    </row>
    <row r="62" spans="2:51" s="301" customFormat="1">
      <c r="B62" s="290" t="s">
        <v>44</v>
      </c>
      <c r="C62" s="263">
        <v>406.98</v>
      </c>
      <c r="D62" s="263">
        <v>390.76299999999998</v>
      </c>
      <c r="E62" s="263">
        <v>361.06599999999997</v>
      </c>
      <c r="F62" s="263">
        <v>4.5110000000000001</v>
      </c>
      <c r="G62" s="263">
        <v>25.186</v>
      </c>
      <c r="H62" s="263">
        <v>29.696999999999999</v>
      </c>
      <c r="I62" s="263">
        <v>368.48399999999998</v>
      </c>
      <c r="J62" s="291"/>
      <c r="K62" s="266">
        <v>-11.697983908879767</v>
      </c>
      <c r="L62" s="266">
        <v>37.487000000000002</v>
      </c>
      <c r="M62" s="266">
        <v>28.456983908879767</v>
      </c>
      <c r="N62" s="266">
        <v>-7.1869839088797631</v>
      </c>
      <c r="O62" s="265">
        <v>-16.216999999999999</v>
      </c>
      <c r="P62" s="292"/>
      <c r="Q62" s="266">
        <v>-20.728000000000002</v>
      </c>
      <c r="R62" s="302">
        <v>306.70100000000002</v>
      </c>
      <c r="S62" s="292"/>
      <c r="T62" s="264">
        <v>-35.569000000000003</v>
      </c>
      <c r="U62" s="264">
        <v>-38.027999999999999</v>
      </c>
      <c r="V62" s="264">
        <v>26.890999999999998</v>
      </c>
      <c r="W62" s="293"/>
      <c r="X62" s="287">
        <v>322</v>
      </c>
      <c r="Y62" s="287">
        <v>323.2</v>
      </c>
      <c r="Z62" s="287">
        <v>375.24200000000002</v>
      </c>
      <c r="AA62" s="264">
        <v>-15.45</v>
      </c>
      <c r="AB62" s="285">
        <v>-6.4199839088797663</v>
      </c>
      <c r="AC62" s="285">
        <v>398.36500000000001</v>
      </c>
      <c r="AD62" s="294"/>
      <c r="AE62" s="264">
        <v>1114.6880000000001</v>
      </c>
      <c r="AF62" s="264">
        <v>1138.8</v>
      </c>
      <c r="AG62" s="285">
        <v>1.2703884276154733</v>
      </c>
      <c r="AH62" s="274">
        <v>56.756756756756758</v>
      </c>
      <c r="AI62" s="295"/>
      <c r="AJ62" s="296"/>
      <c r="AK62" s="297"/>
      <c r="AL62" s="297"/>
      <c r="AM62" s="298"/>
      <c r="AN62" s="298"/>
      <c r="AO62" s="298"/>
      <c r="AP62" s="299"/>
      <c r="AQ62" s="299"/>
      <c r="AR62" s="299"/>
      <c r="AS62" s="299"/>
      <c r="AT62" s="300"/>
      <c r="AU62" s="297"/>
      <c r="AV62" s="297"/>
      <c r="AW62" s="297"/>
      <c r="AX62" s="297"/>
      <c r="AY62" s="297"/>
    </row>
    <row r="63" spans="2:51" s="301" customFormat="1">
      <c r="B63" s="290" t="s">
        <v>45</v>
      </c>
      <c r="C63" s="263">
        <v>412.89499999999998</v>
      </c>
      <c r="D63" s="263">
        <v>418.68599999999998</v>
      </c>
      <c r="E63" s="263">
        <v>379.71499999999997</v>
      </c>
      <c r="F63" s="263">
        <v>12.641</v>
      </c>
      <c r="G63" s="263">
        <v>26.33</v>
      </c>
      <c r="H63" s="263">
        <v>38.970999999999997</v>
      </c>
      <c r="I63" s="263">
        <v>374.52699999999999</v>
      </c>
      <c r="J63" s="291"/>
      <c r="K63" s="266">
        <v>0.10580179476258252</v>
      </c>
      <c r="L63" s="266">
        <v>13.8</v>
      </c>
      <c r="M63" s="266">
        <v>6.8441982052374186</v>
      </c>
      <c r="N63" s="266">
        <v>12.746801794762581</v>
      </c>
      <c r="O63" s="265">
        <v>5.7910000000000004</v>
      </c>
      <c r="P63" s="292"/>
      <c r="Q63" s="266">
        <v>-6.85</v>
      </c>
      <c r="R63" s="302">
        <v>333.73899999999998</v>
      </c>
      <c r="S63" s="292"/>
      <c r="T63" s="264">
        <v>2.7709999999999999</v>
      </c>
      <c r="U63" s="264">
        <v>3.9950000000000001</v>
      </c>
      <c r="V63" s="264">
        <v>23.015000000000001</v>
      </c>
      <c r="W63" s="293"/>
      <c r="X63" s="287">
        <v>330.6</v>
      </c>
      <c r="Y63" s="287">
        <v>331.8</v>
      </c>
      <c r="Z63" s="287">
        <v>407.63099999999997</v>
      </c>
      <c r="AA63" s="264">
        <v>5</v>
      </c>
      <c r="AB63" s="285">
        <v>11.955801794762584</v>
      </c>
      <c r="AC63" s="285">
        <v>397.654</v>
      </c>
      <c r="AD63" s="294"/>
      <c r="AE63" s="264">
        <v>1152.3630000000001</v>
      </c>
      <c r="AF63" s="264">
        <v>1176</v>
      </c>
      <c r="AG63" s="285">
        <v>0.69906870587446535</v>
      </c>
      <c r="AH63" s="274">
        <v>57.726957726957728</v>
      </c>
      <c r="AI63" s="295"/>
      <c r="AJ63" s="296"/>
      <c r="AK63" s="297"/>
      <c r="AL63" s="297"/>
      <c r="AM63" s="298"/>
      <c r="AN63" s="298"/>
      <c r="AO63" s="298"/>
      <c r="AP63" s="299"/>
      <c r="AQ63" s="299"/>
      <c r="AR63" s="299"/>
      <c r="AS63" s="299"/>
      <c r="AT63" s="300"/>
      <c r="AU63" s="297"/>
      <c r="AV63" s="297"/>
      <c r="AW63" s="297"/>
      <c r="AX63" s="297"/>
      <c r="AY63" s="297"/>
    </row>
    <row r="64" spans="2:51" s="301" customFormat="1">
      <c r="B64" s="290" t="s">
        <v>46</v>
      </c>
      <c r="C64" s="263">
        <v>418.72899999999998</v>
      </c>
      <c r="D64" s="263">
        <v>454.01100000000002</v>
      </c>
      <c r="E64" s="263">
        <v>408.35300000000001</v>
      </c>
      <c r="F64" s="263">
        <v>17.466000000000001</v>
      </c>
      <c r="G64" s="263">
        <v>28.192</v>
      </c>
      <c r="H64" s="263">
        <v>45.658000000000001</v>
      </c>
      <c r="I64" s="263">
        <v>380.16399999999999</v>
      </c>
      <c r="J64" s="291"/>
      <c r="K64" s="266">
        <v>19.950776716373287</v>
      </c>
      <c r="L64" s="266">
        <v>-15.326000000000001</v>
      </c>
      <c r="M64" s="266">
        <v>-17.460776716373285</v>
      </c>
      <c r="N64" s="266">
        <v>37.416776716373285</v>
      </c>
      <c r="O64" s="265">
        <v>35.281999999999996</v>
      </c>
      <c r="P64" s="292"/>
      <c r="Q64" s="266">
        <v>17.815999999999999</v>
      </c>
      <c r="R64" s="302">
        <v>388.404</v>
      </c>
      <c r="S64" s="292"/>
      <c r="T64" s="264">
        <v>21.751000000000001</v>
      </c>
      <c r="U64" s="264">
        <v>23.382000000000001</v>
      </c>
      <c r="V64" s="264">
        <v>21.748000000000001</v>
      </c>
      <c r="W64" s="293"/>
      <c r="X64" s="287">
        <v>369.2</v>
      </c>
      <c r="Y64" s="287">
        <v>370.3</v>
      </c>
      <c r="Z64" s="287">
        <v>459.57499999999999</v>
      </c>
      <c r="AA64" s="264">
        <v>30.498000000000001</v>
      </c>
      <c r="AB64" s="285">
        <v>32.632776716373293</v>
      </c>
      <c r="AC64" s="285">
        <v>422.005</v>
      </c>
      <c r="AD64" s="294"/>
      <c r="AE64" s="264">
        <v>1208.8630000000001</v>
      </c>
      <c r="AF64" s="264">
        <v>1239.0719999999999</v>
      </c>
      <c r="AG64" s="285">
        <v>7.3560052775912529E-2</v>
      </c>
      <c r="AH64" s="274">
        <v>59.020559020559027</v>
      </c>
      <c r="AI64" s="295"/>
      <c r="AJ64" s="296"/>
      <c r="AK64" s="297"/>
      <c r="AL64" s="297"/>
      <c r="AM64" s="298"/>
      <c r="AN64" s="298"/>
      <c r="AO64" s="298"/>
      <c r="AP64" s="299"/>
      <c r="AQ64" s="299"/>
      <c r="AR64" s="299"/>
      <c r="AS64" s="299"/>
      <c r="AT64" s="300"/>
      <c r="AU64" s="297"/>
      <c r="AV64" s="297"/>
      <c r="AW64" s="297"/>
      <c r="AX64" s="297"/>
      <c r="AY64" s="297"/>
    </row>
    <row r="65" spans="1:51" s="301" customFormat="1">
      <c r="B65" s="290" t="s">
        <v>47</v>
      </c>
      <c r="C65" s="263">
        <v>451.34300000000002</v>
      </c>
      <c r="D65" s="263">
        <v>495.286</v>
      </c>
      <c r="E65" s="263">
        <v>445.37599999999998</v>
      </c>
      <c r="F65" s="263">
        <v>21.535</v>
      </c>
      <c r="G65" s="263">
        <v>28.375</v>
      </c>
      <c r="H65" s="263">
        <v>49.91</v>
      </c>
      <c r="I65" s="263">
        <v>411.702</v>
      </c>
      <c r="J65" s="291"/>
      <c r="K65" s="266">
        <v>25.037594449616599</v>
      </c>
      <c r="L65" s="266">
        <v>-21.545999999999999</v>
      </c>
      <c r="M65" s="266">
        <v>-24.17559444961659</v>
      </c>
      <c r="N65" s="266">
        <v>46.572594449616588</v>
      </c>
      <c r="O65" s="265">
        <v>43.942999999999998</v>
      </c>
      <c r="P65" s="292"/>
      <c r="Q65" s="266">
        <v>22.408000000000001</v>
      </c>
      <c r="R65" s="302">
        <v>409.01400000000001</v>
      </c>
      <c r="S65" s="292"/>
      <c r="T65" s="264">
        <v>39.390999999999998</v>
      </c>
      <c r="U65" s="264">
        <v>39.984999999999999</v>
      </c>
      <c r="V65" s="264">
        <v>23.221</v>
      </c>
      <c r="W65" s="293"/>
      <c r="X65" s="287">
        <v>404.5</v>
      </c>
      <c r="Y65" s="287">
        <v>405.9</v>
      </c>
      <c r="Z65" s="287">
        <v>494.28800000000001</v>
      </c>
      <c r="AA65" s="264">
        <v>37.652000000000001</v>
      </c>
      <c r="AB65" s="285">
        <v>40.281594449616591</v>
      </c>
      <c r="AC65" s="285">
        <v>467.67500000000001</v>
      </c>
      <c r="AD65" s="294"/>
      <c r="AE65" s="264">
        <v>1272.6020000000001</v>
      </c>
      <c r="AF65" s="264">
        <v>1307.5989999999999</v>
      </c>
      <c r="AG65" s="285">
        <v>0.38383864068281015</v>
      </c>
      <c r="AH65" s="274">
        <v>60.360360360360367</v>
      </c>
      <c r="AI65" s="295"/>
      <c r="AJ65" s="296"/>
      <c r="AK65" s="297"/>
      <c r="AL65" s="297"/>
      <c r="AM65" s="298"/>
      <c r="AN65" s="298"/>
      <c r="AO65" s="298"/>
      <c r="AP65" s="299"/>
      <c r="AQ65" s="299"/>
      <c r="AR65" s="299"/>
      <c r="AS65" s="299"/>
      <c r="AT65" s="300"/>
      <c r="AU65" s="297"/>
      <c r="AV65" s="297"/>
      <c r="AW65" s="297"/>
      <c r="AX65" s="297"/>
      <c r="AY65" s="297"/>
    </row>
    <row r="66" spans="1:51" s="301" customFormat="1">
      <c r="B66" s="290" t="s">
        <v>48</v>
      </c>
      <c r="C66" s="263">
        <v>483.76600000000002</v>
      </c>
      <c r="D66" s="263">
        <v>535.93100000000004</v>
      </c>
      <c r="E66" s="263">
        <v>478.62700000000001</v>
      </c>
      <c r="F66" s="263">
        <v>27.46</v>
      </c>
      <c r="G66" s="263">
        <v>29.844000000000001</v>
      </c>
      <c r="H66" s="263">
        <v>57.304000000000002</v>
      </c>
      <c r="I66" s="263">
        <v>442.16500000000002</v>
      </c>
      <c r="J66" s="291"/>
      <c r="K66" s="266">
        <v>28.975574775969697</v>
      </c>
      <c r="L66" s="266">
        <v>-27.969000000000001</v>
      </c>
      <c r="M66" s="266">
        <v>-32.239574775969693</v>
      </c>
      <c r="N66" s="266">
        <v>56.435574775969705</v>
      </c>
      <c r="O66" s="265">
        <v>52.164999999999999</v>
      </c>
      <c r="P66" s="292"/>
      <c r="Q66" s="266">
        <v>24.704999999999998</v>
      </c>
      <c r="R66" s="302">
        <v>459.69499999999999</v>
      </c>
      <c r="S66" s="292"/>
      <c r="T66" s="264">
        <v>41.110999999999997</v>
      </c>
      <c r="U66" s="264">
        <v>42.363999999999997</v>
      </c>
      <c r="V66" s="264">
        <v>25.885000000000002</v>
      </c>
      <c r="W66" s="293"/>
      <c r="X66" s="287">
        <v>460.9</v>
      </c>
      <c r="Y66" s="287">
        <v>462.4</v>
      </c>
      <c r="Z66" s="287">
        <v>517.89599999999996</v>
      </c>
      <c r="AA66" s="264">
        <v>44.683</v>
      </c>
      <c r="AB66" s="285">
        <v>48.953574775969699</v>
      </c>
      <c r="AC66" s="285">
        <v>525.61800000000005</v>
      </c>
      <c r="AD66" s="294"/>
      <c r="AE66" s="264">
        <v>1342.153</v>
      </c>
      <c r="AF66" s="264">
        <v>1377.3340000000001</v>
      </c>
      <c r="AG66" s="285">
        <v>0.48284128705937113</v>
      </c>
      <c r="AH66" s="274">
        <v>62.162162162162168</v>
      </c>
      <c r="AI66" s="295"/>
      <c r="AJ66" s="296"/>
      <c r="AK66" s="297"/>
      <c r="AL66" s="297"/>
      <c r="AM66" s="298"/>
      <c r="AN66" s="298"/>
      <c r="AO66" s="298"/>
      <c r="AP66" s="299"/>
      <c r="AQ66" s="299"/>
      <c r="AR66" s="299"/>
      <c r="AS66" s="299"/>
      <c r="AT66" s="300"/>
      <c r="AU66" s="297"/>
      <c r="AV66" s="297"/>
      <c r="AW66" s="297"/>
      <c r="AX66" s="297"/>
      <c r="AY66" s="297"/>
    </row>
    <row r="67" spans="1:51" s="301" customFormat="1">
      <c r="B67" s="290" t="s">
        <v>49</v>
      </c>
      <c r="C67" s="263">
        <v>520.53399999999999</v>
      </c>
      <c r="D67" s="263">
        <v>566.48199999999997</v>
      </c>
      <c r="E67" s="263">
        <v>508.00799999999998</v>
      </c>
      <c r="F67" s="263">
        <v>26.271000000000001</v>
      </c>
      <c r="G67" s="263">
        <v>32.203000000000003</v>
      </c>
      <c r="H67" s="263">
        <v>58.473999999999997</v>
      </c>
      <c r="I67" s="263">
        <v>473.17</v>
      </c>
      <c r="J67" s="291"/>
      <c r="K67" s="266">
        <v>23.301616701883319</v>
      </c>
      <c r="L67" s="266">
        <v>-20.558</v>
      </c>
      <c r="M67" s="266">
        <v>-24.182616701883319</v>
      </c>
      <c r="N67" s="266">
        <v>49.572616701883319</v>
      </c>
      <c r="O67" s="265">
        <v>45.948</v>
      </c>
      <c r="P67" s="292"/>
      <c r="Q67" s="266">
        <v>19.677</v>
      </c>
      <c r="R67" s="302">
        <v>471.42099999999999</v>
      </c>
      <c r="S67" s="292"/>
      <c r="T67" s="264">
        <v>43.04</v>
      </c>
      <c r="U67" s="264">
        <v>43.04</v>
      </c>
      <c r="V67" s="264">
        <v>27.797000000000001</v>
      </c>
      <c r="W67" s="291"/>
      <c r="X67" s="287">
        <v>499.4</v>
      </c>
      <c r="Y67" s="287">
        <v>501.6</v>
      </c>
      <c r="Z67" s="287">
        <v>514.23199999999997</v>
      </c>
      <c r="AA67" s="264">
        <v>42.091999999999999</v>
      </c>
      <c r="AB67" s="285">
        <v>45.716616701883325</v>
      </c>
      <c r="AC67" s="285">
        <v>574.74400000000003</v>
      </c>
      <c r="AD67" s="294"/>
      <c r="AE67" s="264">
        <v>1418.4169999999999</v>
      </c>
      <c r="AF67" s="264">
        <v>1455.5</v>
      </c>
      <c r="AG67" s="285">
        <v>0.31794262507422538</v>
      </c>
      <c r="AH67" s="274">
        <v>63.871563871563872</v>
      </c>
      <c r="AI67" s="295"/>
      <c r="AJ67" s="296"/>
      <c r="AK67" s="297"/>
      <c r="AL67" s="297"/>
      <c r="AM67" s="298"/>
      <c r="AN67" s="298"/>
      <c r="AO67" s="298"/>
      <c r="AP67" s="299"/>
      <c r="AQ67" s="299"/>
      <c r="AR67" s="299"/>
      <c r="AS67" s="299"/>
      <c r="AT67" s="300"/>
      <c r="AU67" s="297"/>
      <c r="AV67" s="297"/>
      <c r="AW67" s="297"/>
      <c r="AX67" s="297"/>
      <c r="AY67" s="297"/>
    </row>
    <row r="68" spans="1:51" s="301" customFormat="1">
      <c r="B68" s="290" t="s">
        <v>50</v>
      </c>
      <c r="C68" s="263">
        <v>552.42499999999995</v>
      </c>
      <c r="D68" s="263">
        <v>594.02700000000004</v>
      </c>
      <c r="E68" s="263">
        <v>532.822</v>
      </c>
      <c r="F68" s="263">
        <v>26.995999999999999</v>
      </c>
      <c r="G68" s="263">
        <v>34.209000000000003</v>
      </c>
      <c r="H68" s="263">
        <v>61.204999999999998</v>
      </c>
      <c r="I68" s="263">
        <v>502.32499999999999</v>
      </c>
      <c r="J68" s="291"/>
      <c r="K68" s="266">
        <v>15.609434255264548</v>
      </c>
      <c r="L68" s="266">
        <v>-13.651</v>
      </c>
      <c r="M68" s="266">
        <v>-14.654434255264544</v>
      </c>
      <c r="N68" s="266">
        <v>42.605434255264541</v>
      </c>
      <c r="O68" s="265">
        <v>41.601999999999997</v>
      </c>
      <c r="P68" s="292"/>
      <c r="Q68" s="266">
        <v>14.606</v>
      </c>
      <c r="R68" s="302">
        <v>494.65199999999999</v>
      </c>
      <c r="S68" s="292"/>
      <c r="T68" s="264">
        <v>37.442</v>
      </c>
      <c r="U68" s="264">
        <v>35.755000000000003</v>
      </c>
      <c r="V68" s="264">
        <v>30.763000000000002</v>
      </c>
      <c r="W68" s="291"/>
      <c r="X68" s="287">
        <v>535.20000000000005</v>
      </c>
      <c r="Y68" s="287">
        <v>537.20000000000005</v>
      </c>
      <c r="Z68" s="287">
        <v>539.23099999999999</v>
      </c>
      <c r="AA68" s="264">
        <v>38.695</v>
      </c>
      <c r="AB68" s="285">
        <v>39.698434255264537</v>
      </c>
      <c r="AC68" s="285">
        <v>618.02099999999996</v>
      </c>
      <c r="AD68" s="294"/>
      <c r="AE68" s="264">
        <v>1486.2539999999999</v>
      </c>
      <c r="AF68" s="264">
        <v>1523.82</v>
      </c>
      <c r="AG68" s="285">
        <v>7.8515864301000604E-3</v>
      </c>
      <c r="AH68" s="274">
        <v>65.580965580965582</v>
      </c>
      <c r="AI68" s="295"/>
      <c r="AJ68" s="296"/>
      <c r="AK68" s="297"/>
      <c r="AL68" s="297"/>
      <c r="AM68" s="298"/>
      <c r="AN68" s="298"/>
      <c r="AO68" s="298"/>
      <c r="AP68" s="299"/>
      <c r="AQ68" s="299"/>
      <c r="AR68" s="299"/>
      <c r="AS68" s="299"/>
      <c r="AT68" s="300"/>
      <c r="AU68" s="297"/>
      <c r="AV68" s="297"/>
      <c r="AW68" s="297"/>
      <c r="AX68" s="297"/>
      <c r="AY68" s="297"/>
    </row>
    <row r="69" spans="1:51" s="301" customFormat="1">
      <c r="B69" s="290" t="s">
        <v>51</v>
      </c>
      <c r="C69" s="263">
        <v>585.58799999999997</v>
      </c>
      <c r="D69" s="263">
        <v>631.279</v>
      </c>
      <c r="E69" s="263">
        <v>566.70299999999997</v>
      </c>
      <c r="F69" s="263">
        <v>28.067</v>
      </c>
      <c r="G69" s="263">
        <v>36.509</v>
      </c>
      <c r="H69" s="263">
        <v>64.575999999999993</v>
      </c>
      <c r="I69" s="263">
        <v>528.84400000000005</v>
      </c>
      <c r="J69" s="291"/>
      <c r="K69" s="266">
        <v>23.003042236806806</v>
      </c>
      <c r="L69" s="266">
        <v>-17.823</v>
      </c>
      <c r="M69" s="266">
        <v>-23.202042236806804</v>
      </c>
      <c r="N69" s="266">
        <v>51.070042236806806</v>
      </c>
      <c r="O69" s="265">
        <v>45.691000000000003</v>
      </c>
      <c r="P69" s="292"/>
      <c r="Q69" s="266">
        <v>17.623999999999999</v>
      </c>
      <c r="R69" s="302">
        <v>544.84299999999996</v>
      </c>
      <c r="S69" s="292"/>
      <c r="T69" s="264">
        <v>33.262999999999998</v>
      </c>
      <c r="U69" s="264">
        <v>29.123000000000001</v>
      </c>
      <c r="V69" s="264">
        <v>33.698999999999998</v>
      </c>
      <c r="W69" s="291"/>
      <c r="X69" s="287">
        <v>567.20000000000005</v>
      </c>
      <c r="Y69" s="287">
        <v>569.29999999999995</v>
      </c>
      <c r="Z69" s="287">
        <v>604.00599999999997</v>
      </c>
      <c r="AA69" s="264">
        <v>45.389000000000003</v>
      </c>
      <c r="AB69" s="285">
        <v>50.768042236806806</v>
      </c>
      <c r="AC69" s="285">
        <v>661.92600000000004</v>
      </c>
      <c r="AD69" s="294"/>
      <c r="AE69" s="264">
        <v>1565.8230000000001</v>
      </c>
      <c r="AF69" s="264">
        <v>1592.385</v>
      </c>
      <c r="AG69" s="285">
        <v>0.68391559551358327</v>
      </c>
      <c r="AH69" s="274">
        <v>67.174867174867188</v>
      </c>
      <c r="AI69" s="295"/>
      <c r="AJ69" s="296"/>
      <c r="AK69" s="297"/>
      <c r="AL69" s="297"/>
      <c r="AM69" s="298"/>
      <c r="AN69" s="298"/>
      <c r="AO69" s="298"/>
      <c r="AP69" s="299"/>
      <c r="AQ69" s="299"/>
      <c r="AR69" s="299"/>
      <c r="AS69" s="299"/>
      <c r="AT69" s="300"/>
      <c r="AU69" s="297"/>
      <c r="AV69" s="297"/>
      <c r="AW69" s="297"/>
      <c r="AX69" s="297"/>
      <c r="AY69" s="297"/>
    </row>
    <row r="70" spans="1:51" s="301" customFormat="1">
      <c r="B70" s="290" t="s">
        <v>52</v>
      </c>
      <c r="C70" s="263">
        <v>571.39200000000005</v>
      </c>
      <c r="D70" s="263">
        <v>688.36400000000003</v>
      </c>
      <c r="E70" s="263">
        <v>600.85900000000004</v>
      </c>
      <c r="F70" s="263">
        <v>47.573999999999998</v>
      </c>
      <c r="G70" s="263">
        <v>39.930999999999997</v>
      </c>
      <c r="H70" s="263">
        <v>87.504999999999995</v>
      </c>
      <c r="I70" s="263">
        <v>510.197</v>
      </c>
      <c r="J70" s="292"/>
      <c r="K70" s="266">
        <v>63.929668280077237</v>
      </c>
      <c r="L70" s="266">
        <v>-86.355000000000004</v>
      </c>
      <c r="M70" s="266">
        <v>-80.886668280077259</v>
      </c>
      <c r="N70" s="266">
        <v>111.50366828007724</v>
      </c>
      <c r="O70" s="265">
        <v>116.97199999999999</v>
      </c>
      <c r="P70" s="292"/>
      <c r="Q70" s="266">
        <v>69.397999999999996</v>
      </c>
      <c r="R70" s="302">
        <v>739.66</v>
      </c>
      <c r="S70" s="292"/>
      <c r="T70" s="264">
        <v>163.82900000000001</v>
      </c>
      <c r="U70" s="264">
        <v>173.91</v>
      </c>
      <c r="V70" s="264">
        <v>33.518000000000001</v>
      </c>
      <c r="W70" s="291"/>
      <c r="X70" s="287">
        <v>787.2</v>
      </c>
      <c r="Y70" s="287">
        <v>787.7</v>
      </c>
      <c r="Z70" s="287">
        <v>759.98699999999997</v>
      </c>
      <c r="AA70" s="264">
        <v>107.114</v>
      </c>
      <c r="AB70" s="285">
        <v>101.64566828007726</v>
      </c>
      <c r="AC70" s="285">
        <v>847.40700000000004</v>
      </c>
      <c r="AD70" s="294"/>
      <c r="AE70" s="264">
        <v>1582.979</v>
      </c>
      <c r="AF70" s="264">
        <v>1555.682</v>
      </c>
      <c r="AG70" s="285">
        <v>-0.96445749070123332</v>
      </c>
      <c r="AH70" s="274">
        <v>69.600369600369604</v>
      </c>
      <c r="AI70" s="295"/>
      <c r="AJ70" s="296"/>
      <c r="AK70" s="303"/>
      <c r="AL70" s="297"/>
      <c r="AM70" s="298"/>
      <c r="AN70" s="298"/>
      <c r="AO70" s="298"/>
      <c r="AP70" s="299"/>
      <c r="AQ70" s="299"/>
      <c r="AR70" s="299"/>
      <c r="AS70" s="299"/>
      <c r="AT70" s="300"/>
      <c r="AU70" s="297"/>
      <c r="AV70" s="297"/>
      <c r="AW70" s="297"/>
      <c r="AX70" s="297"/>
      <c r="AY70" s="297"/>
    </row>
    <row r="71" spans="1:51" s="301" customFormat="1">
      <c r="B71" s="290" t="s">
        <v>53</v>
      </c>
      <c r="C71" s="263">
        <v>562.68200000000002</v>
      </c>
      <c r="D71" s="263">
        <v>723.09799999999996</v>
      </c>
      <c r="E71" s="263">
        <v>634.58600000000001</v>
      </c>
      <c r="F71" s="263">
        <v>46.756</v>
      </c>
      <c r="G71" s="263">
        <v>41.756</v>
      </c>
      <c r="H71" s="263">
        <v>88.512</v>
      </c>
      <c r="I71" s="263">
        <v>503.858</v>
      </c>
      <c r="J71" s="292"/>
      <c r="K71" s="266">
        <v>86.426111297008333</v>
      </c>
      <c r="L71" s="266">
        <v>-129.09100000000001</v>
      </c>
      <c r="M71" s="266">
        <v>-101.85711129700832</v>
      </c>
      <c r="N71" s="266">
        <v>133.18211129700833</v>
      </c>
      <c r="O71" s="265">
        <v>160.416</v>
      </c>
      <c r="P71" s="292"/>
      <c r="Q71" s="266">
        <v>113.66</v>
      </c>
      <c r="R71" s="302">
        <v>867.40599999999995</v>
      </c>
      <c r="S71" s="292"/>
      <c r="T71" s="264">
        <v>198.59200000000001</v>
      </c>
      <c r="U71" s="264">
        <v>200.77699999999999</v>
      </c>
      <c r="V71" s="264">
        <v>28.059000000000001</v>
      </c>
      <c r="W71" s="291"/>
      <c r="X71" s="287">
        <v>1027.9000000000001</v>
      </c>
      <c r="Y71" s="287">
        <v>1015.4</v>
      </c>
      <c r="Z71" s="287">
        <v>883.63400000000001</v>
      </c>
      <c r="AA71" s="264">
        <v>156.46600000000001</v>
      </c>
      <c r="AB71" s="285">
        <v>129.23211129700834</v>
      </c>
      <c r="AC71" s="285">
        <v>1102.32</v>
      </c>
      <c r="AD71" s="294"/>
      <c r="AE71" s="264">
        <v>1557.029</v>
      </c>
      <c r="AF71" s="264">
        <v>1588.231</v>
      </c>
      <c r="AG71" s="285">
        <v>-3.1124034476446587</v>
      </c>
      <c r="AH71" s="274">
        <v>70.547470547470553</v>
      </c>
      <c r="AI71" s="304"/>
      <c r="AJ71" s="296"/>
      <c r="AK71" s="297"/>
      <c r="AL71" s="297"/>
      <c r="AM71" s="298"/>
      <c r="AN71" s="298"/>
      <c r="AO71" s="298"/>
      <c r="AP71" s="299"/>
      <c r="AQ71" s="299"/>
      <c r="AR71" s="299"/>
      <c r="AS71" s="299"/>
      <c r="AT71" s="300"/>
      <c r="AU71" s="297"/>
      <c r="AV71" s="297"/>
      <c r="AW71" s="297"/>
      <c r="AX71" s="297"/>
      <c r="AY71" s="297"/>
    </row>
    <row r="72" spans="1:51" s="301" customFormat="1">
      <c r="B72" s="305" t="s">
        <v>54</v>
      </c>
      <c r="C72" s="306">
        <v>602.71100000000001</v>
      </c>
      <c r="D72" s="263">
        <v>744.2</v>
      </c>
      <c r="E72" s="263">
        <v>662.24</v>
      </c>
      <c r="F72" s="263">
        <v>39.793999999999997</v>
      </c>
      <c r="G72" s="263">
        <v>42.165999999999997</v>
      </c>
      <c r="H72" s="263">
        <v>81.96</v>
      </c>
      <c r="I72" s="263">
        <v>540.76800000000003</v>
      </c>
      <c r="J72" s="292"/>
      <c r="K72" s="266">
        <v>72.142116306735488</v>
      </c>
      <c r="L72" s="266">
        <v>-99.552000000000007</v>
      </c>
      <c r="M72" s="266">
        <v>-69.999116306735459</v>
      </c>
      <c r="N72" s="266">
        <v>111.93611630673553</v>
      </c>
      <c r="O72" s="265">
        <v>141.489</v>
      </c>
      <c r="P72" s="292"/>
      <c r="Q72" s="266">
        <v>101.69499999999999</v>
      </c>
      <c r="R72" s="302">
        <v>971.66099999999994</v>
      </c>
      <c r="S72" s="292"/>
      <c r="T72" s="264">
        <v>134.01300000000001</v>
      </c>
      <c r="U72" s="264">
        <v>126.04300000000001</v>
      </c>
      <c r="V72" s="264">
        <v>41.003999999999998</v>
      </c>
      <c r="W72" s="291"/>
      <c r="X72" s="287">
        <v>1168.7</v>
      </c>
      <c r="Y72" s="287">
        <v>1164.0999999999999</v>
      </c>
      <c r="Z72" s="287">
        <v>825.73099999999999</v>
      </c>
      <c r="AA72" s="264">
        <v>142.18600000000001</v>
      </c>
      <c r="AB72" s="285">
        <v>112.63311630673547</v>
      </c>
      <c r="AC72" s="285">
        <v>1240.6379999999999</v>
      </c>
      <c r="AD72" s="294"/>
      <c r="AE72" s="264">
        <v>1627.8230000000001</v>
      </c>
      <c r="AF72" s="264">
        <v>1649.0170000000001</v>
      </c>
      <c r="AG72" s="285">
        <v>-2.3860087808753123</v>
      </c>
      <c r="AH72" s="274">
        <v>71.864171864171851</v>
      </c>
      <c r="AI72" s="295"/>
      <c r="AJ72" s="307"/>
      <c r="AK72" s="297"/>
      <c r="AL72" s="297"/>
      <c r="AM72" s="298"/>
      <c r="AN72" s="298"/>
      <c r="AO72" s="298"/>
      <c r="AP72" s="299"/>
      <c r="AQ72" s="299"/>
      <c r="AR72" s="299"/>
      <c r="AS72" s="299"/>
      <c r="AT72" s="300"/>
      <c r="AU72" s="297"/>
      <c r="AV72" s="297"/>
      <c r="AW72" s="297"/>
      <c r="AX72" s="297"/>
      <c r="AY72" s="297"/>
    </row>
    <row r="73" spans="1:51" s="301" customFormat="1">
      <c r="B73" s="305" t="s">
        <v>55</v>
      </c>
      <c r="C73" s="306">
        <v>624.82399999999996</v>
      </c>
      <c r="D73" s="263">
        <v>745.48699999999997</v>
      </c>
      <c r="E73" s="263">
        <v>671.16099999999994</v>
      </c>
      <c r="F73" s="263">
        <v>30.823</v>
      </c>
      <c r="G73" s="263">
        <v>43.503</v>
      </c>
      <c r="H73" s="263">
        <v>74.325999999999993</v>
      </c>
      <c r="I73" s="263">
        <v>559.85599999999999</v>
      </c>
      <c r="J73" s="292"/>
      <c r="K73" s="266">
        <v>60.938336062182508</v>
      </c>
      <c r="L73" s="266">
        <v>-77.238</v>
      </c>
      <c r="M73" s="266">
        <v>-48.336336062182511</v>
      </c>
      <c r="N73" s="266">
        <v>91.761336062182494</v>
      </c>
      <c r="O73" s="265">
        <v>120.663</v>
      </c>
      <c r="P73" s="292"/>
      <c r="Q73" s="266">
        <v>89.84</v>
      </c>
      <c r="R73" s="302">
        <v>1103.625</v>
      </c>
      <c r="S73" s="292"/>
      <c r="T73" s="264">
        <v>117.672</v>
      </c>
      <c r="U73" s="264">
        <v>107.806</v>
      </c>
      <c r="V73" s="264">
        <v>43.466999999999999</v>
      </c>
      <c r="W73" s="291"/>
      <c r="X73" s="287">
        <v>1261.2</v>
      </c>
      <c r="Y73" s="287">
        <v>1266.5999999999999</v>
      </c>
      <c r="Z73" s="287">
        <v>935.77800000000002</v>
      </c>
      <c r="AA73" s="264">
        <v>122.855</v>
      </c>
      <c r="AB73" s="285">
        <v>93.953336062182501</v>
      </c>
      <c r="AC73" s="285">
        <v>1374.1220000000001</v>
      </c>
      <c r="AD73" s="294"/>
      <c r="AE73" s="264">
        <v>1673.2429999999999</v>
      </c>
      <c r="AF73" s="264">
        <v>1698.23</v>
      </c>
      <c r="AG73" s="285">
        <v>-2.5001651232655617</v>
      </c>
      <c r="AH73" s="274">
        <v>73.180873180873192</v>
      </c>
      <c r="AI73" s="304"/>
      <c r="AJ73" s="308"/>
      <c r="AK73" s="297"/>
      <c r="AL73" s="297"/>
      <c r="AM73" s="309"/>
      <c r="AN73" s="309"/>
      <c r="AO73" s="309"/>
      <c r="AP73" s="310"/>
      <c r="AQ73" s="310"/>
      <c r="AR73" s="310"/>
      <c r="AS73" s="310"/>
      <c r="AT73" s="300"/>
      <c r="AU73" s="297"/>
      <c r="AV73" s="297"/>
      <c r="AW73" s="297"/>
      <c r="AX73" s="297"/>
      <c r="AY73" s="297"/>
    </row>
    <row r="74" spans="1:51" s="301" customFormat="1">
      <c r="A74" s="311"/>
      <c r="B74" s="305" t="s">
        <v>56</v>
      </c>
      <c r="C74" s="306">
        <v>636.14099999999996</v>
      </c>
      <c r="D74" s="263">
        <v>759.95</v>
      </c>
      <c r="E74" s="263">
        <v>682.81100000000004</v>
      </c>
      <c r="F74" s="263">
        <v>32.433999999999997</v>
      </c>
      <c r="G74" s="263">
        <v>44.704999999999998</v>
      </c>
      <c r="H74" s="263">
        <v>77.138999999999996</v>
      </c>
      <c r="I74" s="263">
        <v>566.04600000000005</v>
      </c>
      <c r="J74" s="292"/>
      <c r="K74" s="266">
        <v>64.147428146485439</v>
      </c>
      <c r="L74" s="266">
        <v>-84.795000000000002</v>
      </c>
      <c r="M74" s="266">
        <v>-57.567428146485433</v>
      </c>
      <c r="N74" s="266">
        <v>96.581428146485422</v>
      </c>
      <c r="O74" s="265">
        <v>123.809</v>
      </c>
      <c r="P74" s="312"/>
      <c r="Q74" s="266">
        <v>91.375</v>
      </c>
      <c r="R74" s="302">
        <v>1229.1279999999999</v>
      </c>
      <c r="S74" s="292"/>
      <c r="T74" s="264">
        <v>95.861999999999995</v>
      </c>
      <c r="U74" s="264">
        <v>86.884</v>
      </c>
      <c r="V74" s="264">
        <v>38.637</v>
      </c>
      <c r="W74" s="291"/>
      <c r="X74" s="287">
        <v>1366.2</v>
      </c>
      <c r="Y74" s="287">
        <v>1343.8</v>
      </c>
      <c r="Z74" s="287">
        <v>1044.4190000000001</v>
      </c>
      <c r="AA74" s="264">
        <v>124.249</v>
      </c>
      <c r="AB74" s="285">
        <v>97.021428146485434</v>
      </c>
      <c r="AC74" s="313">
        <v>1448.047</v>
      </c>
      <c r="AD74" s="314"/>
      <c r="AE74" s="264">
        <v>1725.3389999999999</v>
      </c>
      <c r="AF74" s="264">
        <v>1763.4860000000001</v>
      </c>
      <c r="AG74" s="315">
        <v>-2.156133613892087</v>
      </c>
      <c r="AH74" s="274">
        <v>74.497574497574504</v>
      </c>
      <c r="AI74" s="304"/>
      <c r="AJ74" s="316"/>
      <c r="AK74" s="297"/>
      <c r="AL74" s="297"/>
      <c r="AM74" s="317"/>
      <c r="AN74" s="318"/>
      <c r="AO74" s="318"/>
      <c r="AP74" s="319"/>
      <c r="AQ74" s="319"/>
      <c r="AR74" s="319"/>
      <c r="AS74" s="319"/>
      <c r="AT74" s="304"/>
      <c r="AU74" s="297"/>
      <c r="AV74" s="297"/>
      <c r="AW74" s="297"/>
      <c r="AX74" s="297"/>
      <c r="AY74" s="297"/>
    </row>
    <row r="75" spans="1:51" s="301" customFormat="1">
      <c r="B75" s="305" t="s">
        <v>57</v>
      </c>
      <c r="C75" s="306">
        <v>663.07500000000005</v>
      </c>
      <c r="D75" s="263">
        <v>766.55200000000002</v>
      </c>
      <c r="E75" s="263">
        <v>694.41700000000003</v>
      </c>
      <c r="F75" s="263">
        <v>26.204000000000001</v>
      </c>
      <c r="G75" s="263">
        <v>45.930999999999997</v>
      </c>
      <c r="H75" s="263">
        <v>72.135000000000005</v>
      </c>
      <c r="I75" s="263">
        <v>589.94299999999998</v>
      </c>
      <c r="J75" s="292"/>
      <c r="K75" s="266">
        <v>55.338464700823707</v>
      </c>
      <c r="L75" s="266">
        <v>-65.656999999999996</v>
      </c>
      <c r="M75" s="266">
        <v>-43.722464700823707</v>
      </c>
      <c r="N75" s="266">
        <v>81.542464700823729</v>
      </c>
      <c r="O75" s="265">
        <v>103.477</v>
      </c>
      <c r="P75" s="292"/>
      <c r="Q75" s="266">
        <v>77.272999999999996</v>
      </c>
      <c r="R75" s="302">
        <v>1304.6289999999999</v>
      </c>
      <c r="S75" s="292"/>
      <c r="T75" s="264">
        <v>78.433000000000007</v>
      </c>
      <c r="U75" s="264">
        <v>64.603999999999999</v>
      </c>
      <c r="V75" s="264">
        <v>37.814</v>
      </c>
      <c r="W75" s="291"/>
      <c r="X75" s="287">
        <v>1461.1</v>
      </c>
      <c r="Y75" s="287">
        <v>1419.4</v>
      </c>
      <c r="Z75" s="287">
        <v>1046.9369999999999</v>
      </c>
      <c r="AA75" s="264">
        <v>100.345</v>
      </c>
      <c r="AB75" s="285">
        <v>78.410464700823695</v>
      </c>
      <c r="AC75" s="313">
        <v>1539.787</v>
      </c>
      <c r="AD75" s="320"/>
      <c r="AE75" s="264">
        <v>1803.854</v>
      </c>
      <c r="AF75" s="264">
        <v>1844.41</v>
      </c>
      <c r="AG75" s="315">
        <v>-1.5695100392014991</v>
      </c>
      <c r="AH75" s="274">
        <v>75.929775929775943</v>
      </c>
      <c r="AI75" s="295"/>
      <c r="AJ75" s="316"/>
      <c r="AK75" s="297"/>
      <c r="AL75" s="297"/>
      <c r="AM75" s="317"/>
      <c r="AN75" s="318"/>
      <c r="AO75" s="318"/>
      <c r="AP75" s="319"/>
      <c r="AQ75" s="319"/>
      <c r="AR75" s="319"/>
      <c r="AS75" s="319"/>
      <c r="AT75" s="304"/>
      <c r="AU75" s="297"/>
      <c r="AV75" s="297"/>
      <c r="AW75" s="297"/>
      <c r="AX75" s="297"/>
      <c r="AY75" s="297"/>
    </row>
    <row r="76" spans="1:51" s="301" customFormat="1">
      <c r="B76" s="305" t="s">
        <v>58</v>
      </c>
      <c r="C76" s="321">
        <v>689.83699999999999</v>
      </c>
      <c r="D76" s="266">
        <v>788.21100000000001</v>
      </c>
      <c r="E76" s="266">
        <v>704.96699999999998</v>
      </c>
      <c r="F76" s="263">
        <v>36.179000000000002</v>
      </c>
      <c r="G76" s="266">
        <v>47.064999999999998</v>
      </c>
      <c r="H76" s="266">
        <v>83.244</v>
      </c>
      <c r="I76" s="312">
        <v>612.01</v>
      </c>
      <c r="J76" s="312"/>
      <c r="K76" s="263">
        <v>50.256905146527139</v>
      </c>
      <c r="L76" s="312">
        <v>-64.275000000000006</v>
      </c>
      <c r="M76" s="312">
        <v>-52.336905146527144</v>
      </c>
      <c r="N76" s="266">
        <v>86.435905146527148</v>
      </c>
      <c r="O76" s="265">
        <v>98.373999999999995</v>
      </c>
      <c r="P76" s="312"/>
      <c r="Q76" s="266">
        <v>62.195</v>
      </c>
      <c r="R76" s="302">
        <v>1386.3230000000001</v>
      </c>
      <c r="S76" s="292"/>
      <c r="T76" s="263">
        <v>84.54</v>
      </c>
      <c r="U76" s="263">
        <v>81.867999999999995</v>
      </c>
      <c r="V76" s="312">
        <v>34.164999999999999</v>
      </c>
      <c r="W76" s="291"/>
      <c r="X76" s="287">
        <v>1551.8</v>
      </c>
      <c r="Y76" s="287">
        <v>1506.5</v>
      </c>
      <c r="Z76" s="287">
        <v>1021.522</v>
      </c>
      <c r="AA76" s="263">
        <v>94.081999999999994</v>
      </c>
      <c r="AB76" s="263">
        <v>82.143905146527146</v>
      </c>
      <c r="AC76" s="322">
        <v>1621.4090000000001</v>
      </c>
      <c r="AD76" s="320"/>
      <c r="AE76" s="323">
        <v>1875.402</v>
      </c>
      <c r="AF76" s="292">
        <v>1902.4960000000001</v>
      </c>
      <c r="AG76" s="315">
        <v>-0.64531981094141067</v>
      </c>
      <c r="AH76" s="274">
        <v>76.853776853776864</v>
      </c>
      <c r="AI76" s="304"/>
      <c r="AJ76" s="316"/>
      <c r="AK76" s="297"/>
      <c r="AL76" s="297"/>
      <c r="AM76" s="317"/>
      <c r="AN76" s="318"/>
      <c r="AO76" s="318"/>
      <c r="AP76" s="319"/>
      <c r="AQ76" s="319"/>
      <c r="AR76" s="319"/>
      <c r="AS76" s="319"/>
      <c r="AT76" s="304"/>
      <c r="AU76" s="297"/>
      <c r="AV76" s="297"/>
      <c r="AW76" s="297"/>
      <c r="AX76" s="297"/>
      <c r="AY76" s="297"/>
    </row>
    <row r="77" spans="1:51" s="301" customFormat="1">
      <c r="B77" s="305" t="s">
        <v>59</v>
      </c>
      <c r="C77" s="321">
        <v>714.31799999999998</v>
      </c>
      <c r="D77" s="266">
        <v>795.93799999999999</v>
      </c>
      <c r="E77" s="266">
        <v>715.61</v>
      </c>
      <c r="F77" s="292">
        <v>32.250999999999998</v>
      </c>
      <c r="G77" s="266">
        <v>48.076999999999998</v>
      </c>
      <c r="H77" s="266">
        <v>80.328000000000003</v>
      </c>
      <c r="I77" s="312">
        <v>634.072</v>
      </c>
      <c r="J77" s="292"/>
      <c r="K77" s="292">
        <v>45.949071743816894</v>
      </c>
      <c r="L77" s="312">
        <v>-47.640999999999998</v>
      </c>
      <c r="M77" s="292">
        <v>-44.2210717438169</v>
      </c>
      <c r="N77" s="266">
        <v>78.200071743816906</v>
      </c>
      <c r="O77" s="265">
        <v>81.62</v>
      </c>
      <c r="P77" s="292"/>
      <c r="Q77" s="266">
        <v>49.369</v>
      </c>
      <c r="R77" s="302">
        <v>1450.741</v>
      </c>
      <c r="S77" s="292"/>
      <c r="T77" s="292">
        <v>60.747999999999998</v>
      </c>
      <c r="U77" s="292">
        <v>50.156999999999996</v>
      </c>
      <c r="V77" s="312">
        <v>34.470999999999997</v>
      </c>
      <c r="W77" s="291"/>
      <c r="X77" s="287">
        <v>1595</v>
      </c>
      <c r="Y77" s="287">
        <v>1551.9</v>
      </c>
      <c r="Z77" s="287">
        <v>1020.348</v>
      </c>
      <c r="AA77" s="292">
        <v>84.019000000000005</v>
      </c>
      <c r="AB77" s="292">
        <v>80.599071743816907</v>
      </c>
      <c r="AC77" s="324">
        <v>1670.2360000000001</v>
      </c>
      <c r="AD77" s="320"/>
      <c r="AE77" s="323">
        <v>1932.1</v>
      </c>
      <c r="AF77" s="291">
        <v>1966.9760000000001</v>
      </c>
      <c r="AG77" s="315">
        <v>-9.5883592230557452E-2</v>
      </c>
      <c r="AH77" s="274">
        <v>77.385077385077395</v>
      </c>
      <c r="AI77" s="304"/>
      <c r="AJ77" s="316"/>
      <c r="AK77" s="297"/>
      <c r="AL77" s="297"/>
      <c r="AM77" s="317"/>
      <c r="AN77" s="318"/>
      <c r="AO77" s="318"/>
      <c r="AP77" s="319"/>
      <c r="AQ77" s="319"/>
      <c r="AR77" s="319"/>
      <c r="AS77" s="319"/>
      <c r="AT77" s="304"/>
      <c r="AU77" s="297"/>
      <c r="AV77" s="297"/>
      <c r="AW77" s="297"/>
      <c r="AX77" s="297"/>
      <c r="AY77" s="297"/>
    </row>
    <row r="78" spans="1:51" s="301" customFormat="1">
      <c r="B78" s="325" t="s">
        <v>60</v>
      </c>
      <c r="C78" s="321">
        <v>755.56500000000005</v>
      </c>
      <c r="D78" s="266">
        <v>813.226</v>
      </c>
      <c r="E78" s="266">
        <v>727.17700000000002</v>
      </c>
      <c r="F78" s="292">
        <v>36.448999999999998</v>
      </c>
      <c r="G78" s="266">
        <v>49.6</v>
      </c>
      <c r="H78" s="266">
        <v>86.049000000000007</v>
      </c>
      <c r="I78" s="312">
        <v>676.803</v>
      </c>
      <c r="J78" s="326"/>
      <c r="K78" s="292">
        <v>19.020449160961796</v>
      </c>
      <c r="L78" s="312">
        <v>-18.515000000000001</v>
      </c>
      <c r="M78" s="292">
        <v>-16.323449160961797</v>
      </c>
      <c r="N78" s="266">
        <v>55.469449160961801</v>
      </c>
      <c r="O78" s="265">
        <v>57.661000000000001</v>
      </c>
      <c r="P78" s="326"/>
      <c r="Q78" s="266">
        <v>21.212</v>
      </c>
      <c r="R78" s="302">
        <v>1522.145</v>
      </c>
      <c r="S78" s="292"/>
      <c r="T78" s="292">
        <v>66.960999999999999</v>
      </c>
      <c r="U78" s="292">
        <v>101.289</v>
      </c>
      <c r="V78" s="312">
        <v>36.749000000000002</v>
      </c>
      <c r="W78" s="291"/>
      <c r="X78" s="287">
        <v>1714.5</v>
      </c>
      <c r="Y78" s="287">
        <v>1592.9</v>
      </c>
      <c r="Z78" s="287">
        <v>1260.4559999999999</v>
      </c>
      <c r="AA78" s="292">
        <v>54.341999999999999</v>
      </c>
      <c r="AB78" s="292">
        <v>52.150449160961799</v>
      </c>
      <c r="AC78" s="324">
        <v>1737.66</v>
      </c>
      <c r="AD78" s="320"/>
      <c r="AE78" s="323">
        <v>2013.606</v>
      </c>
      <c r="AF78" s="291">
        <v>2057.364</v>
      </c>
      <c r="AG78" s="315">
        <v>-0.17932080911600343</v>
      </c>
      <c r="AH78" s="274">
        <v>79.140679140679154</v>
      </c>
      <c r="AI78" s="304"/>
      <c r="AJ78" s="316"/>
      <c r="AK78" s="297"/>
      <c r="AL78" s="297"/>
      <c r="AM78" s="317"/>
      <c r="AN78" s="318"/>
      <c r="AO78" s="318"/>
      <c r="AP78" s="319"/>
      <c r="AQ78" s="319"/>
      <c r="AR78" s="319"/>
      <c r="AS78" s="319"/>
      <c r="AT78" s="304"/>
      <c r="AU78" s="297"/>
      <c r="AV78" s="297"/>
      <c r="AW78" s="297"/>
      <c r="AX78" s="297"/>
      <c r="AY78" s="297"/>
    </row>
    <row r="79" spans="1:51" s="301" customFormat="1">
      <c r="B79" s="305" t="s">
        <v>61</v>
      </c>
      <c r="C79" s="321">
        <v>780.51499999999999</v>
      </c>
      <c r="D79" s="266">
        <v>840.26900000000001</v>
      </c>
      <c r="E79" s="266">
        <v>743.53300000000002</v>
      </c>
      <c r="F79" s="292">
        <v>46.360999999999997</v>
      </c>
      <c r="G79" s="266">
        <v>50.375</v>
      </c>
      <c r="H79" s="266">
        <v>96.736000000000004</v>
      </c>
      <c r="I79" s="312">
        <v>700.798</v>
      </c>
      <c r="J79" s="326"/>
      <c r="K79" s="292">
        <v>13.44411390349466</v>
      </c>
      <c r="L79" s="312">
        <v>-18.689</v>
      </c>
      <c r="M79" s="292">
        <v>-18.74011390349466</v>
      </c>
      <c r="N79" s="266">
        <v>59.80511390349465</v>
      </c>
      <c r="O79" s="265">
        <v>59.753999999999998</v>
      </c>
      <c r="P79" s="292"/>
      <c r="Q79" s="266">
        <v>13.393000000000001</v>
      </c>
      <c r="R79" s="302">
        <v>1497.819</v>
      </c>
      <c r="S79" s="292"/>
      <c r="T79" s="292">
        <v>38.615000000000002</v>
      </c>
      <c r="U79" s="292">
        <v>81.02</v>
      </c>
      <c r="V79" s="312">
        <v>42.850999999999999</v>
      </c>
      <c r="W79" s="291"/>
      <c r="X79" s="287">
        <v>1757.7</v>
      </c>
      <c r="Y79" s="287">
        <v>1574.9</v>
      </c>
      <c r="Z79" s="287">
        <v>1339.221</v>
      </c>
      <c r="AA79" s="292">
        <v>59.110999999999997</v>
      </c>
      <c r="AB79" s="292">
        <v>59.162113903494664</v>
      </c>
      <c r="AC79" s="324">
        <v>1784.098</v>
      </c>
      <c r="AD79" s="320"/>
      <c r="AE79" s="323">
        <v>2098.8090000000002</v>
      </c>
      <c r="AF79" s="291">
        <v>2135.877</v>
      </c>
      <c r="AG79" s="315">
        <v>7.6599076868315269E-2</v>
      </c>
      <c r="AH79" s="274">
        <v>80.388080388080397</v>
      </c>
      <c r="AI79" s="295"/>
      <c r="AJ79" s="316"/>
      <c r="AK79" s="297"/>
      <c r="AL79" s="297"/>
      <c r="AM79" s="317"/>
      <c r="AN79" s="318"/>
      <c r="AO79" s="318"/>
      <c r="AP79" s="319"/>
      <c r="AQ79" s="319"/>
      <c r="AR79" s="319"/>
      <c r="AS79" s="319"/>
      <c r="AT79" s="304"/>
      <c r="AU79" s="297"/>
      <c r="AV79" s="297"/>
      <c r="AW79" s="297"/>
      <c r="AX79" s="297"/>
      <c r="AY79" s="297"/>
    </row>
    <row r="80" spans="1:51" s="301" customFormat="1">
      <c r="B80" s="305" t="s">
        <v>171</v>
      </c>
      <c r="C80" s="321">
        <v>812.73400000000004</v>
      </c>
      <c r="D80" s="266">
        <v>857.62199999999996</v>
      </c>
      <c r="E80" s="266">
        <v>760.97199999999998</v>
      </c>
      <c r="F80" s="292">
        <v>45.65</v>
      </c>
      <c r="G80" s="266">
        <v>51</v>
      </c>
      <c r="H80" s="266">
        <v>96.65</v>
      </c>
      <c r="I80" s="312">
        <v>734.947</v>
      </c>
      <c r="J80" s="326"/>
      <c r="K80" s="292">
        <v>3.6901080317388359</v>
      </c>
      <c r="L80" s="312">
        <v>-10.012</v>
      </c>
      <c r="M80" s="292">
        <v>-14.464108031738835</v>
      </c>
      <c r="N80" s="266">
        <v>49.340108031738843</v>
      </c>
      <c r="O80" s="265">
        <v>44.887999999999998</v>
      </c>
      <c r="P80" s="292"/>
      <c r="Q80" s="266">
        <v>-0.76200000000000001</v>
      </c>
      <c r="R80" s="302">
        <v>1481.173</v>
      </c>
      <c r="S80" s="292"/>
      <c r="T80" s="292">
        <v>34.814</v>
      </c>
      <c r="U80" s="292">
        <v>16.983000000000001</v>
      </c>
      <c r="V80" s="312">
        <v>39.061</v>
      </c>
      <c r="W80" s="291"/>
      <c r="X80" s="287">
        <v>1775.9</v>
      </c>
      <c r="Y80" s="287">
        <v>1600.5</v>
      </c>
      <c r="Z80" s="287">
        <v>1295.104</v>
      </c>
      <c r="AA80" s="292">
        <v>40.473999999999997</v>
      </c>
      <c r="AB80" s="292">
        <v>44.926108031738842</v>
      </c>
      <c r="AC80" s="324">
        <v>1842.2139999999999</v>
      </c>
      <c r="AD80" s="320"/>
      <c r="AE80" s="323">
        <v>2173.6660000000002</v>
      </c>
      <c r="AF80" s="291">
        <v>2213.0810000000001</v>
      </c>
      <c r="AG80" s="315">
        <v>0.37900085971798331</v>
      </c>
      <c r="AH80" s="274">
        <v>82.074382074382086</v>
      </c>
      <c r="AI80" s="327"/>
      <c r="AJ80" s="316"/>
      <c r="AK80" s="297"/>
      <c r="AL80" s="297"/>
      <c r="AM80" s="317"/>
      <c r="AN80" s="318"/>
      <c r="AO80" s="318"/>
      <c r="AP80" s="319"/>
      <c r="AQ80" s="319"/>
      <c r="AR80" s="319"/>
      <c r="AS80" s="319"/>
      <c r="AT80" s="304"/>
      <c r="AU80" s="297"/>
      <c r="AV80" s="297"/>
      <c r="AW80" s="297"/>
      <c r="AX80" s="297"/>
      <c r="AY80" s="297"/>
    </row>
    <row r="81" spans="1:51" s="301" customFormat="1">
      <c r="A81" s="328"/>
      <c r="B81" s="329" t="s">
        <v>182</v>
      </c>
      <c r="C81" s="266">
        <v>827.91399999999999</v>
      </c>
      <c r="D81" s="266">
        <v>888.69</v>
      </c>
      <c r="E81" s="266">
        <v>793.61599999999999</v>
      </c>
      <c r="F81" s="266">
        <v>42.505000000000003</v>
      </c>
      <c r="G81" s="266">
        <v>52.569000000000003</v>
      </c>
      <c r="H81" s="266">
        <v>95.073999999999998</v>
      </c>
      <c r="I81" s="266">
        <v>743.79100000000005</v>
      </c>
      <c r="J81" s="266"/>
      <c r="K81" s="292">
        <v>26.161760630056577</v>
      </c>
      <c r="L81" s="312">
        <v>-29.774999999999999</v>
      </c>
      <c r="M81" s="292">
        <v>-37.665760630056582</v>
      </c>
      <c r="N81" s="266">
        <v>68.666760630056586</v>
      </c>
      <c r="O81" s="265">
        <v>60.776000000000003</v>
      </c>
      <c r="P81" s="326"/>
      <c r="Q81" s="266">
        <v>18.271000000000001</v>
      </c>
      <c r="R81" s="302">
        <v>1589.29</v>
      </c>
      <c r="S81" s="292"/>
      <c r="T81" s="266">
        <v>56.076000000000001</v>
      </c>
      <c r="U81" s="330">
        <v>27.018999999999998</v>
      </c>
      <c r="V81" s="312">
        <v>39.185000000000002</v>
      </c>
      <c r="W81" s="291"/>
      <c r="X81" s="287">
        <v>1815.7</v>
      </c>
      <c r="Y81" s="287">
        <v>1643.3</v>
      </c>
      <c r="Z81" s="287">
        <v>1421.624</v>
      </c>
      <c r="AA81" s="330">
        <v>66.358000000000004</v>
      </c>
      <c r="AB81" s="292">
        <v>74.24876063005658</v>
      </c>
      <c r="AC81" s="331">
        <v>1898.8789999999999</v>
      </c>
      <c r="AD81" s="332"/>
      <c r="AE81" s="292">
        <v>2241.8040000000001</v>
      </c>
      <c r="AF81" s="291">
        <v>2125.85</v>
      </c>
      <c r="AG81" s="315">
        <v>0.55236491177802816</v>
      </c>
      <c r="AH81" s="274">
        <v>84.037884037884041</v>
      </c>
      <c r="AJ81" s="316"/>
      <c r="AK81" s="297"/>
      <c r="AL81" s="297"/>
      <c r="AM81" s="317"/>
      <c r="AN81" s="318"/>
      <c r="AO81" s="318"/>
      <c r="AP81" s="319"/>
      <c r="AQ81" s="319"/>
      <c r="AR81" s="319"/>
      <c r="AS81" s="319"/>
      <c r="AT81" s="304"/>
      <c r="AU81" s="297"/>
      <c r="AV81" s="297"/>
      <c r="AW81" s="297"/>
      <c r="AX81" s="297"/>
      <c r="AY81" s="297"/>
    </row>
    <row r="82" spans="1:51" s="301" customFormat="1">
      <c r="A82" s="328"/>
      <c r="B82" s="333" t="s">
        <v>186</v>
      </c>
      <c r="C82" s="266">
        <v>792.59500000000003</v>
      </c>
      <c r="D82" s="266">
        <v>1106.962</v>
      </c>
      <c r="E82" s="266">
        <v>981.59199999999998</v>
      </c>
      <c r="F82" s="266">
        <v>71.727000000000004</v>
      </c>
      <c r="G82" s="266">
        <v>53.643000000000001</v>
      </c>
      <c r="H82" s="266">
        <v>125.37</v>
      </c>
      <c r="I82" s="266">
        <v>710.96</v>
      </c>
      <c r="J82" s="266"/>
      <c r="K82" s="292">
        <v>241.78939892788162</v>
      </c>
      <c r="L82" s="312">
        <v>-293.22800000000001</v>
      </c>
      <c r="M82" s="292">
        <v>-292.37739892788153</v>
      </c>
      <c r="N82" s="266">
        <v>313.51639892788154</v>
      </c>
      <c r="O82" s="265">
        <v>314.36700000000002</v>
      </c>
      <c r="P82" s="326"/>
      <c r="Q82" s="266">
        <v>242.64</v>
      </c>
      <c r="R82" s="302">
        <v>1854.326</v>
      </c>
      <c r="S82" s="292"/>
      <c r="T82" s="266">
        <v>337.983</v>
      </c>
      <c r="U82" s="330">
        <v>331.70100000000002</v>
      </c>
      <c r="V82" s="312">
        <v>25.202000000000002</v>
      </c>
      <c r="W82" s="291"/>
      <c r="X82" s="287">
        <v>2154.9</v>
      </c>
      <c r="Y82" s="287">
        <v>1930.1</v>
      </c>
      <c r="Z82" s="287">
        <v>1634.723</v>
      </c>
      <c r="AA82" s="330">
        <v>319.40300000000002</v>
      </c>
      <c r="AB82" s="292">
        <v>318.5523989278816</v>
      </c>
      <c r="AC82" s="331">
        <v>2244.3440000000001</v>
      </c>
      <c r="AD82" s="332"/>
      <c r="AE82" s="334">
        <v>2087.4</v>
      </c>
      <c r="AF82" s="291">
        <v>2231.1480000000001</v>
      </c>
      <c r="AG82" s="315">
        <v>-0.30244458233298133</v>
      </c>
      <c r="AH82" s="274">
        <v>88.542388542388551</v>
      </c>
      <c r="AI82" s="335"/>
      <c r="AJ82" s="316"/>
      <c r="AK82" s="297"/>
      <c r="AL82" s="297"/>
      <c r="AM82" s="317"/>
      <c r="AN82" s="318"/>
      <c r="AO82" s="318"/>
      <c r="AP82" s="319"/>
      <c r="AQ82" s="319"/>
      <c r="AR82" s="319"/>
      <c r="AS82" s="319"/>
      <c r="AT82" s="304"/>
      <c r="AU82" s="297"/>
      <c r="AV82" s="297"/>
      <c r="AW82" s="297"/>
      <c r="AX82" s="297"/>
      <c r="AY82" s="297"/>
    </row>
    <row r="83" spans="1:51" s="301" customFormat="1">
      <c r="A83" s="328"/>
      <c r="B83" s="329" t="s">
        <v>246</v>
      </c>
      <c r="C83" s="266">
        <v>921.47699999999998</v>
      </c>
      <c r="D83" s="266">
        <v>1043.675</v>
      </c>
      <c r="E83" s="266">
        <v>935.12300000000005</v>
      </c>
      <c r="F83" s="266">
        <v>53.243000000000002</v>
      </c>
      <c r="G83" s="266">
        <v>55.308999999999997</v>
      </c>
      <c r="H83" s="266">
        <v>108.55200000000001</v>
      </c>
      <c r="I83" s="266">
        <v>832.21900000000005</v>
      </c>
      <c r="J83" s="266"/>
      <c r="K83" s="292">
        <v>88.554133002020293</v>
      </c>
      <c r="L83" s="312">
        <v>-73.459000000000003</v>
      </c>
      <c r="M83" s="292">
        <v>-93.058133002020284</v>
      </c>
      <c r="N83" s="266">
        <v>141.7971330020203</v>
      </c>
      <c r="O83" s="265">
        <v>122.19799999999999</v>
      </c>
      <c r="P83" s="326"/>
      <c r="Q83" s="266">
        <v>68.954999999999998</v>
      </c>
      <c r="R83" s="302">
        <v>1987.2860000000001</v>
      </c>
      <c r="S83" s="292"/>
      <c r="T83" s="266">
        <v>128.81</v>
      </c>
      <c r="U83" s="330">
        <v>86.358000000000004</v>
      </c>
      <c r="V83" s="312">
        <v>55.356000000000002</v>
      </c>
      <c r="W83" s="291"/>
      <c r="X83" s="287">
        <v>2380.9</v>
      </c>
      <c r="Y83" s="287">
        <v>2050.4</v>
      </c>
      <c r="Z83" s="287">
        <v>1651.05</v>
      </c>
      <c r="AA83" s="330">
        <v>136.43199999999999</v>
      </c>
      <c r="AB83" s="292">
        <v>156.03113300202028</v>
      </c>
      <c r="AC83" s="331">
        <v>2385.3220000000001</v>
      </c>
      <c r="AD83" s="332"/>
      <c r="AE83" s="334">
        <v>2356.8829999999998</v>
      </c>
      <c r="AF83" s="292">
        <v>2471.0410000000002</v>
      </c>
      <c r="AG83" s="315">
        <v>1.7841179210937241</v>
      </c>
      <c r="AH83" s="274">
        <v>88.011088011088006</v>
      </c>
      <c r="AI83" s="335"/>
      <c r="AJ83" s="316"/>
      <c r="AK83" s="336"/>
      <c r="AL83" s="336"/>
      <c r="AM83" s="336"/>
      <c r="AN83" s="336"/>
      <c r="AO83" s="336"/>
      <c r="AP83" s="336"/>
      <c r="AQ83" s="319"/>
      <c r="AR83" s="319"/>
      <c r="AS83" s="319"/>
      <c r="AT83" s="304"/>
      <c r="AU83" s="297"/>
      <c r="AV83" s="297"/>
      <c r="AW83" s="297"/>
      <c r="AX83" s="297"/>
      <c r="AY83" s="297"/>
    </row>
    <row r="84" spans="1:51" s="301" customFormat="1">
      <c r="B84" s="337" t="s">
        <v>280</v>
      </c>
      <c r="C84" s="266">
        <v>1035.588</v>
      </c>
      <c r="D84" s="266">
        <v>1158.856</v>
      </c>
      <c r="E84" s="266">
        <v>1052.6420000000001</v>
      </c>
      <c r="F84" s="266">
        <v>45.91</v>
      </c>
      <c r="G84" s="266">
        <v>60.304000000000002</v>
      </c>
      <c r="H84" s="266">
        <v>106.214</v>
      </c>
      <c r="I84" s="266">
        <v>928.77499999999998</v>
      </c>
      <c r="J84" s="266"/>
      <c r="K84" s="292">
        <v>99.850323210557505</v>
      </c>
      <c r="L84" s="312">
        <v>-26.670999999999999</v>
      </c>
      <c r="M84" s="292">
        <v>-49.1633232105575</v>
      </c>
      <c r="N84" s="266">
        <v>145.76032321055752</v>
      </c>
      <c r="O84" s="265">
        <v>123.268</v>
      </c>
      <c r="P84" s="326"/>
      <c r="Q84" s="266">
        <v>77.358000000000004</v>
      </c>
      <c r="R84" s="302">
        <v>2165.1309999999999</v>
      </c>
      <c r="S84" s="292"/>
      <c r="T84" s="266">
        <v>111.358</v>
      </c>
      <c r="U84" s="330">
        <v>50.1</v>
      </c>
      <c r="V84" s="312">
        <v>112.14700000000001</v>
      </c>
      <c r="W84" s="291"/>
      <c r="X84" s="287">
        <v>2545.5</v>
      </c>
      <c r="Y84" s="287">
        <v>2252.6999999999998</v>
      </c>
      <c r="Z84" s="287">
        <v>1856.2070000000001</v>
      </c>
      <c r="AA84" s="330">
        <v>133.79599999999999</v>
      </c>
      <c r="AB84" s="292">
        <v>156.28832321055748</v>
      </c>
      <c r="AC84" s="331">
        <v>2538.42</v>
      </c>
      <c r="AD84" s="332"/>
      <c r="AE84" s="334">
        <v>2584.8409999999999</v>
      </c>
      <c r="AF84" s="292">
        <v>2690.7779999999998</v>
      </c>
      <c r="AG84" s="315">
        <v>1.0266783069443619</v>
      </c>
      <c r="AH84" s="274">
        <v>94.271194271194275</v>
      </c>
      <c r="AI84" s="338"/>
      <c r="AJ84" s="316"/>
      <c r="AK84" s="336"/>
      <c r="AL84" s="336"/>
      <c r="AM84" s="336"/>
      <c r="AN84" s="336"/>
      <c r="AO84" s="336"/>
      <c r="AP84" s="336"/>
      <c r="AQ84" s="319"/>
      <c r="AR84" s="319"/>
      <c r="AS84" s="319"/>
      <c r="AT84" s="304"/>
      <c r="AU84" s="297"/>
      <c r="AV84" s="297"/>
      <c r="AW84" s="297"/>
      <c r="AX84" s="297"/>
      <c r="AY84" s="297"/>
    </row>
    <row r="85" spans="1:51">
      <c r="B85" s="339" t="s">
        <v>282</v>
      </c>
      <c r="C85" s="266">
        <v>1098.876</v>
      </c>
      <c r="D85" s="266">
        <v>1229.9349999999999</v>
      </c>
      <c r="E85" s="266">
        <v>1094.3979999999999</v>
      </c>
      <c r="F85" s="266">
        <v>70.23</v>
      </c>
      <c r="G85" s="266">
        <v>65.307000000000002</v>
      </c>
      <c r="H85" s="266">
        <v>135.53700000000001</v>
      </c>
      <c r="I85" s="266">
        <v>976.52700000000004</v>
      </c>
      <c r="J85" s="292"/>
      <c r="K85" s="292">
        <v>66.699832517121621</v>
      </c>
      <c r="L85" s="312">
        <v>-48.511000000000003</v>
      </c>
      <c r="M85" s="292">
        <v>-54.381832517121616</v>
      </c>
      <c r="N85" s="266">
        <v>136.92983251712164</v>
      </c>
      <c r="O85" s="265">
        <v>131.059</v>
      </c>
      <c r="P85" s="326"/>
      <c r="Q85" s="266">
        <v>60.829000000000001</v>
      </c>
      <c r="R85" s="302">
        <v>2278.143</v>
      </c>
      <c r="S85" s="292"/>
      <c r="T85" s="266">
        <v>157.399</v>
      </c>
      <c r="U85" s="330">
        <v>62.389000000000003</v>
      </c>
      <c r="V85" s="312">
        <v>106.71</v>
      </c>
      <c r="W85" s="291"/>
      <c r="X85" s="287">
        <v>2685.6</v>
      </c>
      <c r="Y85" s="287">
        <v>2446</v>
      </c>
      <c r="Z85" s="287">
        <v>1986.912</v>
      </c>
      <c r="AA85" s="330">
        <v>156.85</v>
      </c>
      <c r="AB85" s="292">
        <v>162.72083251712164</v>
      </c>
      <c r="AC85" s="331">
        <v>2736.1979999999999</v>
      </c>
      <c r="AD85" s="320"/>
      <c r="AE85" s="340">
        <v>2752.9839999999999</v>
      </c>
      <c r="AF85" s="341">
        <v>2817.018</v>
      </c>
      <c r="AG85" s="342">
        <v>1.5835516137528316E-2</v>
      </c>
      <c r="AH85" s="343">
        <v>100</v>
      </c>
      <c r="AI85" s="338"/>
      <c r="AJ85" s="316"/>
      <c r="AK85" s="336"/>
      <c r="AL85" s="336"/>
      <c r="AM85" s="336"/>
      <c r="AN85" s="336"/>
      <c r="AO85" s="336"/>
      <c r="AP85" s="336"/>
    </row>
    <row r="86" spans="1:51">
      <c r="B86" s="344" t="s">
        <v>284</v>
      </c>
      <c r="C86" s="345">
        <v>1148.6872588739361</v>
      </c>
      <c r="D86" s="346">
        <v>1276.1791227101021</v>
      </c>
      <c r="E86" s="346">
        <v>1134.4377967356165</v>
      </c>
      <c r="F86" s="346">
        <v>72.014002910846415</v>
      </c>
      <c r="G86" s="346">
        <v>69.727323063639062</v>
      </c>
      <c r="H86" s="346">
        <v>141.74132597448548</v>
      </c>
      <c r="I86" s="346">
        <v>1024.8326171962742</v>
      </c>
      <c r="J86" s="347"/>
      <c r="K86" s="346">
        <v>52.231931767222505</v>
      </c>
      <c r="L86" s="346">
        <v>-45.937677566734372</v>
      </c>
      <c r="M86" s="346">
        <v>-42.691748408637203</v>
      </c>
      <c r="N86" s="346">
        <v>124.24593467806891</v>
      </c>
      <c r="O86" s="346">
        <v>127.49186383616608</v>
      </c>
      <c r="P86" s="347"/>
      <c r="Q86" s="347">
        <v>55.477860925319675</v>
      </c>
      <c r="R86" s="347">
        <v>2407.6175466895179</v>
      </c>
      <c r="S86" s="346"/>
      <c r="T86" s="348">
        <v>165.09487619993573</v>
      </c>
      <c r="U86" s="348">
        <v>129.82486596984259</v>
      </c>
      <c r="V86" s="348">
        <v>104.90095363149224</v>
      </c>
      <c r="W86" s="349"/>
      <c r="X86" s="348">
        <v>2835.5920428230243</v>
      </c>
      <c r="Y86" s="348">
        <v>2644.1615754888185</v>
      </c>
      <c r="Z86" s="350">
        <v>2004.9548274893307</v>
      </c>
      <c r="AA86" s="348">
        <v>146.31384586862237</v>
      </c>
      <c r="AB86" s="351">
        <v>143.0679167105252</v>
      </c>
      <c r="AC86" s="352">
        <v>2924.2049548444952</v>
      </c>
      <c r="AD86" s="320"/>
      <c r="AE86" s="353">
        <v>2814.6771269999999</v>
      </c>
      <c r="AF86" s="354">
        <v>2881.8284830000002</v>
      </c>
      <c r="AG86" s="355">
        <v>-0.23697729705750703</v>
      </c>
      <c r="AH86" s="356">
        <v>102.37466607696864</v>
      </c>
      <c r="AI86" s="338"/>
      <c r="AJ86" s="316"/>
      <c r="AK86" s="336"/>
      <c r="AL86" s="336"/>
      <c r="AM86" s="336"/>
      <c r="AN86" s="336"/>
      <c r="AO86" s="336"/>
      <c r="AP86" s="336"/>
    </row>
    <row r="87" spans="1:51">
      <c r="B87" s="344" t="s">
        <v>310</v>
      </c>
      <c r="C87" s="357">
        <v>1229.4796666500777</v>
      </c>
      <c r="D87" s="358">
        <v>1335.0561808124394</v>
      </c>
      <c r="E87" s="358">
        <v>1182.8457844538243</v>
      </c>
      <c r="F87" s="358">
        <v>79.413905332249854</v>
      </c>
      <c r="G87" s="358">
        <v>72.796491026365288</v>
      </c>
      <c r="H87" s="358">
        <v>152.21039635861513</v>
      </c>
      <c r="I87" s="358">
        <v>1104.5745684472708</v>
      </c>
      <c r="J87" s="326"/>
      <c r="K87" s="358">
        <v>28.383915284539285</v>
      </c>
      <c r="L87" s="358">
        <v>-19.982086036789703</v>
      </c>
      <c r="M87" s="358">
        <v>-22.203392491216871</v>
      </c>
      <c r="N87" s="358">
        <v>107.79782061678911</v>
      </c>
      <c r="O87" s="358">
        <v>105.57651416236195</v>
      </c>
      <c r="P87" s="326"/>
      <c r="Q87" s="326">
        <v>26.16260883011212</v>
      </c>
      <c r="R87" s="326">
        <v>2518.3904811724192</v>
      </c>
      <c r="S87" s="358"/>
      <c r="T87" s="359">
        <v>135.1176760692405</v>
      </c>
      <c r="U87" s="359">
        <v>66.923362144344367</v>
      </c>
      <c r="V87" s="359">
        <v>105.74635658542624</v>
      </c>
      <c r="W87" s="291"/>
      <c r="X87" s="359">
        <v>2913.0279702038033</v>
      </c>
      <c r="Y87" s="359">
        <v>2799.3807283027122</v>
      </c>
      <c r="Z87" s="359">
        <v>2081.6999722294868</v>
      </c>
      <c r="AA87" s="359">
        <v>115.82152016817723</v>
      </c>
      <c r="AB87" s="354">
        <v>118.04282662260415</v>
      </c>
      <c r="AC87" s="356">
        <v>3078.4868493891763</v>
      </c>
      <c r="AD87" s="320"/>
      <c r="AE87" s="353">
        <v>2950.017241</v>
      </c>
      <c r="AF87" s="354">
        <v>3005.5463840000007</v>
      </c>
      <c r="AG87" s="355">
        <v>0.24538708643551388</v>
      </c>
      <c r="AH87" s="356">
        <v>104.81729266263783</v>
      </c>
      <c r="AI87" s="338"/>
      <c r="AJ87" s="316"/>
      <c r="AK87" s="336"/>
      <c r="AL87" s="336"/>
      <c r="AM87" s="336"/>
      <c r="AN87" s="336"/>
      <c r="AO87" s="336"/>
      <c r="AP87" s="336"/>
    </row>
    <row r="88" spans="1:51">
      <c r="B88" s="344" t="s">
        <v>318</v>
      </c>
      <c r="C88" s="357">
        <v>1290.5340400341224</v>
      </c>
      <c r="D88" s="358">
        <v>1378.9937093523713</v>
      </c>
      <c r="E88" s="358">
        <v>1220.4795965247031</v>
      </c>
      <c r="F88" s="358">
        <v>83.23822119165348</v>
      </c>
      <c r="G88" s="358">
        <v>75.27589163601462</v>
      </c>
      <c r="H88" s="358">
        <v>158.5141128276681</v>
      </c>
      <c r="I88" s="358">
        <v>1162.4503408759599</v>
      </c>
      <c r="J88" s="326"/>
      <c r="K88" s="358">
        <v>12.220127111117293</v>
      </c>
      <c r="L88" s="358">
        <v>0.10601166353805457</v>
      </c>
      <c r="M88" s="358">
        <v>-6.8926673209840637</v>
      </c>
      <c r="N88" s="358">
        <v>95.458348302770773</v>
      </c>
      <c r="O88" s="358">
        <v>88.459669318248643</v>
      </c>
      <c r="P88" s="326"/>
      <c r="Q88" s="326">
        <v>5.2214481265951767</v>
      </c>
      <c r="R88" s="326">
        <v>2621.6554384021942</v>
      </c>
      <c r="S88" s="358"/>
      <c r="T88" s="359">
        <v>115.71623029691209</v>
      </c>
      <c r="U88" s="359">
        <v>91.566497477942875</v>
      </c>
      <c r="V88" s="359">
        <v>108.21025011043088</v>
      </c>
      <c r="W88" s="291"/>
      <c r="X88" s="359">
        <v>3018.1528744255274</v>
      </c>
      <c r="Y88" s="359">
        <v>2937.7887388844429</v>
      </c>
      <c r="Z88" s="359">
        <v>2153.5666565700431</v>
      </c>
      <c r="AA88" s="359">
        <v>106.11243482803314</v>
      </c>
      <c r="AB88" s="354">
        <v>113.11111381255527</v>
      </c>
      <c r="AC88" s="356">
        <v>3218.8273110181203</v>
      </c>
      <c r="AD88" s="360"/>
      <c r="AE88" s="353">
        <v>3059.3962009999996</v>
      </c>
      <c r="AF88" s="354">
        <v>3112.5791730000001</v>
      </c>
      <c r="AG88" s="355">
        <v>0.35936544228529499</v>
      </c>
      <c r="AH88" s="356">
        <v>106.88311581110803</v>
      </c>
      <c r="AI88" s="338"/>
      <c r="AJ88" s="316"/>
      <c r="AK88" s="336"/>
      <c r="AL88" s="336"/>
      <c r="AM88" s="336"/>
      <c r="AN88" s="336"/>
      <c r="AO88" s="336"/>
      <c r="AP88" s="336"/>
    </row>
    <row r="89" spans="1:51" s="206" customFormat="1">
      <c r="B89" s="344" t="s">
        <v>326</v>
      </c>
      <c r="C89" s="357">
        <v>1345.9792784398599</v>
      </c>
      <c r="D89" s="358">
        <v>1418.147176903324</v>
      </c>
      <c r="E89" s="358">
        <v>1257.152932944236</v>
      </c>
      <c r="F89" s="358">
        <v>83.092042722530309</v>
      </c>
      <c r="G89" s="358">
        <v>77.902201236557673</v>
      </c>
      <c r="H89" s="358">
        <v>160.99424395908798</v>
      </c>
      <c r="I89" s="358">
        <v>1213.6624741041073</v>
      </c>
      <c r="J89" s="326"/>
      <c r="K89" s="358">
        <v>-5.0854929006209595</v>
      </c>
      <c r="L89" s="358">
        <v>20.860170056065151</v>
      </c>
      <c r="M89" s="358">
        <v>15.02151869762001</v>
      </c>
      <c r="N89" s="358">
        <v>78.006549821909331</v>
      </c>
      <c r="O89" s="358">
        <v>72.167898463464184</v>
      </c>
      <c r="P89" s="326"/>
      <c r="Q89" s="326">
        <v>-10.924144259066102</v>
      </c>
      <c r="R89" s="326">
        <v>2709.8740189753385</v>
      </c>
      <c r="S89" s="358"/>
      <c r="T89" s="359">
        <v>118.01096273591007</v>
      </c>
      <c r="U89" s="359">
        <v>118.46139953961804</v>
      </c>
      <c r="V89" s="359">
        <v>112.92348642434916</v>
      </c>
      <c r="W89" s="291"/>
      <c r="X89" s="359">
        <v>3133.4271758548575</v>
      </c>
      <c r="Y89" s="359">
        <v>3062.8025907226706</v>
      </c>
      <c r="Z89" s="359">
        <v>2213.9243918362158</v>
      </c>
      <c r="AA89" s="359">
        <v>91.123985222592623</v>
      </c>
      <c r="AB89" s="354">
        <v>96.962636581037771</v>
      </c>
      <c r="AC89" s="356">
        <v>3346.6314983295047</v>
      </c>
      <c r="AD89" s="360"/>
      <c r="AE89" s="353">
        <v>3167.3345859999999</v>
      </c>
      <c r="AF89" s="354">
        <v>3222.166643</v>
      </c>
      <c r="AG89" s="355">
        <v>0.22493298847956567</v>
      </c>
      <c r="AH89" s="356">
        <v>108.97551747258663</v>
      </c>
      <c r="AI89" s="338"/>
      <c r="AJ89" s="316"/>
      <c r="AK89" s="336"/>
      <c r="AL89" s="336"/>
      <c r="AM89" s="336"/>
      <c r="AN89" s="336"/>
      <c r="AO89" s="336"/>
      <c r="AP89" s="336"/>
    </row>
    <row r="90" spans="1:51" s="206" customFormat="1">
      <c r="B90" s="344" t="s">
        <v>330</v>
      </c>
      <c r="C90" s="357">
        <v>1389.7674838480054</v>
      </c>
      <c r="D90" s="358">
        <v>1461.6741989636578</v>
      </c>
      <c r="E90" s="358">
        <v>1300.130694383221</v>
      </c>
      <c r="F90" s="358">
        <v>81.246704915192026</v>
      </c>
      <c r="G90" s="358">
        <v>80.296799665244663</v>
      </c>
      <c r="H90" s="358">
        <v>161.54350458043669</v>
      </c>
      <c r="I90" s="358">
        <v>1253.2948190788954</v>
      </c>
      <c r="J90" s="326"/>
      <c r="K90" s="358">
        <v>-6.1559399674527739</v>
      </c>
      <c r="L90" s="358">
        <v>25.779696803009493</v>
      </c>
      <c r="M90" s="358">
        <v>22.595646970922374</v>
      </c>
      <c r="N90" s="358">
        <v>75.090764947739288</v>
      </c>
      <c r="O90" s="358">
        <v>71.906715115652176</v>
      </c>
      <c r="P90" s="326"/>
      <c r="Q90" s="326">
        <v>-9.3399897995398931</v>
      </c>
      <c r="R90" s="326">
        <v>2798.5547775744103</v>
      </c>
      <c r="S90" s="358"/>
      <c r="T90" s="359">
        <v>128.20310271240794</v>
      </c>
      <c r="U90" s="359">
        <v>127.62506186735912</v>
      </c>
      <c r="V90" s="359">
        <v>117.93551114901004</v>
      </c>
      <c r="W90" s="291"/>
      <c r="X90" s="359">
        <v>3247.902993214615</v>
      </c>
      <c r="Y90" s="359">
        <v>3190.1007792710525</v>
      </c>
      <c r="Z90" s="359">
        <v>2281.5395577763607</v>
      </c>
      <c r="AA90" s="359">
        <v>94.307561581289264</v>
      </c>
      <c r="AB90" s="354">
        <v>97.491611413376376</v>
      </c>
      <c r="AC90" s="356">
        <v>3477.2803373430588</v>
      </c>
      <c r="AD90" s="360"/>
      <c r="AE90" s="353">
        <v>3279.049422</v>
      </c>
      <c r="AF90" s="354">
        <v>3336.6604410000004</v>
      </c>
      <c r="AG90" s="355">
        <v>0.10423246742767844</v>
      </c>
      <c r="AH90" s="356">
        <v>111.12317312968337</v>
      </c>
      <c r="AI90" s="338"/>
      <c r="AJ90" s="316"/>
      <c r="AK90" s="336"/>
      <c r="AL90" s="336"/>
      <c r="AM90" s="336"/>
      <c r="AN90" s="336"/>
      <c r="AO90" s="336"/>
      <c r="AP90" s="336"/>
    </row>
    <row r="91" spans="1:51" s="206" customFormat="1">
      <c r="B91" s="344" t="s">
        <v>337</v>
      </c>
      <c r="C91" s="357">
        <v>1439.914048579725</v>
      </c>
      <c r="D91" s="358">
        <v>1510.4978348549209</v>
      </c>
      <c r="E91" s="358">
        <v>1347.4627797495634</v>
      </c>
      <c r="F91" s="358">
        <v>80.513145773421243</v>
      </c>
      <c r="G91" s="358">
        <v>82.521909331936058</v>
      </c>
      <c r="H91" s="358">
        <v>163.03505510535729</v>
      </c>
      <c r="I91" s="358">
        <v>1299.1986818386401</v>
      </c>
      <c r="J91" s="326"/>
      <c r="K91" s="358">
        <v>-9.1324929203301188</v>
      </c>
      <c r="L91" s="358">
        <v>30.719848463194051</v>
      </c>
      <c r="M91" s="358">
        <v>29.922981885298682</v>
      </c>
      <c r="N91" s="358">
        <v>71.380652853091121</v>
      </c>
      <c r="O91" s="358">
        <v>70.583786275195749</v>
      </c>
      <c r="P91" s="326"/>
      <c r="Q91" s="326">
        <v>-9.9293594982254874</v>
      </c>
      <c r="R91" s="326">
        <v>2885.9171857447768</v>
      </c>
      <c r="S91" s="358"/>
      <c r="T91" s="359">
        <v>104.19392151612955</v>
      </c>
      <c r="U91" s="359">
        <v>102.47814322530908</v>
      </c>
      <c r="V91" s="359">
        <v>122.16483338400226</v>
      </c>
      <c r="W91" s="291"/>
      <c r="X91" s="359">
        <v>3360.9277902865001</v>
      </c>
      <c r="Y91" s="359">
        <v>3313.4161604004776</v>
      </c>
      <c r="Z91" s="359">
        <v>2348.6547887130637</v>
      </c>
      <c r="AA91" s="359">
        <v>90.857114039457542</v>
      </c>
      <c r="AB91" s="354">
        <v>91.653980617353156</v>
      </c>
      <c r="AC91" s="356">
        <v>3604.39685788304</v>
      </c>
      <c r="AD91" s="360"/>
      <c r="AE91" s="361">
        <v>3397.2814119999998</v>
      </c>
      <c r="AF91" s="362">
        <v>3459.5959904002893</v>
      </c>
      <c r="AG91" s="363">
        <v>5.2190277404946528E-3</v>
      </c>
      <c r="AH91" s="364">
        <v>113.31496692431253</v>
      </c>
      <c r="AI91" s="338"/>
      <c r="AJ91" s="316"/>
      <c r="AK91" s="336"/>
      <c r="AL91" s="336"/>
      <c r="AM91" s="336"/>
      <c r="AN91" s="336"/>
      <c r="AO91" s="336"/>
      <c r="AP91" s="336"/>
    </row>
    <row r="92" spans="1:51" s="297" customFormat="1">
      <c r="A92" s="301"/>
      <c r="B92" s="365" t="s">
        <v>128</v>
      </c>
      <c r="C92" s="366" t="s">
        <v>342</v>
      </c>
      <c r="D92" s="366"/>
      <c r="E92" s="366"/>
      <c r="F92" s="366"/>
      <c r="G92" s="366"/>
      <c r="H92" s="366"/>
      <c r="I92" s="366"/>
      <c r="J92" s="366"/>
      <c r="K92" s="366"/>
      <c r="L92" s="366"/>
      <c r="M92" s="366"/>
      <c r="N92" s="366"/>
      <c r="O92" s="366"/>
      <c r="P92" s="366"/>
      <c r="Q92" s="366"/>
      <c r="R92" s="366"/>
      <c r="S92" s="366"/>
      <c r="T92" s="366"/>
      <c r="U92" s="366"/>
      <c r="V92" s="366"/>
      <c r="W92" s="366"/>
      <c r="X92" s="366"/>
      <c r="Y92" s="366"/>
      <c r="Z92" s="366"/>
      <c r="AA92" s="366"/>
      <c r="AB92" s="366"/>
      <c r="AC92" s="367"/>
      <c r="AD92" s="368"/>
      <c r="AE92" s="369"/>
      <c r="AF92" s="370"/>
      <c r="AG92" s="370"/>
      <c r="AH92" s="371"/>
      <c r="AI92" s="335"/>
      <c r="AJ92" s="316"/>
      <c r="AM92" s="372"/>
      <c r="AN92" s="372"/>
      <c r="AO92" s="372"/>
      <c r="AP92" s="372"/>
      <c r="AQ92" s="372"/>
      <c r="AR92" s="372"/>
      <c r="AS92" s="372"/>
      <c r="AT92" s="304"/>
    </row>
    <row r="93" spans="1:51">
      <c r="B93" s="373"/>
      <c r="C93" s="374" t="s">
        <v>345</v>
      </c>
      <c r="D93" s="374"/>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374"/>
      <c r="AD93" s="201"/>
      <c r="AE93" s="206"/>
      <c r="AF93" s="206"/>
      <c r="AG93" s="206"/>
      <c r="AH93" s="375"/>
      <c r="AI93" s="335"/>
      <c r="AJ93" s="336"/>
      <c r="AK93" s="206"/>
      <c r="AL93" s="206"/>
      <c r="AM93" s="206"/>
      <c r="AN93" s="206"/>
      <c r="AO93" s="206"/>
      <c r="AP93" s="206"/>
      <c r="AQ93" s="206"/>
      <c r="AR93" s="206"/>
      <c r="AS93" s="206"/>
      <c r="AT93" s="206"/>
      <c r="AU93" s="206"/>
      <c r="AV93" s="206"/>
      <c r="AW93" s="206"/>
      <c r="AX93" s="206"/>
      <c r="AY93" s="206"/>
    </row>
    <row r="94" spans="1:51">
      <c r="B94" s="376"/>
      <c r="C94" s="377" t="s">
        <v>172</v>
      </c>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1"/>
      <c r="AE94" s="206"/>
      <c r="AF94" s="206"/>
      <c r="AG94" s="206"/>
      <c r="AH94" s="378"/>
      <c r="AJ94" s="206"/>
      <c r="AK94" s="206"/>
      <c r="AL94" s="206"/>
      <c r="AM94" s="206"/>
      <c r="AN94" s="206"/>
      <c r="AO94" s="206"/>
      <c r="AP94" s="206"/>
      <c r="AQ94" s="206"/>
      <c r="AR94" s="206"/>
      <c r="AS94" s="206"/>
      <c r="AT94" s="206"/>
      <c r="AU94" s="206"/>
      <c r="AV94" s="206"/>
      <c r="AW94" s="206"/>
      <c r="AX94" s="206"/>
      <c r="AY94" s="206"/>
    </row>
    <row r="95" spans="1:51" ht="16.5" thickBot="1">
      <c r="B95" s="379"/>
      <c r="C95" s="380" t="s">
        <v>317</v>
      </c>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201"/>
      <c r="AE95" s="381"/>
      <c r="AF95" s="381"/>
      <c r="AG95" s="381"/>
      <c r="AH95" s="382"/>
      <c r="AJ95" s="206"/>
      <c r="AK95" s="206"/>
      <c r="AL95" s="206"/>
      <c r="AM95" s="206"/>
      <c r="AN95" s="206"/>
      <c r="AO95" s="206"/>
      <c r="AP95" s="206"/>
      <c r="AQ95" s="206"/>
      <c r="AR95" s="206"/>
      <c r="AS95" s="206"/>
      <c r="AT95" s="206"/>
      <c r="AU95" s="206"/>
      <c r="AV95" s="206"/>
      <c r="AW95" s="206"/>
      <c r="AX95" s="206"/>
      <c r="AY95" s="206"/>
    </row>
    <row r="96" spans="1:51">
      <c r="C96" s="383"/>
      <c r="D96" s="383"/>
      <c r="E96" s="383"/>
      <c r="F96" s="383"/>
      <c r="G96" s="383"/>
      <c r="H96" s="383"/>
      <c r="I96" s="383"/>
      <c r="J96" s="383"/>
      <c r="K96" s="383"/>
      <c r="L96" s="383"/>
      <c r="AJ96" s="206"/>
      <c r="AK96" s="206"/>
      <c r="AL96" s="206"/>
      <c r="AM96" s="206"/>
      <c r="AN96" s="206"/>
      <c r="AO96" s="206"/>
      <c r="AP96" s="206"/>
      <c r="AQ96" s="206"/>
      <c r="AR96" s="206"/>
      <c r="AS96" s="206"/>
      <c r="AT96" s="206"/>
      <c r="AU96" s="206"/>
      <c r="AV96" s="206"/>
      <c r="AW96" s="206"/>
      <c r="AX96" s="206"/>
      <c r="AY96" s="206"/>
    </row>
    <row r="97" spans="2:51">
      <c r="AR97" s="383"/>
      <c r="AS97" s="383"/>
      <c r="AT97" s="383"/>
      <c r="AU97" s="383"/>
      <c r="AV97" s="383"/>
      <c r="AW97" s="383"/>
      <c r="AX97" s="383"/>
      <c r="AY97" s="383"/>
    </row>
    <row r="98" spans="2:51">
      <c r="AR98" s="383"/>
      <c r="AS98" s="383"/>
      <c r="AT98" s="383"/>
      <c r="AU98" s="383"/>
      <c r="AV98" s="383"/>
      <c r="AW98" s="383"/>
      <c r="AX98" s="383"/>
      <c r="AY98" s="383"/>
    </row>
    <row r="99" spans="2:51">
      <c r="B99" s="383"/>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3"/>
      <c r="AI99" s="383"/>
      <c r="AJ99" s="383"/>
      <c r="AK99" s="383"/>
      <c r="AL99" s="383"/>
      <c r="AM99" s="383"/>
      <c r="AN99" s="206"/>
      <c r="AO99" s="206"/>
      <c r="AP99" s="206"/>
      <c r="AQ99" s="206"/>
      <c r="AR99" s="206"/>
      <c r="AS99" s="206"/>
      <c r="AT99" s="206"/>
      <c r="AU99" s="206"/>
      <c r="AV99" s="206"/>
      <c r="AW99" s="206"/>
      <c r="AX99" s="206"/>
      <c r="AY99" s="206"/>
    </row>
    <row r="100" spans="2:51">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206"/>
      <c r="AK100" s="206"/>
      <c r="AL100" s="206"/>
      <c r="AM100" s="206"/>
      <c r="AN100" s="206"/>
      <c r="AO100" s="206"/>
      <c r="AP100" s="206"/>
      <c r="AQ100" s="206"/>
      <c r="AR100" s="206"/>
      <c r="AS100" s="206"/>
      <c r="AT100" s="206"/>
      <c r="AU100" s="206"/>
      <c r="AV100" s="206"/>
      <c r="AW100" s="206"/>
      <c r="AX100" s="206"/>
      <c r="AY100" s="206"/>
    </row>
    <row r="101" spans="2:51">
      <c r="C101" s="383"/>
      <c r="AI101" s="383"/>
      <c r="AJ101" s="206"/>
      <c r="AK101" s="206"/>
      <c r="AL101" s="206"/>
      <c r="AM101" s="206"/>
      <c r="AN101" s="206"/>
      <c r="AO101" s="206"/>
      <c r="AP101" s="206"/>
      <c r="AQ101" s="206"/>
      <c r="AR101" s="206"/>
      <c r="AS101" s="206"/>
      <c r="AT101" s="206"/>
      <c r="AU101" s="206"/>
      <c r="AV101" s="206"/>
      <c r="AW101" s="206"/>
      <c r="AX101" s="206"/>
      <c r="AY101" s="206"/>
    </row>
    <row r="102" spans="2:51">
      <c r="AI102" s="383"/>
      <c r="AJ102" s="206"/>
      <c r="AK102" s="206"/>
      <c r="AL102" s="206"/>
      <c r="AM102" s="206"/>
      <c r="AN102" s="206"/>
      <c r="AO102" s="206"/>
      <c r="AP102" s="206"/>
      <c r="AQ102" s="206"/>
      <c r="AR102" s="206"/>
      <c r="AS102" s="206"/>
      <c r="AT102" s="206"/>
      <c r="AU102" s="206"/>
      <c r="AV102" s="206"/>
      <c r="AW102" s="206"/>
      <c r="AX102" s="206"/>
      <c r="AY102" s="206"/>
    </row>
    <row r="103" spans="2:51">
      <c r="AJ103" s="206"/>
      <c r="AK103" s="206"/>
      <c r="AL103" s="206"/>
      <c r="AM103" s="206"/>
      <c r="AN103" s="206"/>
      <c r="AO103" s="206"/>
      <c r="AP103" s="206"/>
      <c r="AQ103" s="206"/>
      <c r="AR103" s="206"/>
      <c r="AS103" s="206"/>
      <c r="AT103" s="206"/>
      <c r="AU103" s="206"/>
      <c r="AV103" s="206"/>
      <c r="AW103" s="206"/>
      <c r="AX103" s="206"/>
      <c r="AY103" s="206"/>
    </row>
    <row r="104" spans="2:51">
      <c r="AJ104" s="206"/>
      <c r="AK104" s="206"/>
      <c r="AL104" s="206"/>
      <c r="AM104" s="206"/>
      <c r="AN104" s="206"/>
      <c r="AO104" s="206"/>
      <c r="AP104" s="206"/>
      <c r="AQ104" s="206"/>
      <c r="AR104" s="206"/>
      <c r="AS104" s="206"/>
      <c r="AT104" s="206"/>
      <c r="AU104" s="206"/>
      <c r="AV104" s="206"/>
      <c r="AW104" s="206"/>
      <c r="AX104" s="206"/>
      <c r="AY104" s="206"/>
    </row>
    <row r="105" spans="2:51">
      <c r="AJ105" s="206"/>
      <c r="AK105" s="206"/>
      <c r="AL105" s="206"/>
      <c r="AM105" s="206"/>
      <c r="AN105" s="206"/>
      <c r="AO105" s="206"/>
      <c r="AP105" s="206"/>
      <c r="AQ105" s="206"/>
      <c r="AR105" s="206"/>
      <c r="AS105" s="206"/>
      <c r="AT105" s="206"/>
      <c r="AU105" s="206"/>
      <c r="AV105" s="206"/>
      <c r="AW105" s="206"/>
      <c r="AX105" s="206"/>
      <c r="AY105" s="206"/>
    </row>
    <row r="106" spans="2:51">
      <c r="AJ106" s="206"/>
      <c r="AK106" s="206"/>
      <c r="AL106" s="206"/>
      <c r="AM106" s="206"/>
      <c r="AN106" s="206"/>
      <c r="AO106" s="206"/>
      <c r="AP106" s="206"/>
      <c r="AQ106" s="206"/>
      <c r="AR106" s="206"/>
      <c r="AS106" s="206"/>
      <c r="AT106" s="206"/>
      <c r="AU106" s="206"/>
      <c r="AV106" s="206"/>
      <c r="AW106" s="206"/>
      <c r="AX106" s="206"/>
      <c r="AY106" s="206"/>
    </row>
    <row r="107" spans="2:51">
      <c r="AJ107" s="206"/>
      <c r="AK107" s="206"/>
      <c r="AL107" s="206"/>
      <c r="AM107" s="206"/>
      <c r="AN107" s="206"/>
      <c r="AO107" s="206"/>
      <c r="AP107" s="206"/>
      <c r="AQ107" s="206"/>
      <c r="AR107" s="206"/>
      <c r="AS107" s="206"/>
      <c r="AT107" s="206"/>
      <c r="AU107" s="206"/>
      <c r="AV107" s="206"/>
      <c r="AW107" s="206"/>
      <c r="AX107" s="206"/>
      <c r="AY107" s="206"/>
    </row>
    <row r="108" spans="2:51">
      <c r="AJ108" s="206"/>
      <c r="AK108" s="206"/>
      <c r="AL108" s="206"/>
      <c r="AM108" s="206"/>
      <c r="AN108" s="206"/>
      <c r="AO108" s="206"/>
      <c r="AP108" s="206"/>
      <c r="AQ108" s="206"/>
      <c r="AR108" s="206"/>
      <c r="AS108" s="206"/>
      <c r="AT108" s="206"/>
      <c r="AU108" s="206"/>
      <c r="AV108" s="206"/>
      <c r="AW108" s="206"/>
      <c r="AX108" s="206"/>
      <c r="AY108" s="206"/>
    </row>
    <row r="109" spans="2:51">
      <c r="AJ109" s="206"/>
      <c r="AK109" s="206"/>
      <c r="AL109" s="206"/>
      <c r="AM109" s="206"/>
      <c r="AN109" s="206"/>
      <c r="AO109" s="206"/>
      <c r="AP109" s="206"/>
      <c r="AQ109" s="206"/>
      <c r="AR109" s="206"/>
      <c r="AS109" s="206"/>
      <c r="AT109" s="206"/>
      <c r="AU109" s="206"/>
      <c r="AV109" s="206"/>
      <c r="AW109" s="206"/>
      <c r="AX109" s="206"/>
      <c r="AY109" s="206"/>
    </row>
    <row r="110" spans="2:51">
      <c r="AJ110" s="206"/>
      <c r="AK110" s="206"/>
      <c r="AL110" s="206"/>
      <c r="AM110" s="206"/>
      <c r="AN110" s="206"/>
      <c r="AO110" s="206"/>
      <c r="AP110" s="206"/>
      <c r="AQ110" s="206"/>
      <c r="AR110" s="206"/>
      <c r="AS110" s="206"/>
      <c r="AT110" s="206"/>
      <c r="AU110" s="206"/>
      <c r="AV110" s="206"/>
      <c r="AW110" s="206"/>
      <c r="AX110" s="206"/>
      <c r="AY110" s="206"/>
    </row>
    <row r="111" spans="2:51">
      <c r="AJ111" s="206"/>
      <c r="AK111" s="206"/>
      <c r="AL111" s="206"/>
      <c r="AM111" s="206"/>
      <c r="AN111" s="206"/>
      <c r="AO111" s="206"/>
      <c r="AP111" s="206"/>
      <c r="AQ111" s="206"/>
      <c r="AR111" s="206"/>
      <c r="AS111" s="206"/>
      <c r="AT111" s="206"/>
      <c r="AU111" s="206"/>
      <c r="AV111" s="206"/>
      <c r="AW111" s="206"/>
      <c r="AX111" s="206"/>
      <c r="AY111" s="206"/>
    </row>
    <row r="112" spans="2:51">
      <c r="AJ112" s="206"/>
      <c r="AK112" s="206"/>
      <c r="AL112" s="206"/>
      <c r="AM112" s="206"/>
      <c r="AN112" s="206"/>
      <c r="AO112" s="206"/>
      <c r="AP112" s="206"/>
      <c r="AQ112" s="206"/>
      <c r="AR112" s="206"/>
      <c r="AS112" s="206"/>
      <c r="AT112" s="206"/>
      <c r="AU112" s="206"/>
      <c r="AV112" s="206"/>
      <c r="AW112" s="206"/>
      <c r="AX112" s="206"/>
      <c r="AY112" s="206"/>
    </row>
    <row r="113" spans="36:51">
      <c r="AJ113" s="206"/>
      <c r="AK113" s="206"/>
      <c r="AL113" s="206"/>
      <c r="AM113" s="206"/>
      <c r="AN113" s="206"/>
      <c r="AO113" s="206"/>
      <c r="AP113" s="206"/>
      <c r="AQ113" s="206"/>
      <c r="AR113" s="206"/>
      <c r="AS113" s="206"/>
      <c r="AT113" s="206"/>
      <c r="AU113" s="206"/>
      <c r="AV113" s="206"/>
      <c r="AW113" s="206"/>
      <c r="AX113" s="206"/>
      <c r="AY113" s="206"/>
    </row>
    <row r="114" spans="36:51">
      <c r="AJ114" s="206"/>
      <c r="AK114" s="206"/>
      <c r="AL114" s="206"/>
      <c r="AM114" s="206"/>
      <c r="AN114" s="206"/>
      <c r="AO114" s="206"/>
      <c r="AP114" s="206"/>
      <c r="AQ114" s="206"/>
      <c r="AR114" s="206"/>
      <c r="AS114" s="206"/>
      <c r="AT114" s="206"/>
      <c r="AU114" s="206"/>
      <c r="AV114" s="206"/>
      <c r="AW114" s="206"/>
      <c r="AX114" s="206"/>
      <c r="AY114" s="206"/>
    </row>
    <row r="115" spans="36:51">
      <c r="AJ115" s="206"/>
      <c r="AK115" s="206"/>
      <c r="AL115" s="206"/>
      <c r="AM115" s="206"/>
      <c r="AN115" s="206"/>
      <c r="AO115" s="206"/>
      <c r="AP115" s="206"/>
      <c r="AQ115" s="206"/>
      <c r="AR115" s="206"/>
      <c r="AS115" s="206"/>
      <c r="AT115" s="206"/>
      <c r="AU115" s="206"/>
      <c r="AV115" s="206"/>
      <c r="AW115" s="206"/>
      <c r="AX115" s="206"/>
      <c r="AY115" s="206"/>
    </row>
    <row r="116" spans="36:51">
      <c r="AJ116" s="206"/>
      <c r="AK116" s="206"/>
      <c r="AL116" s="206"/>
      <c r="AM116" s="206"/>
      <c r="AN116" s="206"/>
      <c r="AO116" s="206"/>
      <c r="AP116" s="206"/>
      <c r="AQ116" s="206"/>
      <c r="AR116" s="206"/>
      <c r="AS116" s="206"/>
      <c r="AT116" s="206"/>
      <c r="AU116" s="206"/>
      <c r="AV116" s="206"/>
      <c r="AW116" s="206"/>
      <c r="AX116" s="206"/>
      <c r="AY116" s="206"/>
    </row>
    <row r="117" spans="36:51">
      <c r="AJ117" s="206"/>
      <c r="AK117" s="206"/>
      <c r="AL117" s="206"/>
      <c r="AM117" s="206"/>
      <c r="AN117" s="206"/>
      <c r="AO117" s="206"/>
      <c r="AP117" s="206"/>
      <c r="AQ117" s="206"/>
      <c r="AR117" s="206"/>
      <c r="AS117" s="206"/>
      <c r="AT117" s="206"/>
      <c r="AU117" s="206"/>
      <c r="AV117" s="206"/>
      <c r="AW117" s="206"/>
      <c r="AX117" s="206"/>
      <c r="AY117" s="206"/>
    </row>
    <row r="118" spans="36:51">
      <c r="AJ118" s="206"/>
      <c r="AK118" s="206"/>
      <c r="AL118" s="206"/>
      <c r="AM118" s="206"/>
      <c r="AN118" s="206"/>
      <c r="AO118" s="206"/>
      <c r="AP118" s="206"/>
      <c r="AQ118" s="206"/>
      <c r="AR118" s="206"/>
      <c r="AS118" s="206"/>
      <c r="AT118" s="206"/>
      <c r="AU118" s="206"/>
      <c r="AV118" s="206"/>
      <c r="AW118" s="206"/>
      <c r="AX118" s="206"/>
      <c r="AY118" s="206"/>
    </row>
    <row r="119" spans="36:51">
      <c r="AJ119" s="206"/>
      <c r="AK119" s="206"/>
      <c r="AL119" s="206"/>
      <c r="AM119" s="206"/>
      <c r="AN119" s="206"/>
      <c r="AO119" s="206"/>
      <c r="AP119" s="206"/>
      <c r="AQ119" s="206"/>
      <c r="AR119" s="206"/>
      <c r="AS119" s="206"/>
      <c r="AT119" s="206"/>
      <c r="AU119" s="206"/>
      <c r="AV119" s="206"/>
      <c r="AW119" s="206"/>
      <c r="AX119" s="206"/>
      <c r="AY119" s="206"/>
    </row>
    <row r="120" spans="36:51">
      <c r="AJ120" s="206"/>
      <c r="AK120" s="206"/>
      <c r="AL120" s="206"/>
      <c r="AM120" s="206"/>
      <c r="AN120" s="206"/>
      <c r="AO120" s="206"/>
      <c r="AP120" s="206"/>
      <c r="AQ120" s="206"/>
      <c r="AR120" s="206"/>
      <c r="AS120" s="206"/>
      <c r="AT120" s="206"/>
      <c r="AU120" s="206"/>
      <c r="AV120" s="206"/>
      <c r="AW120" s="206"/>
      <c r="AX120" s="206"/>
      <c r="AY120" s="206"/>
    </row>
    <row r="121" spans="36:51">
      <c r="AJ121" s="206"/>
      <c r="AK121" s="206"/>
      <c r="AL121" s="206"/>
      <c r="AM121" s="206"/>
      <c r="AN121" s="206"/>
      <c r="AO121" s="206"/>
      <c r="AP121" s="206"/>
      <c r="AQ121" s="206"/>
      <c r="AR121" s="206"/>
      <c r="AS121" s="206"/>
      <c r="AT121" s="206"/>
      <c r="AU121" s="206"/>
      <c r="AV121" s="206"/>
      <c r="AW121" s="206"/>
      <c r="AX121" s="206"/>
      <c r="AY121" s="206"/>
    </row>
    <row r="122" spans="36:51">
      <c r="AJ122" s="206"/>
      <c r="AK122" s="206"/>
      <c r="AL122" s="206"/>
      <c r="AM122" s="206"/>
      <c r="AN122" s="206"/>
      <c r="AO122" s="206"/>
      <c r="AP122" s="206"/>
      <c r="AQ122" s="206"/>
      <c r="AR122" s="206"/>
      <c r="AS122" s="206"/>
      <c r="AT122" s="206"/>
      <c r="AU122" s="206"/>
      <c r="AV122" s="206"/>
      <c r="AW122" s="206"/>
      <c r="AX122" s="206"/>
      <c r="AY122" s="206"/>
    </row>
    <row r="123" spans="36:51">
      <c r="AJ123" s="206"/>
      <c r="AK123" s="206"/>
      <c r="AL123" s="206"/>
      <c r="AM123" s="206"/>
      <c r="AN123" s="206"/>
      <c r="AO123" s="206"/>
      <c r="AP123" s="206"/>
      <c r="AQ123" s="206"/>
      <c r="AR123" s="206"/>
      <c r="AS123" s="206"/>
      <c r="AT123" s="206"/>
      <c r="AU123" s="206"/>
      <c r="AV123" s="206"/>
      <c r="AW123" s="206"/>
      <c r="AX123" s="206"/>
      <c r="AY123" s="206"/>
    </row>
    <row r="124" spans="36:51">
      <c r="AJ124" s="206"/>
      <c r="AK124" s="206"/>
      <c r="AL124" s="206"/>
      <c r="AM124" s="206"/>
      <c r="AN124" s="206"/>
      <c r="AO124" s="206"/>
      <c r="AP124" s="206"/>
      <c r="AQ124" s="206"/>
      <c r="AR124" s="206"/>
      <c r="AS124" s="206"/>
      <c r="AT124" s="206"/>
      <c r="AU124" s="206"/>
      <c r="AV124" s="206"/>
      <c r="AW124" s="206"/>
      <c r="AX124" s="206"/>
      <c r="AY124" s="206"/>
    </row>
    <row r="125" spans="36:51">
      <c r="AJ125" s="206"/>
      <c r="AK125" s="206"/>
      <c r="AL125" s="206"/>
      <c r="AM125" s="206"/>
      <c r="AN125" s="206"/>
      <c r="AO125" s="206"/>
      <c r="AP125" s="206"/>
      <c r="AQ125" s="206"/>
      <c r="AR125" s="206"/>
      <c r="AS125" s="206"/>
      <c r="AT125" s="206"/>
      <c r="AU125" s="206"/>
      <c r="AV125" s="206"/>
      <c r="AW125" s="206"/>
      <c r="AX125" s="206"/>
      <c r="AY125" s="206"/>
    </row>
    <row r="126" spans="36:51">
      <c r="AJ126" s="206"/>
      <c r="AK126" s="206"/>
      <c r="AL126" s="206"/>
      <c r="AM126" s="206"/>
      <c r="AN126" s="206"/>
      <c r="AO126" s="206"/>
      <c r="AP126" s="206"/>
      <c r="AQ126" s="206"/>
      <c r="AR126" s="206"/>
      <c r="AS126" s="206"/>
      <c r="AT126" s="206"/>
      <c r="AU126" s="206"/>
      <c r="AV126" s="206"/>
      <c r="AW126" s="206"/>
      <c r="AX126" s="206"/>
      <c r="AY126" s="206"/>
    </row>
    <row r="127" spans="36:51">
      <c r="AJ127" s="206"/>
      <c r="AK127" s="206"/>
      <c r="AL127" s="206"/>
      <c r="AM127" s="206"/>
      <c r="AN127" s="206"/>
      <c r="AO127" s="206"/>
      <c r="AP127" s="206"/>
      <c r="AQ127" s="206"/>
      <c r="AR127" s="206"/>
      <c r="AS127" s="206"/>
      <c r="AT127" s="206"/>
      <c r="AU127" s="206"/>
      <c r="AV127" s="206"/>
      <c r="AW127" s="206"/>
      <c r="AX127" s="206"/>
      <c r="AY127" s="206"/>
    </row>
    <row r="128" spans="36:51">
      <c r="AJ128" s="206"/>
      <c r="AK128" s="206"/>
      <c r="AL128" s="206"/>
      <c r="AM128" s="206"/>
      <c r="AN128" s="206"/>
      <c r="AO128" s="206"/>
      <c r="AP128" s="206"/>
      <c r="AQ128" s="206"/>
      <c r="AR128" s="206"/>
      <c r="AS128" s="206"/>
      <c r="AT128" s="206"/>
      <c r="AU128" s="206"/>
      <c r="AV128" s="206"/>
      <c r="AW128" s="206"/>
      <c r="AX128" s="206"/>
      <c r="AY128" s="206"/>
    </row>
    <row r="129" spans="36:51">
      <c r="AJ129" s="206"/>
      <c r="AK129" s="206"/>
      <c r="AL129" s="206"/>
      <c r="AM129" s="206"/>
      <c r="AN129" s="206"/>
      <c r="AO129" s="206"/>
      <c r="AP129" s="206"/>
      <c r="AQ129" s="206"/>
      <c r="AR129" s="206"/>
      <c r="AS129" s="206"/>
      <c r="AT129" s="206"/>
      <c r="AU129" s="206"/>
      <c r="AV129" s="206"/>
      <c r="AW129" s="206"/>
      <c r="AX129" s="206"/>
      <c r="AY129" s="206"/>
    </row>
    <row r="130" spans="36:51">
      <c r="AJ130" s="206"/>
      <c r="AK130" s="206"/>
      <c r="AL130" s="206"/>
      <c r="AM130" s="206"/>
      <c r="AN130" s="206"/>
      <c r="AO130" s="206"/>
      <c r="AP130" s="206"/>
      <c r="AQ130" s="206"/>
      <c r="AR130" s="206"/>
      <c r="AS130" s="206"/>
      <c r="AT130" s="206"/>
      <c r="AU130" s="206"/>
      <c r="AV130" s="206"/>
      <c r="AW130" s="206"/>
      <c r="AX130" s="206"/>
      <c r="AY130" s="206"/>
    </row>
    <row r="131" spans="36:51">
      <c r="AJ131" s="206"/>
      <c r="AK131" s="206"/>
      <c r="AL131" s="206"/>
      <c r="AM131" s="206"/>
      <c r="AN131" s="206"/>
      <c r="AO131" s="206"/>
      <c r="AP131" s="206"/>
      <c r="AQ131" s="206"/>
      <c r="AR131" s="206"/>
      <c r="AS131" s="206"/>
      <c r="AT131" s="206"/>
      <c r="AU131" s="206"/>
      <c r="AV131" s="206"/>
      <c r="AW131" s="206"/>
      <c r="AX131" s="206"/>
      <c r="AY131" s="206"/>
    </row>
    <row r="132" spans="36:51">
      <c r="AJ132" s="206"/>
      <c r="AK132" s="206"/>
      <c r="AL132" s="206"/>
      <c r="AM132" s="206"/>
      <c r="AN132" s="206"/>
      <c r="AO132" s="206"/>
      <c r="AP132" s="206"/>
      <c r="AQ132" s="206"/>
      <c r="AR132" s="206"/>
      <c r="AS132" s="206"/>
      <c r="AT132" s="206"/>
      <c r="AU132" s="206"/>
      <c r="AV132" s="206"/>
      <c r="AW132" s="206"/>
      <c r="AX132" s="206"/>
      <c r="AY132" s="206"/>
    </row>
    <row r="133" spans="36:51">
      <c r="AJ133" s="206"/>
      <c r="AK133" s="206"/>
      <c r="AL133" s="206"/>
      <c r="AM133" s="206"/>
      <c r="AN133" s="206"/>
      <c r="AO133" s="206"/>
      <c r="AP133" s="206"/>
      <c r="AQ133" s="206"/>
      <c r="AR133" s="206"/>
      <c r="AS133" s="206"/>
      <c r="AT133" s="206"/>
      <c r="AU133" s="206"/>
      <c r="AV133" s="206"/>
      <c r="AW133" s="206"/>
      <c r="AX133" s="206"/>
      <c r="AY133" s="206"/>
    </row>
    <row r="134" spans="36:51">
      <c r="AJ134" s="206"/>
      <c r="AK134" s="206"/>
      <c r="AL134" s="206"/>
      <c r="AM134" s="206"/>
      <c r="AN134" s="206"/>
      <c r="AO134" s="206"/>
      <c r="AP134" s="206"/>
      <c r="AQ134" s="206"/>
      <c r="AR134" s="206"/>
      <c r="AS134" s="206"/>
      <c r="AT134" s="206"/>
      <c r="AU134" s="206"/>
      <c r="AV134" s="206"/>
      <c r="AW134" s="206"/>
      <c r="AX134" s="206"/>
      <c r="AY134" s="206"/>
    </row>
    <row r="135" spans="36:51">
      <c r="AJ135" s="206"/>
      <c r="AK135" s="206"/>
      <c r="AL135" s="206"/>
      <c r="AM135" s="206"/>
      <c r="AN135" s="206"/>
      <c r="AO135" s="206"/>
      <c r="AP135" s="206"/>
      <c r="AQ135" s="206"/>
      <c r="AR135" s="206"/>
      <c r="AS135" s="206"/>
      <c r="AT135" s="206"/>
      <c r="AU135" s="206"/>
      <c r="AV135" s="206"/>
      <c r="AW135" s="206"/>
      <c r="AX135" s="206"/>
      <c r="AY135" s="206"/>
    </row>
    <row r="136" spans="36:51">
      <c r="AJ136" s="206"/>
      <c r="AK136" s="206"/>
      <c r="AL136" s="206"/>
      <c r="AM136" s="206"/>
      <c r="AN136" s="206"/>
      <c r="AO136" s="206"/>
      <c r="AP136" s="206"/>
      <c r="AQ136" s="206"/>
      <c r="AR136" s="206"/>
      <c r="AS136" s="206"/>
      <c r="AT136" s="206"/>
      <c r="AU136" s="206"/>
      <c r="AV136" s="206"/>
      <c r="AW136" s="206"/>
      <c r="AX136" s="206"/>
      <c r="AY136" s="206"/>
    </row>
    <row r="137" spans="36:51">
      <c r="AJ137" s="206"/>
      <c r="AK137" s="206"/>
      <c r="AL137" s="206"/>
      <c r="AM137" s="206"/>
      <c r="AN137" s="206"/>
      <c r="AO137" s="206"/>
      <c r="AP137" s="206"/>
      <c r="AQ137" s="206"/>
      <c r="AR137" s="206"/>
      <c r="AS137" s="206"/>
      <c r="AT137" s="206"/>
      <c r="AU137" s="206"/>
      <c r="AV137" s="206"/>
      <c r="AW137" s="206"/>
      <c r="AX137" s="206"/>
      <c r="AY137" s="206"/>
    </row>
    <row r="138" spans="36:51">
      <c r="AJ138" s="206"/>
      <c r="AK138" s="206"/>
      <c r="AL138" s="206"/>
      <c r="AM138" s="206"/>
      <c r="AN138" s="206"/>
      <c r="AO138" s="206"/>
      <c r="AP138" s="206"/>
      <c r="AQ138" s="206"/>
      <c r="AR138" s="206"/>
      <c r="AS138" s="206"/>
      <c r="AT138" s="206"/>
      <c r="AU138" s="206"/>
      <c r="AV138" s="206"/>
      <c r="AW138" s="206"/>
      <c r="AX138" s="206"/>
      <c r="AY138" s="206"/>
    </row>
    <row r="139" spans="36:51">
      <c r="AJ139" s="206"/>
      <c r="AK139" s="206"/>
      <c r="AL139" s="206"/>
      <c r="AM139" s="206"/>
      <c r="AN139" s="206"/>
      <c r="AO139" s="206"/>
      <c r="AP139" s="206"/>
      <c r="AQ139" s="206"/>
      <c r="AR139" s="206"/>
      <c r="AS139" s="206"/>
      <c r="AT139" s="206"/>
      <c r="AU139" s="206"/>
      <c r="AV139" s="206"/>
      <c r="AW139" s="206"/>
      <c r="AX139" s="206"/>
      <c r="AY139" s="206"/>
    </row>
    <row r="140" spans="36:51">
      <c r="AJ140" s="206"/>
      <c r="AK140" s="206"/>
      <c r="AL140" s="206"/>
      <c r="AM140" s="206"/>
      <c r="AN140" s="206"/>
      <c r="AO140" s="206"/>
      <c r="AP140" s="206"/>
      <c r="AQ140" s="206"/>
      <c r="AR140" s="206"/>
      <c r="AS140" s="206"/>
      <c r="AT140" s="206"/>
      <c r="AU140" s="206"/>
      <c r="AV140" s="206"/>
      <c r="AW140" s="206"/>
      <c r="AX140" s="206"/>
      <c r="AY140" s="206"/>
    </row>
    <row r="141" spans="36:51">
      <c r="AJ141" s="206"/>
      <c r="AK141" s="206"/>
      <c r="AL141" s="206"/>
      <c r="AM141" s="206"/>
      <c r="AN141" s="206"/>
      <c r="AO141" s="206"/>
      <c r="AP141" s="206"/>
      <c r="AQ141" s="206"/>
      <c r="AR141" s="206"/>
      <c r="AS141" s="206"/>
      <c r="AT141" s="206"/>
      <c r="AU141" s="206"/>
      <c r="AV141" s="206"/>
      <c r="AW141" s="206"/>
      <c r="AX141" s="206"/>
      <c r="AY141" s="206"/>
    </row>
    <row r="142" spans="36:51">
      <c r="AJ142" s="206"/>
      <c r="AK142" s="206"/>
      <c r="AL142" s="206"/>
      <c r="AM142" s="206"/>
      <c r="AN142" s="206"/>
      <c r="AO142" s="206"/>
      <c r="AP142" s="206"/>
      <c r="AQ142" s="206"/>
      <c r="AR142" s="206"/>
      <c r="AS142" s="206"/>
      <c r="AT142" s="206"/>
      <c r="AU142" s="206"/>
      <c r="AV142" s="206"/>
      <c r="AW142" s="206"/>
      <c r="AX142" s="206"/>
      <c r="AY142" s="206"/>
    </row>
    <row r="143" spans="36:51">
      <c r="AJ143" s="206"/>
      <c r="AK143" s="206"/>
      <c r="AL143" s="206"/>
      <c r="AM143" s="206"/>
      <c r="AN143" s="206"/>
      <c r="AO143" s="206"/>
      <c r="AP143" s="206"/>
      <c r="AQ143" s="206"/>
      <c r="AR143" s="206"/>
      <c r="AS143" s="206"/>
      <c r="AT143" s="206"/>
      <c r="AU143" s="206"/>
      <c r="AV143" s="206"/>
      <c r="AW143" s="206"/>
      <c r="AX143" s="206"/>
      <c r="AY143" s="206"/>
    </row>
    <row r="144" spans="36:51">
      <c r="AJ144" s="206"/>
      <c r="AK144" s="206"/>
      <c r="AL144" s="206"/>
      <c r="AM144" s="206"/>
      <c r="AN144" s="206"/>
      <c r="AO144" s="206"/>
      <c r="AP144" s="206"/>
      <c r="AQ144" s="206"/>
      <c r="AR144" s="206"/>
      <c r="AS144" s="206"/>
      <c r="AT144" s="206"/>
      <c r="AU144" s="206"/>
      <c r="AV144" s="206"/>
      <c r="AW144" s="206"/>
      <c r="AX144" s="206"/>
      <c r="AY144" s="206"/>
    </row>
    <row r="145" spans="36:51">
      <c r="AJ145" s="206"/>
      <c r="AK145" s="206"/>
      <c r="AL145" s="206"/>
      <c r="AM145" s="206"/>
      <c r="AN145" s="206"/>
      <c r="AO145" s="206"/>
      <c r="AP145" s="206"/>
      <c r="AQ145" s="206"/>
      <c r="AR145" s="206"/>
      <c r="AS145" s="206"/>
      <c r="AT145" s="206"/>
      <c r="AU145" s="206"/>
      <c r="AV145" s="206"/>
      <c r="AW145" s="206"/>
      <c r="AX145" s="206"/>
      <c r="AY145" s="206"/>
    </row>
    <row r="146" spans="36:51">
      <c r="AJ146" s="206"/>
      <c r="AK146" s="206"/>
      <c r="AL146" s="206"/>
      <c r="AM146" s="206"/>
      <c r="AN146" s="206"/>
      <c r="AO146" s="206"/>
      <c r="AP146" s="206"/>
      <c r="AQ146" s="206"/>
      <c r="AR146" s="206"/>
      <c r="AS146" s="206"/>
      <c r="AT146" s="206"/>
      <c r="AU146" s="206"/>
      <c r="AV146" s="206"/>
      <c r="AW146" s="206"/>
      <c r="AX146" s="206"/>
      <c r="AY146" s="206"/>
    </row>
    <row r="147" spans="36:51">
      <c r="AJ147" s="206"/>
      <c r="AK147" s="206"/>
      <c r="AL147" s="206"/>
      <c r="AM147" s="206"/>
      <c r="AN147" s="206"/>
      <c r="AO147" s="206"/>
      <c r="AP147" s="206"/>
      <c r="AQ147" s="206"/>
      <c r="AR147" s="206"/>
      <c r="AS147" s="206"/>
      <c r="AT147" s="206"/>
      <c r="AU147" s="206"/>
      <c r="AV147" s="206"/>
      <c r="AW147" s="206"/>
      <c r="AX147" s="206"/>
      <c r="AY147" s="206"/>
    </row>
    <row r="148" spans="36:51">
      <c r="AJ148" s="206"/>
      <c r="AK148" s="206"/>
      <c r="AL148" s="206"/>
      <c r="AM148" s="206"/>
      <c r="AN148" s="206"/>
      <c r="AO148" s="206"/>
      <c r="AP148" s="206"/>
      <c r="AQ148" s="206"/>
      <c r="AR148" s="206"/>
      <c r="AS148" s="206"/>
      <c r="AT148" s="206"/>
      <c r="AU148" s="206"/>
      <c r="AV148" s="206"/>
      <c r="AW148" s="206"/>
      <c r="AX148" s="206"/>
      <c r="AY148" s="206"/>
    </row>
    <row r="149" spans="36:51">
      <c r="AJ149" s="206"/>
      <c r="AK149" s="206"/>
      <c r="AL149" s="206"/>
      <c r="AM149" s="206"/>
      <c r="AN149" s="206"/>
      <c r="AO149" s="206"/>
      <c r="AP149" s="206"/>
      <c r="AQ149" s="206"/>
      <c r="AR149" s="206"/>
      <c r="AS149" s="206"/>
      <c r="AT149" s="206"/>
      <c r="AU149" s="206"/>
      <c r="AV149" s="206"/>
      <c r="AW149" s="206"/>
      <c r="AX149" s="206"/>
      <c r="AY149" s="206"/>
    </row>
    <row r="150" spans="36:51">
      <c r="AJ150" s="206"/>
      <c r="AK150" s="206"/>
      <c r="AL150" s="206"/>
      <c r="AM150" s="206"/>
      <c r="AN150" s="206"/>
      <c r="AO150" s="206"/>
      <c r="AP150" s="206"/>
      <c r="AQ150" s="206"/>
      <c r="AR150" s="206"/>
      <c r="AS150" s="206"/>
      <c r="AT150" s="206"/>
      <c r="AU150" s="206"/>
      <c r="AV150" s="206"/>
      <c r="AW150" s="206"/>
      <c r="AX150" s="206"/>
      <c r="AY150" s="206"/>
    </row>
    <row r="151" spans="36:51">
      <c r="AJ151" s="206"/>
      <c r="AK151" s="206"/>
      <c r="AL151" s="206"/>
      <c r="AM151" s="206"/>
      <c r="AN151" s="206"/>
      <c r="AO151" s="206"/>
      <c r="AP151" s="206"/>
      <c r="AQ151" s="206"/>
      <c r="AR151" s="206"/>
      <c r="AS151" s="206"/>
      <c r="AT151" s="206"/>
      <c r="AU151" s="206"/>
      <c r="AV151" s="206"/>
      <c r="AW151" s="206"/>
      <c r="AX151" s="206"/>
      <c r="AY151" s="206"/>
    </row>
    <row r="152" spans="36:51">
      <c r="AJ152" s="206"/>
      <c r="AK152" s="206"/>
      <c r="AL152" s="206"/>
      <c r="AM152" s="206"/>
      <c r="AN152" s="206"/>
      <c r="AO152" s="206"/>
      <c r="AP152" s="206"/>
      <c r="AQ152" s="206"/>
      <c r="AR152" s="206"/>
      <c r="AS152" s="206"/>
      <c r="AT152" s="206"/>
      <c r="AU152" s="206"/>
      <c r="AV152" s="206"/>
      <c r="AW152" s="206"/>
      <c r="AX152" s="206"/>
      <c r="AY152" s="206"/>
    </row>
    <row r="153" spans="36:51">
      <c r="AJ153" s="206"/>
      <c r="AK153" s="206"/>
      <c r="AL153" s="206"/>
      <c r="AM153" s="206"/>
      <c r="AN153" s="206"/>
      <c r="AO153" s="206"/>
      <c r="AP153" s="206"/>
      <c r="AQ153" s="206"/>
      <c r="AR153" s="206"/>
      <c r="AS153" s="206"/>
      <c r="AT153" s="206"/>
      <c r="AU153" s="206"/>
      <c r="AV153" s="206"/>
      <c r="AW153" s="206"/>
      <c r="AX153" s="206"/>
      <c r="AY153" s="206"/>
    </row>
    <row r="154" spans="36:51">
      <c r="AJ154" s="206"/>
      <c r="AK154" s="206"/>
      <c r="AL154" s="206"/>
      <c r="AM154" s="206"/>
      <c r="AN154" s="206"/>
      <c r="AO154" s="206"/>
      <c r="AP154" s="206"/>
      <c r="AQ154" s="206"/>
      <c r="AR154" s="206"/>
      <c r="AS154" s="206"/>
      <c r="AT154" s="206"/>
      <c r="AU154" s="206"/>
      <c r="AV154" s="206"/>
      <c r="AW154" s="206"/>
      <c r="AX154" s="206"/>
      <c r="AY154" s="206"/>
    </row>
    <row r="155" spans="36:51">
      <c r="AJ155" s="206"/>
      <c r="AK155" s="206"/>
      <c r="AL155" s="206"/>
      <c r="AM155" s="206"/>
      <c r="AN155" s="206"/>
      <c r="AO155" s="206"/>
      <c r="AP155" s="206"/>
      <c r="AQ155" s="206"/>
      <c r="AR155" s="206"/>
      <c r="AS155" s="206"/>
      <c r="AT155" s="206"/>
      <c r="AU155" s="206"/>
      <c r="AV155" s="206"/>
      <c r="AW155" s="206"/>
      <c r="AX155" s="206"/>
      <c r="AY155" s="206"/>
    </row>
    <row r="156" spans="36:51">
      <c r="AJ156" s="206"/>
      <c r="AK156" s="206"/>
      <c r="AL156" s="206"/>
      <c r="AM156" s="206"/>
      <c r="AN156" s="206"/>
      <c r="AO156" s="206"/>
      <c r="AP156" s="206"/>
      <c r="AQ156" s="206"/>
      <c r="AR156" s="206"/>
      <c r="AS156" s="206"/>
      <c r="AT156" s="206"/>
      <c r="AU156" s="206"/>
      <c r="AV156" s="206"/>
      <c r="AW156" s="206"/>
      <c r="AX156" s="206"/>
      <c r="AY156" s="206"/>
    </row>
    <row r="157" spans="36:51">
      <c r="AJ157" s="206"/>
      <c r="AK157" s="206"/>
      <c r="AL157" s="206"/>
      <c r="AM157" s="206"/>
      <c r="AN157" s="206"/>
      <c r="AO157" s="206"/>
      <c r="AP157" s="206"/>
      <c r="AQ157" s="206"/>
      <c r="AR157" s="206"/>
      <c r="AS157" s="206"/>
      <c r="AT157" s="206"/>
      <c r="AU157" s="206"/>
      <c r="AV157" s="206"/>
      <c r="AW157" s="206"/>
      <c r="AX157" s="206"/>
      <c r="AY157" s="206"/>
    </row>
    <row r="158" spans="36:51">
      <c r="AJ158" s="206"/>
      <c r="AK158" s="206"/>
      <c r="AL158" s="206"/>
      <c r="AM158" s="206"/>
      <c r="AN158" s="206"/>
      <c r="AO158" s="206"/>
      <c r="AP158" s="206"/>
      <c r="AQ158" s="206"/>
      <c r="AR158" s="206"/>
      <c r="AS158" s="206"/>
      <c r="AT158" s="206"/>
      <c r="AU158" s="206"/>
      <c r="AV158" s="206"/>
      <c r="AW158" s="206"/>
      <c r="AX158" s="206"/>
      <c r="AY158" s="206"/>
    </row>
    <row r="159" spans="36:51">
      <c r="AJ159" s="206"/>
      <c r="AK159" s="206"/>
      <c r="AL159" s="206"/>
      <c r="AM159" s="206"/>
      <c r="AN159" s="206"/>
      <c r="AO159" s="206"/>
      <c r="AP159" s="206"/>
      <c r="AQ159" s="206"/>
      <c r="AR159" s="206"/>
      <c r="AS159" s="206"/>
      <c r="AT159" s="206"/>
      <c r="AU159" s="206"/>
      <c r="AV159" s="206"/>
      <c r="AW159" s="206"/>
      <c r="AX159" s="206"/>
      <c r="AY159" s="206"/>
    </row>
    <row r="160" spans="36:51">
      <c r="AJ160" s="206"/>
      <c r="AK160" s="206"/>
      <c r="AL160" s="206"/>
      <c r="AM160" s="206"/>
      <c r="AN160" s="206"/>
      <c r="AO160" s="206"/>
      <c r="AP160" s="206"/>
      <c r="AQ160" s="206"/>
      <c r="AR160" s="206"/>
      <c r="AS160" s="206"/>
      <c r="AT160" s="206"/>
      <c r="AU160" s="206"/>
      <c r="AV160" s="206"/>
      <c r="AW160" s="206"/>
      <c r="AX160" s="206"/>
      <c r="AY160" s="206"/>
    </row>
    <row r="161" spans="36:51">
      <c r="AJ161" s="206"/>
      <c r="AK161" s="206"/>
      <c r="AL161" s="206"/>
      <c r="AM161" s="206"/>
      <c r="AN161" s="206"/>
      <c r="AO161" s="206"/>
      <c r="AP161" s="206"/>
      <c r="AQ161" s="206"/>
      <c r="AR161" s="206"/>
      <c r="AS161" s="206"/>
      <c r="AT161" s="206"/>
      <c r="AU161" s="206"/>
      <c r="AV161" s="206"/>
      <c r="AW161" s="206"/>
      <c r="AX161" s="206"/>
      <c r="AY161" s="206"/>
    </row>
    <row r="162" spans="36:51">
      <c r="AJ162" s="206"/>
      <c r="AK162" s="206"/>
      <c r="AL162" s="206"/>
      <c r="AM162" s="206"/>
      <c r="AN162" s="206"/>
      <c r="AO162" s="206"/>
      <c r="AP162" s="206"/>
      <c r="AQ162" s="206"/>
      <c r="AR162" s="206"/>
      <c r="AS162" s="206"/>
      <c r="AT162" s="206"/>
      <c r="AU162" s="206"/>
      <c r="AV162" s="206"/>
      <c r="AW162" s="206"/>
      <c r="AX162" s="206"/>
      <c r="AY162" s="206"/>
    </row>
    <row r="163" spans="36:51">
      <c r="AJ163" s="206"/>
      <c r="AK163" s="206"/>
      <c r="AL163" s="206"/>
      <c r="AM163" s="206"/>
      <c r="AN163" s="206"/>
      <c r="AO163" s="206"/>
      <c r="AP163" s="206"/>
      <c r="AQ163" s="206"/>
      <c r="AR163" s="206"/>
      <c r="AS163" s="206"/>
      <c r="AT163" s="206"/>
      <c r="AU163" s="206"/>
      <c r="AV163" s="206"/>
      <c r="AW163" s="206"/>
      <c r="AX163" s="206"/>
      <c r="AY163" s="206"/>
    </row>
    <row r="164" spans="36:51">
      <c r="AJ164" s="206"/>
      <c r="AK164" s="206"/>
      <c r="AL164" s="206"/>
      <c r="AM164" s="206"/>
      <c r="AN164" s="206"/>
      <c r="AO164" s="206"/>
      <c r="AP164" s="206"/>
      <c r="AQ164" s="206"/>
      <c r="AR164" s="206"/>
      <c r="AS164" s="206"/>
      <c r="AT164" s="206"/>
      <c r="AU164" s="206"/>
      <c r="AV164" s="206"/>
      <c r="AW164" s="206"/>
      <c r="AX164" s="206"/>
      <c r="AY164" s="206"/>
    </row>
    <row r="165" spans="36:51">
      <c r="AJ165" s="206"/>
      <c r="AK165" s="206"/>
      <c r="AL165" s="206"/>
      <c r="AM165" s="206"/>
      <c r="AN165" s="206"/>
      <c r="AO165" s="206"/>
      <c r="AP165" s="206"/>
      <c r="AQ165" s="206"/>
      <c r="AR165" s="206"/>
      <c r="AS165" s="206"/>
      <c r="AT165" s="206"/>
      <c r="AU165" s="206"/>
      <c r="AV165" s="206"/>
      <c r="AW165" s="206"/>
      <c r="AX165" s="206"/>
      <c r="AY165" s="206"/>
    </row>
    <row r="166" spans="36:51">
      <c r="AJ166" s="206"/>
      <c r="AK166" s="206"/>
      <c r="AL166" s="206"/>
      <c r="AM166" s="206"/>
      <c r="AN166" s="206"/>
      <c r="AO166" s="206"/>
      <c r="AP166" s="206"/>
      <c r="AQ166" s="206"/>
      <c r="AR166" s="206"/>
      <c r="AS166" s="206"/>
      <c r="AT166" s="206"/>
      <c r="AU166" s="206"/>
      <c r="AV166" s="206"/>
      <c r="AW166" s="206"/>
      <c r="AX166" s="206"/>
      <c r="AY166" s="206"/>
    </row>
    <row r="167" spans="36:51">
      <c r="AJ167" s="206"/>
      <c r="AK167" s="206"/>
      <c r="AL167" s="206"/>
      <c r="AM167" s="206"/>
      <c r="AN167" s="206"/>
      <c r="AO167" s="206"/>
      <c r="AP167" s="206"/>
      <c r="AQ167" s="206"/>
      <c r="AR167" s="206"/>
      <c r="AS167" s="206"/>
      <c r="AT167" s="206"/>
      <c r="AU167" s="206"/>
      <c r="AV167" s="206"/>
      <c r="AW167" s="206"/>
      <c r="AX167" s="206"/>
      <c r="AY167" s="206"/>
    </row>
    <row r="168" spans="36:51">
      <c r="AJ168" s="206"/>
      <c r="AK168" s="206"/>
      <c r="AL168" s="206"/>
      <c r="AM168" s="206"/>
      <c r="AN168" s="206"/>
      <c r="AO168" s="206"/>
      <c r="AP168" s="206"/>
      <c r="AQ168" s="206"/>
      <c r="AR168" s="206"/>
      <c r="AS168" s="206"/>
      <c r="AT168" s="206"/>
      <c r="AU168" s="206"/>
      <c r="AV168" s="206"/>
      <c r="AW168" s="206"/>
      <c r="AX168" s="206"/>
      <c r="AY168" s="206"/>
    </row>
  </sheetData>
  <mergeCells count="11">
    <mergeCell ref="AP2:AS2"/>
    <mergeCell ref="T3:V3"/>
    <mergeCell ref="C3:I3"/>
    <mergeCell ref="Q3:R3"/>
    <mergeCell ref="X3:AC3"/>
    <mergeCell ref="B6:B7"/>
    <mergeCell ref="AE3:AH3"/>
    <mergeCell ref="C93:AC93"/>
    <mergeCell ref="C1:AC1"/>
    <mergeCell ref="C92:AC92"/>
    <mergeCell ref="K3:O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204"/>
    <col min="2" max="2" width="8.5703125" style="204" bestFit="1" customWidth="1"/>
    <col min="3" max="3" width="12.85546875" style="204" customWidth="1"/>
    <col min="4" max="4" width="13.42578125" style="204" customWidth="1"/>
    <col min="5" max="5" width="13.5703125" style="204" customWidth="1"/>
    <col min="6" max="6" width="12.85546875" style="204" customWidth="1"/>
    <col min="7" max="7" width="13.5703125" style="204" bestFit="1" customWidth="1"/>
    <col min="8" max="9" width="12.85546875" style="204" customWidth="1"/>
    <col min="10" max="10" width="2.42578125" style="204" customWidth="1"/>
    <col min="11" max="15" width="12.85546875" style="204" customWidth="1"/>
    <col min="16" max="16" width="2.140625" style="204" customWidth="1"/>
    <col min="17" max="18" width="12.85546875" style="204" customWidth="1"/>
    <col min="19" max="19" width="2.140625" style="204" customWidth="1"/>
    <col min="20" max="20" width="15.85546875" style="204" customWidth="1"/>
    <col min="21" max="21" width="15.85546875" style="204" bestFit="1" customWidth="1"/>
    <col min="22" max="22" width="15.85546875" style="204" customWidth="1"/>
    <col min="23" max="23" width="2.5703125" style="204" customWidth="1"/>
    <col min="24" max="24" width="15.85546875" style="204" bestFit="1" customWidth="1"/>
    <col min="25" max="26" width="15.85546875" style="204" customWidth="1"/>
    <col min="27" max="27" width="15.85546875" style="204" bestFit="1" customWidth="1"/>
    <col min="28" max="29" width="15.85546875" style="204" customWidth="1"/>
    <col min="30" max="30" width="10.85546875" style="204" customWidth="1"/>
    <col min="31" max="31" width="14.140625" style="204" customWidth="1"/>
    <col min="32" max="32" width="14.140625" style="206" customWidth="1"/>
    <col min="33" max="33" width="10.85546875" style="297" customWidth="1"/>
    <col min="34" max="70" width="9.140625" style="301"/>
    <col min="71" max="71" width="0" style="301" hidden="1" customWidth="1"/>
    <col min="72" max="16384" width="9.140625" style="301"/>
  </cols>
  <sheetData>
    <row r="1" spans="1:71" ht="29.25" customHeight="1" thickBot="1">
      <c r="A1" s="283"/>
      <c r="B1" s="198"/>
      <c r="C1" s="384" t="s">
        <v>346</v>
      </c>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5"/>
      <c r="AD1" s="386"/>
      <c r="AE1" s="387"/>
      <c r="AF1" s="388"/>
      <c r="AG1" s="389"/>
    </row>
    <row r="2" spans="1:71" s="394" customFormat="1" ht="15.75" customHeight="1">
      <c r="A2" s="390"/>
      <c r="B2" s="207"/>
      <c r="C2" s="211"/>
      <c r="D2" s="211"/>
      <c r="E2" s="211"/>
      <c r="F2" s="211"/>
      <c r="G2" s="211"/>
      <c r="H2" s="211"/>
      <c r="I2" s="391"/>
      <c r="J2" s="209"/>
      <c r="K2" s="211"/>
      <c r="L2" s="211"/>
      <c r="M2" s="211"/>
      <c r="N2" s="211"/>
      <c r="O2" s="211"/>
      <c r="P2" s="209"/>
      <c r="Q2" s="209"/>
      <c r="R2" s="208"/>
      <c r="S2" s="209"/>
      <c r="T2" s="208"/>
      <c r="U2" s="208"/>
      <c r="V2" s="208"/>
      <c r="W2" s="209"/>
      <c r="X2" s="208"/>
      <c r="Y2" s="208"/>
      <c r="Z2" s="208"/>
      <c r="AA2" s="208"/>
      <c r="AB2" s="208"/>
      <c r="AC2" s="208"/>
      <c r="AD2" s="386"/>
      <c r="AE2" s="392"/>
      <c r="AF2" s="209"/>
      <c r="AG2" s="393"/>
    </row>
    <row r="3" spans="1:71" s="394" customFormat="1" ht="15.75" customHeight="1">
      <c r="A3" s="390"/>
      <c r="B3" s="207"/>
      <c r="C3" s="219" t="s">
        <v>71</v>
      </c>
      <c r="D3" s="219"/>
      <c r="E3" s="219"/>
      <c r="F3" s="219"/>
      <c r="G3" s="219"/>
      <c r="H3" s="219"/>
      <c r="I3" s="219"/>
      <c r="J3" s="209"/>
      <c r="K3" s="221" t="s">
        <v>68</v>
      </c>
      <c r="L3" s="221"/>
      <c r="M3" s="221"/>
      <c r="N3" s="221"/>
      <c r="O3" s="395"/>
      <c r="P3" s="209"/>
      <c r="Q3" s="218" t="s">
        <v>112</v>
      </c>
      <c r="R3" s="218"/>
      <c r="S3" s="209"/>
      <c r="T3" s="218" t="s">
        <v>74</v>
      </c>
      <c r="U3" s="218"/>
      <c r="V3" s="218"/>
      <c r="W3" s="209"/>
      <c r="X3" s="221" t="s">
        <v>313</v>
      </c>
      <c r="Y3" s="221"/>
      <c r="Z3" s="221"/>
      <c r="AA3" s="221"/>
      <c r="AB3" s="221"/>
      <c r="AC3" s="222"/>
      <c r="AD3" s="386"/>
      <c r="AE3" s="223" t="s">
        <v>85</v>
      </c>
      <c r="AF3" s="224"/>
      <c r="AG3" s="396"/>
    </row>
    <row r="4" spans="1:71" s="404" customFormat="1" ht="57.75" customHeight="1">
      <c r="A4" s="390"/>
      <c r="B4" s="397"/>
      <c r="C4" s="229" t="s">
        <v>3</v>
      </c>
      <c r="D4" s="229" t="s">
        <v>8</v>
      </c>
      <c r="E4" s="229" t="s">
        <v>5</v>
      </c>
      <c r="F4" s="229" t="s">
        <v>6</v>
      </c>
      <c r="G4" s="229" t="s">
        <v>62</v>
      </c>
      <c r="H4" s="229" t="s">
        <v>7</v>
      </c>
      <c r="I4" s="230" t="s">
        <v>185</v>
      </c>
      <c r="J4" s="398"/>
      <c r="K4" s="230" t="s">
        <v>174</v>
      </c>
      <c r="L4" s="230" t="s">
        <v>70</v>
      </c>
      <c r="M4" s="230" t="s">
        <v>76</v>
      </c>
      <c r="N4" s="230" t="s">
        <v>1</v>
      </c>
      <c r="O4" s="398" t="s">
        <v>0</v>
      </c>
      <c r="P4" s="398"/>
      <c r="Q4" s="230" t="s">
        <v>173</v>
      </c>
      <c r="R4" s="398" t="s">
        <v>335</v>
      </c>
      <c r="S4" s="398"/>
      <c r="T4" s="399" t="s">
        <v>72</v>
      </c>
      <c r="U4" s="399" t="s">
        <v>2</v>
      </c>
      <c r="V4" s="399" t="s">
        <v>183</v>
      </c>
      <c r="W4" s="400"/>
      <c r="X4" s="230" t="s">
        <v>347</v>
      </c>
      <c r="Y4" s="230" t="s">
        <v>348</v>
      </c>
      <c r="Z4" s="230" t="s">
        <v>336</v>
      </c>
      <c r="AA4" s="231" t="s">
        <v>320</v>
      </c>
      <c r="AB4" s="233" t="s">
        <v>321</v>
      </c>
      <c r="AC4" s="233" t="s">
        <v>322</v>
      </c>
      <c r="AD4" s="401"/>
      <c r="AE4" s="402" t="s">
        <v>115</v>
      </c>
      <c r="AF4" s="233" t="s">
        <v>224</v>
      </c>
      <c r="AG4" s="403" t="s">
        <v>165</v>
      </c>
      <c r="BS4" s="404" t="s">
        <v>279</v>
      </c>
    </row>
    <row r="5" spans="1:71" s="410" customFormat="1">
      <c r="A5" s="390"/>
      <c r="B5" s="405" t="s">
        <v>120</v>
      </c>
      <c r="C5" s="263">
        <v>42.940919037199123</v>
      </c>
      <c r="D5" s="263">
        <v>38.599562363238512</v>
      </c>
      <c r="E5" s="263">
        <v>33.23413566739606</v>
      </c>
      <c r="F5" s="263">
        <v>2.634573304157549</v>
      </c>
      <c r="G5" s="263">
        <v>2.7308533916849012</v>
      </c>
      <c r="H5" s="263">
        <v>5.3654266958424506</v>
      </c>
      <c r="I5" s="263">
        <v>37.207877461706786</v>
      </c>
      <c r="J5" s="263"/>
      <c r="K5" s="263" t="s">
        <v>116</v>
      </c>
      <c r="L5" s="263">
        <v>7.6936542669584247</v>
      </c>
      <c r="M5" s="263" t="s">
        <v>116</v>
      </c>
      <c r="N5" s="263" t="s">
        <v>116</v>
      </c>
      <c r="O5" s="263">
        <v>-4.3413566739606129</v>
      </c>
      <c r="P5" s="263"/>
      <c r="Q5" s="263">
        <v>-6.9759299781181614</v>
      </c>
      <c r="R5" s="263"/>
      <c r="S5" s="263"/>
      <c r="T5" s="263">
        <v>-5.9256017505470462</v>
      </c>
      <c r="U5" s="263">
        <v>-4.3413566739606129</v>
      </c>
      <c r="V5" s="263">
        <v>4.5514223194748356</v>
      </c>
      <c r="W5" s="263"/>
      <c r="X5" s="263" t="s">
        <v>116</v>
      </c>
      <c r="Y5" s="263"/>
      <c r="Z5" s="263"/>
      <c r="AA5" s="263">
        <v>-3.7986870897155356</v>
      </c>
      <c r="AB5" s="263" t="s">
        <v>116</v>
      </c>
      <c r="AC5" s="406" t="s">
        <v>116</v>
      </c>
      <c r="AD5" s="407"/>
      <c r="AE5" s="264">
        <v>11.425000000000001</v>
      </c>
      <c r="AF5" s="408" t="s">
        <v>116</v>
      </c>
      <c r="AG5" s="409" t="s">
        <v>116</v>
      </c>
    </row>
    <row r="6" spans="1:71" s="410" customFormat="1">
      <c r="A6" s="390"/>
      <c r="B6" s="405" t="s">
        <v>121</v>
      </c>
      <c r="C6" s="263">
        <v>43.298545484427642</v>
      </c>
      <c r="D6" s="263">
        <v>38.474813049552139</v>
      </c>
      <c r="E6" s="263">
        <v>32.78001479168379</v>
      </c>
      <c r="F6" s="263">
        <v>2.9912071657490342</v>
      </c>
      <c r="G6" s="263">
        <v>2.7035910921193196</v>
      </c>
      <c r="H6" s="263">
        <v>5.6947982578683529</v>
      </c>
      <c r="I6" s="263">
        <v>36.929903854055382</v>
      </c>
      <c r="J6" s="263"/>
      <c r="K6" s="263" t="s">
        <v>116</v>
      </c>
      <c r="L6" s="263">
        <v>7.8724628153504801</v>
      </c>
      <c r="M6" s="263" t="s">
        <v>116</v>
      </c>
      <c r="N6" s="263" t="s">
        <v>116</v>
      </c>
      <c r="O6" s="263">
        <v>-4.8237324348755033</v>
      </c>
      <c r="P6" s="263"/>
      <c r="Q6" s="263">
        <v>-7.8149396006245375</v>
      </c>
      <c r="R6" s="263"/>
      <c r="S6" s="263"/>
      <c r="T6" s="263">
        <v>-6.5247760703426732</v>
      </c>
      <c r="U6" s="263">
        <v>-4.8237324348755033</v>
      </c>
      <c r="V6" s="263">
        <v>4.2649354918234854</v>
      </c>
      <c r="W6" s="263"/>
      <c r="X6" s="263" t="s">
        <v>116</v>
      </c>
      <c r="Y6" s="263"/>
      <c r="Z6" s="263"/>
      <c r="AA6" s="263">
        <v>-4.2320650834086617</v>
      </c>
      <c r="AB6" s="263" t="s">
        <v>116</v>
      </c>
      <c r="AC6" s="406" t="s">
        <v>116</v>
      </c>
      <c r="AD6" s="407"/>
      <c r="AE6" s="264">
        <v>12.169</v>
      </c>
      <c r="AF6" s="264" t="s">
        <v>116</v>
      </c>
      <c r="AG6" s="322" t="s">
        <v>116</v>
      </c>
    </row>
    <row r="7" spans="1:71" s="410" customFormat="1">
      <c r="A7" s="251"/>
      <c r="B7" s="405" t="s">
        <v>122</v>
      </c>
      <c r="C7" s="263">
        <v>42.8414442700157</v>
      </c>
      <c r="D7" s="263">
        <v>39.183673469387756</v>
      </c>
      <c r="E7" s="263">
        <v>32.629513343799061</v>
      </c>
      <c r="F7" s="263">
        <v>3.7598116169544742</v>
      </c>
      <c r="G7" s="263">
        <v>2.794348508634223</v>
      </c>
      <c r="H7" s="263">
        <v>6.5541601255886972</v>
      </c>
      <c r="I7" s="263">
        <v>36.07535321821036</v>
      </c>
      <c r="J7" s="263"/>
      <c r="K7" s="263" t="s">
        <v>116</v>
      </c>
      <c r="L7" s="263">
        <v>6.4678178963893247</v>
      </c>
      <c r="M7" s="263" t="s">
        <v>116</v>
      </c>
      <c r="N7" s="263" t="s">
        <v>116</v>
      </c>
      <c r="O7" s="263">
        <v>-3.6577708006279437</v>
      </c>
      <c r="P7" s="263"/>
      <c r="Q7" s="263">
        <v>-7.4175824175824179</v>
      </c>
      <c r="R7" s="263"/>
      <c r="S7" s="263"/>
      <c r="T7" s="263">
        <v>-5.8477237048665618</v>
      </c>
      <c r="U7" s="263">
        <v>-3.6577708006279437</v>
      </c>
      <c r="V7" s="263">
        <v>4.1679748822605962</v>
      </c>
      <c r="W7" s="263"/>
      <c r="X7" s="263" t="s">
        <v>116</v>
      </c>
      <c r="Y7" s="263"/>
      <c r="Z7" s="263"/>
      <c r="AA7" s="263">
        <v>-3.2731554160125591</v>
      </c>
      <c r="AB7" s="263" t="s">
        <v>116</v>
      </c>
      <c r="AC7" s="406" t="s">
        <v>116</v>
      </c>
      <c r="AD7" s="407"/>
      <c r="AE7" s="264">
        <v>12.74</v>
      </c>
      <c r="AF7" s="264" t="s">
        <v>116</v>
      </c>
      <c r="AG7" s="322" t="s">
        <v>116</v>
      </c>
    </row>
    <row r="8" spans="1:71" s="410" customFormat="1">
      <c r="A8" s="251"/>
      <c r="B8" s="405" t="s">
        <v>123</v>
      </c>
      <c r="C8" s="263">
        <v>41.131231210235612</v>
      </c>
      <c r="D8" s="263">
        <v>40.648814933929941</v>
      </c>
      <c r="E8" s="263">
        <v>32.300915891770956</v>
      </c>
      <c r="F8" s="263">
        <v>5.4394183038523387</v>
      </c>
      <c r="G8" s="263">
        <v>2.9084807383066487</v>
      </c>
      <c r="H8" s="263">
        <v>8.3478990421589856</v>
      </c>
      <c r="I8" s="263">
        <v>34.782912675662445</v>
      </c>
      <c r="J8" s="263"/>
      <c r="K8" s="263" t="s">
        <v>116</v>
      </c>
      <c r="L8" s="263">
        <v>3.411871635321261</v>
      </c>
      <c r="M8" s="263" t="s">
        <v>116</v>
      </c>
      <c r="N8" s="263" t="s">
        <v>116</v>
      </c>
      <c r="O8" s="263">
        <v>-0.48241627630567019</v>
      </c>
      <c r="P8" s="263"/>
      <c r="Q8" s="263">
        <v>-5.9218345801580083</v>
      </c>
      <c r="R8" s="263"/>
      <c r="S8" s="263"/>
      <c r="T8" s="263">
        <v>-2.6847514507445993</v>
      </c>
      <c r="U8" s="263">
        <v>-0.48241627630567019</v>
      </c>
      <c r="V8" s="263">
        <v>4.0481017968258408</v>
      </c>
      <c r="W8" s="263"/>
      <c r="X8" s="263" t="s">
        <v>116</v>
      </c>
      <c r="Y8" s="263"/>
      <c r="Z8" s="263"/>
      <c r="AA8" s="263">
        <v>-6.9915402363140595E-3</v>
      </c>
      <c r="AB8" s="263" t="s">
        <v>116</v>
      </c>
      <c r="AC8" s="406" t="s">
        <v>116</v>
      </c>
      <c r="AD8" s="407"/>
      <c r="AE8" s="264">
        <v>14.303000000000001</v>
      </c>
      <c r="AF8" s="264" t="s">
        <v>116</v>
      </c>
      <c r="AG8" s="322" t="s">
        <v>116</v>
      </c>
    </row>
    <row r="9" spans="1:71" s="410" customFormat="1">
      <c r="A9" s="251"/>
      <c r="B9" s="405" t="s">
        <v>124</v>
      </c>
      <c r="C9" s="263">
        <v>39.926622039134919</v>
      </c>
      <c r="D9" s="263">
        <v>41.271884654994849</v>
      </c>
      <c r="E9" s="263">
        <v>32.537332646755921</v>
      </c>
      <c r="F9" s="263">
        <v>5.7736869207003094</v>
      </c>
      <c r="G9" s="263">
        <v>2.96086508753862</v>
      </c>
      <c r="H9" s="263">
        <v>8.7345520082389285</v>
      </c>
      <c r="I9" s="263">
        <v>33.953398558187438</v>
      </c>
      <c r="J9" s="263"/>
      <c r="K9" s="263" t="s">
        <v>116</v>
      </c>
      <c r="L9" s="263">
        <v>1.9116889804325439</v>
      </c>
      <c r="M9" s="263" t="s">
        <v>116</v>
      </c>
      <c r="N9" s="263" t="s">
        <v>116</v>
      </c>
      <c r="O9" s="263">
        <v>1.3452626158599383</v>
      </c>
      <c r="P9" s="263"/>
      <c r="Q9" s="263">
        <v>-4.4284243048403704</v>
      </c>
      <c r="R9" s="263"/>
      <c r="S9" s="263"/>
      <c r="T9" s="263">
        <v>-1.9309989701338828</v>
      </c>
      <c r="U9" s="263">
        <v>1.3452626158599383</v>
      </c>
      <c r="V9" s="263">
        <v>4.0808444902162719</v>
      </c>
      <c r="W9" s="263"/>
      <c r="X9" s="263" t="s">
        <v>116</v>
      </c>
      <c r="Y9" s="263"/>
      <c r="Z9" s="263"/>
      <c r="AA9" s="263">
        <v>0.99124613800205974</v>
      </c>
      <c r="AB9" s="263" t="s">
        <v>116</v>
      </c>
      <c r="AC9" s="406" t="s">
        <v>116</v>
      </c>
      <c r="AD9" s="407"/>
      <c r="AE9" s="264">
        <v>15.536</v>
      </c>
      <c r="AF9" s="264" t="s">
        <v>116</v>
      </c>
      <c r="AG9" s="322" t="s">
        <v>116</v>
      </c>
    </row>
    <row r="10" spans="1:71" s="410" customFormat="1">
      <c r="A10" s="251"/>
      <c r="B10" s="405" t="s">
        <v>125</v>
      </c>
      <c r="C10" s="263">
        <v>37.998201977824394</v>
      </c>
      <c r="D10" s="263">
        <v>40.503446209169915</v>
      </c>
      <c r="E10" s="263">
        <v>31.603236439916095</v>
      </c>
      <c r="F10" s="263">
        <v>6.0593347317950252</v>
      </c>
      <c r="G10" s="263">
        <v>2.8408750374587957</v>
      </c>
      <c r="H10" s="263">
        <v>8.9002097692538218</v>
      </c>
      <c r="I10" s="263">
        <v>31.705124363200483</v>
      </c>
      <c r="J10" s="263"/>
      <c r="K10" s="263" t="s">
        <v>116</v>
      </c>
      <c r="L10" s="263">
        <v>0.4554989511537309</v>
      </c>
      <c r="M10" s="263" t="s">
        <v>116</v>
      </c>
      <c r="N10" s="263" t="s">
        <v>116</v>
      </c>
      <c r="O10" s="263">
        <v>2.5052442313455199</v>
      </c>
      <c r="P10" s="263"/>
      <c r="Q10" s="263">
        <v>-3.5540905004495054</v>
      </c>
      <c r="R10" s="263"/>
      <c r="S10" s="263"/>
      <c r="T10" s="263">
        <v>-0.94695834581959848</v>
      </c>
      <c r="U10" s="263">
        <v>2.5052442313455199</v>
      </c>
      <c r="V10" s="263">
        <v>3.937668564578964</v>
      </c>
      <c r="W10" s="263"/>
      <c r="X10" s="263" t="s">
        <v>116</v>
      </c>
      <c r="Y10" s="263"/>
      <c r="Z10" s="263"/>
      <c r="AA10" s="263">
        <v>1.7620617320946959</v>
      </c>
      <c r="AB10" s="263" t="s">
        <v>116</v>
      </c>
      <c r="AC10" s="406" t="s">
        <v>116</v>
      </c>
      <c r="AD10" s="407"/>
      <c r="AE10" s="264">
        <v>16.684999999999999</v>
      </c>
      <c r="AF10" s="264" t="s">
        <v>116</v>
      </c>
      <c r="AG10" s="322" t="s">
        <v>116</v>
      </c>
    </row>
    <row r="11" spans="1:71" s="410" customFormat="1">
      <c r="A11" s="251"/>
      <c r="B11" s="405" t="s">
        <v>126</v>
      </c>
      <c r="C11" s="263">
        <v>37.463780467018928</v>
      </c>
      <c r="D11" s="263">
        <v>38.923924777001304</v>
      </c>
      <c r="E11" s="263">
        <v>31.123231634566217</v>
      </c>
      <c r="F11" s="263">
        <v>4.9656269530140333</v>
      </c>
      <c r="G11" s="263">
        <v>2.835066189421056</v>
      </c>
      <c r="H11" s="263">
        <v>7.8006931424350885</v>
      </c>
      <c r="I11" s="263">
        <v>30.913016305891709</v>
      </c>
      <c r="J11" s="263"/>
      <c r="K11" s="263" t="s">
        <v>116</v>
      </c>
      <c r="L11" s="263">
        <v>1.0794841202204422</v>
      </c>
      <c r="M11" s="263" t="s">
        <v>116</v>
      </c>
      <c r="N11" s="263" t="s">
        <v>116</v>
      </c>
      <c r="O11" s="263">
        <v>1.4601443099823874</v>
      </c>
      <c r="P11" s="263"/>
      <c r="Q11" s="263">
        <v>-3.5054826430316459</v>
      </c>
      <c r="R11" s="263"/>
      <c r="S11" s="263"/>
      <c r="T11" s="263">
        <v>-1.7442190784614513</v>
      </c>
      <c r="U11" s="263">
        <v>1.4601443099823874</v>
      </c>
      <c r="V11" s="263">
        <v>3.7270609624453157</v>
      </c>
      <c r="W11" s="263"/>
      <c r="X11" s="263" t="s">
        <v>116</v>
      </c>
      <c r="Y11" s="263"/>
      <c r="Z11" s="263"/>
      <c r="AA11" s="263">
        <v>0.64200897676268398</v>
      </c>
      <c r="AB11" s="263" t="s">
        <v>116</v>
      </c>
      <c r="AC11" s="406" t="s">
        <v>116</v>
      </c>
      <c r="AD11" s="407"/>
      <c r="AE11" s="264">
        <v>17.600999999999999</v>
      </c>
      <c r="AF11" s="264" t="s">
        <v>116</v>
      </c>
      <c r="AG11" s="322" t="s">
        <v>116</v>
      </c>
    </row>
    <row r="12" spans="1:71" s="410" customFormat="1">
      <c r="A12" s="251"/>
      <c r="B12" s="273" t="s">
        <v>101</v>
      </c>
      <c r="C12" s="263">
        <v>35.966077449678139</v>
      </c>
      <c r="D12" s="263">
        <v>35.771942372534994</v>
      </c>
      <c r="E12" s="263">
        <v>28.665576785531826</v>
      </c>
      <c r="F12" s="263">
        <v>4.3118422397057312</v>
      </c>
      <c r="G12" s="263">
        <v>2.7945233472974356</v>
      </c>
      <c r="H12" s="263">
        <v>7.1063655870031672</v>
      </c>
      <c r="I12" s="263">
        <v>29.646469806886682</v>
      </c>
      <c r="J12" s="263"/>
      <c r="K12" s="263" t="s">
        <v>116</v>
      </c>
      <c r="L12" s="263">
        <v>2.7536528047409825</v>
      </c>
      <c r="M12" s="263" t="s">
        <v>116</v>
      </c>
      <c r="N12" s="263" t="s">
        <v>116</v>
      </c>
      <c r="O12" s="263">
        <v>-0.19413507714314907</v>
      </c>
      <c r="P12" s="263"/>
      <c r="Q12" s="263">
        <v>-4.505977316848881</v>
      </c>
      <c r="R12" s="263"/>
      <c r="S12" s="263"/>
      <c r="T12" s="263">
        <v>-2.8405027076734446</v>
      </c>
      <c r="U12" s="263">
        <v>-0.19413507714314907</v>
      </c>
      <c r="V12" s="263">
        <v>3.7907428221109631</v>
      </c>
      <c r="W12" s="263"/>
      <c r="X12" s="263" t="s">
        <v>116</v>
      </c>
      <c r="Y12" s="263"/>
      <c r="Z12" s="263"/>
      <c r="AA12" s="263">
        <v>-0.55175232451210787</v>
      </c>
      <c r="AB12" s="263" t="s">
        <v>116</v>
      </c>
      <c r="AC12" s="406" t="s">
        <v>116</v>
      </c>
      <c r="AD12" s="407"/>
      <c r="AE12" s="264">
        <v>19.574000000000002</v>
      </c>
      <c r="AF12" s="264" t="s">
        <v>116</v>
      </c>
      <c r="AG12" s="322" t="s">
        <v>116</v>
      </c>
    </row>
    <row r="13" spans="1:71" s="410" customFormat="1">
      <c r="A13" s="251"/>
      <c r="B13" s="273" t="s">
        <v>102</v>
      </c>
      <c r="C13" s="263">
        <v>35.573197240336455</v>
      </c>
      <c r="D13" s="263">
        <v>35.960684245345433</v>
      </c>
      <c r="E13" s="263">
        <v>28.886683678291281</v>
      </c>
      <c r="F13" s="263">
        <v>4.2481807012569703</v>
      </c>
      <c r="G13" s="263">
        <v>2.8258198657971834</v>
      </c>
      <c r="H13" s="263">
        <v>7.0740005670541546</v>
      </c>
      <c r="I13" s="263">
        <v>29.250543426897273</v>
      </c>
      <c r="J13" s="263"/>
      <c r="K13" s="263" t="s">
        <v>116</v>
      </c>
      <c r="L13" s="263">
        <v>1.8476514507135433</v>
      </c>
      <c r="M13" s="263" t="s">
        <v>116</v>
      </c>
      <c r="N13" s="263" t="s">
        <v>116</v>
      </c>
      <c r="O13" s="263">
        <v>0.38748700500897837</v>
      </c>
      <c r="P13" s="263"/>
      <c r="Q13" s="263">
        <v>-3.8606936962479916</v>
      </c>
      <c r="R13" s="263"/>
      <c r="S13" s="263"/>
      <c r="T13" s="263">
        <v>-1.7956714866269727</v>
      </c>
      <c r="U13" s="263">
        <v>0.38748700500897837</v>
      </c>
      <c r="V13" s="263">
        <v>3.4543048861166241</v>
      </c>
      <c r="W13" s="263"/>
      <c r="X13" s="263" t="s">
        <v>116</v>
      </c>
      <c r="Y13" s="263"/>
      <c r="Z13" s="263"/>
      <c r="AA13" s="263">
        <v>0.15121444097911352</v>
      </c>
      <c r="AB13" s="263" t="s">
        <v>116</v>
      </c>
      <c r="AC13" s="406" t="s">
        <v>116</v>
      </c>
      <c r="AD13" s="407"/>
      <c r="AE13" s="264">
        <v>21.161999999999999</v>
      </c>
      <c r="AF13" s="264">
        <v>21.81</v>
      </c>
      <c r="AG13" s="322" t="s">
        <v>116</v>
      </c>
    </row>
    <row r="14" spans="1:71" s="410" customFormat="1">
      <c r="A14" s="251"/>
      <c r="B14" s="273" t="s">
        <v>103</v>
      </c>
      <c r="C14" s="263">
        <v>35.168154960238127</v>
      </c>
      <c r="D14" s="263">
        <v>35.194810964503084</v>
      </c>
      <c r="E14" s="263">
        <v>28.37975920742814</v>
      </c>
      <c r="F14" s="263">
        <v>3.9628593007241553</v>
      </c>
      <c r="G14" s="263">
        <v>2.8521924563507932</v>
      </c>
      <c r="H14" s="263">
        <v>6.815051757074948</v>
      </c>
      <c r="I14" s="263">
        <v>28.917321960104847</v>
      </c>
      <c r="J14" s="263"/>
      <c r="K14" s="263" t="s">
        <v>116</v>
      </c>
      <c r="L14" s="263">
        <v>2.225776356124217</v>
      </c>
      <c r="M14" s="263" t="s">
        <v>116</v>
      </c>
      <c r="N14" s="263" t="s">
        <v>116</v>
      </c>
      <c r="O14" s="263">
        <v>2.6656004264960682E-2</v>
      </c>
      <c r="P14" s="263"/>
      <c r="Q14" s="263">
        <v>-3.936203296459194</v>
      </c>
      <c r="R14" s="263"/>
      <c r="S14" s="263"/>
      <c r="T14" s="263">
        <v>-2.0791683326669332</v>
      </c>
      <c r="U14" s="263">
        <v>2.6656004264960682E-2</v>
      </c>
      <c r="V14" s="263">
        <v>3.4164112132924607</v>
      </c>
      <c r="W14" s="263"/>
      <c r="X14" s="263" t="s">
        <v>116</v>
      </c>
      <c r="Y14" s="263"/>
      <c r="Z14" s="263"/>
      <c r="AA14" s="263">
        <v>-0.43538140299435779</v>
      </c>
      <c r="AB14" s="263" t="s">
        <v>116</v>
      </c>
      <c r="AC14" s="406" t="s">
        <v>116</v>
      </c>
      <c r="AD14" s="407"/>
      <c r="AE14" s="264">
        <v>22.509</v>
      </c>
      <c r="AF14" s="264">
        <v>23.004000000000001</v>
      </c>
      <c r="AG14" s="322" t="s">
        <v>116</v>
      </c>
    </row>
    <row r="15" spans="1:71" s="410" customFormat="1">
      <c r="A15" s="251"/>
      <c r="B15" s="273" t="s">
        <v>104</v>
      </c>
      <c r="C15" s="263">
        <v>35.65031069209342</v>
      </c>
      <c r="D15" s="263">
        <v>35.95457467323763</v>
      </c>
      <c r="E15" s="263">
        <v>28.9950717805871</v>
      </c>
      <c r="F15" s="263">
        <v>4.0754231840582813</v>
      </c>
      <c r="G15" s="263">
        <v>2.8840797085922434</v>
      </c>
      <c r="H15" s="263">
        <v>6.9595028926505247</v>
      </c>
      <c r="I15" s="263">
        <v>29.535033211913436</v>
      </c>
      <c r="J15" s="263"/>
      <c r="K15" s="263" t="s">
        <v>116</v>
      </c>
      <c r="L15" s="263">
        <v>2.3398328690807801</v>
      </c>
      <c r="M15" s="263" t="s">
        <v>116</v>
      </c>
      <c r="N15" s="263" t="s">
        <v>116</v>
      </c>
      <c r="O15" s="263">
        <v>0.30426398114420394</v>
      </c>
      <c r="P15" s="263"/>
      <c r="Q15" s="263">
        <v>-3.7711592029140775</v>
      </c>
      <c r="R15" s="263"/>
      <c r="S15" s="263"/>
      <c r="T15" s="263">
        <v>-2.2284122562674096</v>
      </c>
      <c r="U15" s="263">
        <v>0.30426398114420394</v>
      </c>
      <c r="V15" s="263">
        <v>3.3983286908077996</v>
      </c>
      <c r="W15" s="263"/>
      <c r="X15" s="263" t="s">
        <v>116</v>
      </c>
      <c r="Y15" s="263"/>
      <c r="Z15" s="263"/>
      <c r="AA15" s="263">
        <v>-0.7285193914720377</v>
      </c>
      <c r="AB15" s="263" t="s">
        <v>116</v>
      </c>
      <c r="AC15" s="406" t="s">
        <v>116</v>
      </c>
      <c r="AD15" s="407"/>
      <c r="AE15" s="264">
        <v>23.335000000000001</v>
      </c>
      <c r="AF15" s="264">
        <v>23.957000000000001</v>
      </c>
      <c r="AG15" s="322" t="s">
        <v>116</v>
      </c>
    </row>
    <row r="16" spans="1:71" s="410" customFormat="1">
      <c r="A16" s="251"/>
      <c r="B16" s="273" t="s">
        <v>105</v>
      </c>
      <c r="C16" s="263">
        <v>33.658987657299079</v>
      </c>
      <c r="D16" s="263">
        <v>35.94660877256463</v>
      </c>
      <c r="E16" s="263">
        <v>29.075704579262652</v>
      </c>
      <c r="F16" s="263">
        <v>4.1169139227274556</v>
      </c>
      <c r="G16" s="263">
        <v>2.7539902705745187</v>
      </c>
      <c r="H16" s="263">
        <v>6.8709041933019748</v>
      </c>
      <c r="I16" s="263">
        <v>28.43243677883649</v>
      </c>
      <c r="J16" s="263"/>
      <c r="K16" s="263" t="s">
        <v>116</v>
      </c>
      <c r="L16" s="263">
        <v>1.4594138222168616</v>
      </c>
      <c r="M16" s="263" t="s">
        <v>116</v>
      </c>
      <c r="N16" s="263" t="s">
        <v>116</v>
      </c>
      <c r="O16" s="263">
        <v>2.2876211152655488</v>
      </c>
      <c r="P16" s="263"/>
      <c r="Q16" s="263">
        <v>-1.8292928074619064</v>
      </c>
      <c r="R16" s="263"/>
      <c r="S16" s="263"/>
      <c r="T16" s="263">
        <v>-1.1337594982511154</v>
      </c>
      <c r="U16" s="263">
        <v>2.2876211152655488</v>
      </c>
      <c r="V16" s="263">
        <v>3.2927270534314315</v>
      </c>
      <c r="W16" s="263"/>
      <c r="X16" s="263" t="s">
        <v>116</v>
      </c>
      <c r="Y16" s="263"/>
      <c r="Z16" s="263"/>
      <c r="AA16" s="263">
        <v>0.22916415390182127</v>
      </c>
      <c r="AB16" s="263" t="s">
        <v>116</v>
      </c>
      <c r="AC16" s="406" t="s">
        <v>116</v>
      </c>
      <c r="AD16" s="407"/>
      <c r="AE16" s="264">
        <v>24.873000000000001</v>
      </c>
      <c r="AF16" s="264">
        <v>25.789000000000001</v>
      </c>
      <c r="AG16" s="322" t="s">
        <v>116</v>
      </c>
    </row>
    <row r="17" spans="1:33" s="410" customFormat="1">
      <c r="A17" s="251"/>
      <c r="B17" s="273" t="s">
        <v>106</v>
      </c>
      <c r="C17" s="263">
        <v>33.458463155523859</v>
      </c>
      <c r="D17" s="263">
        <v>35.943541424227632</v>
      </c>
      <c r="E17" s="263">
        <v>29.15649986861369</v>
      </c>
      <c r="F17" s="263">
        <v>4.0016517136529153</v>
      </c>
      <c r="G17" s="263">
        <v>2.7853898419610346</v>
      </c>
      <c r="H17" s="263">
        <v>6.7870415556139498</v>
      </c>
      <c r="I17" s="263">
        <v>27.887683471601786</v>
      </c>
      <c r="J17" s="263"/>
      <c r="K17" s="263" t="s">
        <v>116</v>
      </c>
      <c r="L17" s="263">
        <v>1.3776793423176545</v>
      </c>
      <c r="M17" s="263" t="s">
        <v>116</v>
      </c>
      <c r="N17" s="263" t="s">
        <v>116</v>
      </c>
      <c r="O17" s="263">
        <v>2.4850782687037802</v>
      </c>
      <c r="P17" s="263"/>
      <c r="Q17" s="263">
        <v>-1.5165734449491348</v>
      </c>
      <c r="R17" s="263"/>
      <c r="S17" s="263"/>
      <c r="T17" s="263">
        <v>-0.7920717744660084</v>
      </c>
      <c r="U17" s="263">
        <v>2.4850782687037802</v>
      </c>
      <c r="V17" s="263">
        <v>3.3297045684898081</v>
      </c>
      <c r="W17" s="263"/>
      <c r="X17" s="263" t="s">
        <v>116</v>
      </c>
      <c r="Y17" s="263"/>
      <c r="Z17" s="263"/>
      <c r="AA17" s="263">
        <v>0.63065430384023435</v>
      </c>
      <c r="AB17" s="263" t="s">
        <v>116</v>
      </c>
      <c r="AC17" s="406" t="s">
        <v>116</v>
      </c>
      <c r="AD17" s="407"/>
      <c r="AE17" s="264">
        <v>26.638999999999999</v>
      </c>
      <c r="AF17" s="264">
        <v>27.582999999999998</v>
      </c>
      <c r="AG17" s="322" t="s">
        <v>116</v>
      </c>
    </row>
    <row r="18" spans="1:33" s="410" customFormat="1">
      <c r="A18" s="251"/>
      <c r="B18" s="273" t="s">
        <v>107</v>
      </c>
      <c r="C18" s="263">
        <v>35.464269215735051</v>
      </c>
      <c r="D18" s="263">
        <v>37.631924949362144</v>
      </c>
      <c r="E18" s="263">
        <v>30.155289435343452</v>
      </c>
      <c r="F18" s="263">
        <v>4.402828613055684</v>
      </c>
      <c r="G18" s="263">
        <v>3.0738069009630076</v>
      </c>
      <c r="H18" s="263">
        <v>7.4766355140186924</v>
      </c>
      <c r="I18" s="263">
        <v>29.84968551224193</v>
      </c>
      <c r="J18" s="263"/>
      <c r="K18" s="263" t="s">
        <v>116</v>
      </c>
      <c r="L18" s="263">
        <v>1.805195266692726</v>
      </c>
      <c r="M18" s="263" t="s">
        <v>116</v>
      </c>
      <c r="N18" s="263" t="s">
        <v>116</v>
      </c>
      <c r="O18" s="263">
        <v>2.1676557336270923</v>
      </c>
      <c r="P18" s="263"/>
      <c r="Q18" s="263">
        <v>-2.2351728794285921</v>
      </c>
      <c r="R18" s="263"/>
      <c r="S18" s="263"/>
      <c r="T18" s="263">
        <v>-1.6701609750897268</v>
      </c>
      <c r="U18" s="263">
        <v>2.1676557336270923</v>
      </c>
      <c r="V18" s="263">
        <v>3.3723037560854272</v>
      </c>
      <c r="W18" s="263"/>
      <c r="X18" s="263" t="s">
        <v>116</v>
      </c>
      <c r="Y18" s="263"/>
      <c r="Z18" s="263"/>
      <c r="AA18" s="263">
        <v>0.16701609750897267</v>
      </c>
      <c r="AB18" s="263" t="s">
        <v>116</v>
      </c>
      <c r="AC18" s="406" t="s">
        <v>116</v>
      </c>
      <c r="AD18" s="407"/>
      <c r="AE18" s="264">
        <v>28.140999999999998</v>
      </c>
      <c r="AF18" s="264">
        <v>28.843</v>
      </c>
      <c r="AG18" s="322" t="s">
        <v>116</v>
      </c>
    </row>
    <row r="19" spans="1:33" s="410" customFormat="1">
      <c r="A19" s="251"/>
      <c r="B19" s="273" t="s">
        <v>108</v>
      </c>
      <c r="C19" s="263">
        <v>35.480475382003398</v>
      </c>
      <c r="D19" s="263">
        <v>37.307300509337857</v>
      </c>
      <c r="E19" s="263">
        <v>29.908319185059423</v>
      </c>
      <c r="F19" s="263">
        <v>4.2716468590831917</v>
      </c>
      <c r="G19" s="263">
        <v>3.1273344651952466</v>
      </c>
      <c r="H19" s="263">
        <v>7.3989813242784379</v>
      </c>
      <c r="I19" s="263">
        <v>29.646859083191853</v>
      </c>
      <c r="J19" s="263"/>
      <c r="K19" s="263" t="s">
        <v>116</v>
      </c>
      <c r="L19" s="263">
        <v>1.8675721561969443</v>
      </c>
      <c r="M19" s="263" t="s">
        <v>116</v>
      </c>
      <c r="N19" s="263" t="s">
        <v>116</v>
      </c>
      <c r="O19" s="263">
        <v>1.8268251273344656</v>
      </c>
      <c r="P19" s="263"/>
      <c r="Q19" s="263">
        <v>-2.4448217317487266</v>
      </c>
      <c r="R19" s="263"/>
      <c r="S19" s="263"/>
      <c r="T19" s="263">
        <v>-1.303904923599321</v>
      </c>
      <c r="U19" s="263">
        <v>2.1935483870967745</v>
      </c>
      <c r="V19" s="263">
        <v>3.1748726655348052</v>
      </c>
      <c r="W19" s="263"/>
      <c r="X19" s="263" t="s">
        <v>116</v>
      </c>
      <c r="Y19" s="263"/>
      <c r="Z19" s="263"/>
      <c r="AA19" s="263">
        <v>0.22750424448217321</v>
      </c>
      <c r="AB19" s="263" t="s">
        <v>116</v>
      </c>
      <c r="AC19" s="406" t="s">
        <v>116</v>
      </c>
      <c r="AD19" s="407"/>
      <c r="AE19" s="264">
        <v>29.45</v>
      </c>
      <c r="AF19" s="264">
        <v>30.382999999999999</v>
      </c>
      <c r="AG19" s="322" t="s">
        <v>116</v>
      </c>
    </row>
    <row r="20" spans="1:33" s="410" customFormat="1">
      <c r="A20" s="251"/>
      <c r="B20" s="273" t="s">
        <v>109</v>
      </c>
      <c r="C20" s="263">
        <v>34.635506406440896</v>
      </c>
      <c r="D20" s="263">
        <v>37.339055793991413</v>
      </c>
      <c r="E20" s="263">
        <v>28.664515522696661</v>
      </c>
      <c r="F20" s="263">
        <v>5.5355408665142072</v>
      </c>
      <c r="G20" s="263">
        <v>3.1389994047805523</v>
      </c>
      <c r="H20" s="263">
        <v>8.6745402712947595</v>
      </c>
      <c r="I20" s="263">
        <v>28.695842862065724</v>
      </c>
      <c r="J20" s="263"/>
      <c r="K20" s="263" t="s">
        <v>116</v>
      </c>
      <c r="L20" s="263">
        <v>0.90536010776604736</v>
      </c>
      <c r="M20" s="263" t="s">
        <v>116</v>
      </c>
      <c r="N20" s="263" t="s">
        <v>116</v>
      </c>
      <c r="O20" s="263">
        <v>2.7035493875505154</v>
      </c>
      <c r="P20" s="263"/>
      <c r="Q20" s="263">
        <v>-2.8319914789636917</v>
      </c>
      <c r="R20" s="263"/>
      <c r="S20" s="263"/>
      <c r="T20" s="263">
        <v>0.94921838288274174</v>
      </c>
      <c r="U20" s="263">
        <v>3.0982738636007645</v>
      </c>
      <c r="V20" s="263">
        <v>3.0826101939162309</v>
      </c>
      <c r="W20" s="263"/>
      <c r="X20" s="263" t="s">
        <v>116</v>
      </c>
      <c r="Y20" s="263"/>
      <c r="Z20" s="263"/>
      <c r="AA20" s="263">
        <v>2.4216033332289091</v>
      </c>
      <c r="AB20" s="263" t="s">
        <v>116</v>
      </c>
      <c r="AC20" s="406" t="s">
        <v>116</v>
      </c>
      <c r="AD20" s="407"/>
      <c r="AE20" s="264">
        <v>31.920999999999999</v>
      </c>
      <c r="AF20" s="264">
        <v>33.341000000000001</v>
      </c>
      <c r="AG20" s="322" t="s">
        <v>116</v>
      </c>
    </row>
    <row r="21" spans="1:33" s="410" customFormat="1">
      <c r="A21" s="251"/>
      <c r="B21" s="273" t="s">
        <v>110</v>
      </c>
      <c r="C21" s="263">
        <v>35.165686415148471</v>
      </c>
      <c r="D21" s="263">
        <v>37.03342418591307</v>
      </c>
      <c r="E21" s="263">
        <v>27.898436379285613</v>
      </c>
      <c r="F21" s="263">
        <v>6.0134844355185777</v>
      </c>
      <c r="G21" s="263">
        <v>3.1215033711088802</v>
      </c>
      <c r="H21" s="263">
        <v>9.134987806627457</v>
      </c>
      <c r="I21" s="263">
        <v>29.083345287620144</v>
      </c>
      <c r="J21" s="263"/>
      <c r="K21" s="263" t="s">
        <v>116</v>
      </c>
      <c r="L21" s="263">
        <v>1.5464065413857411</v>
      </c>
      <c r="M21" s="263" t="s">
        <v>116</v>
      </c>
      <c r="N21" s="263" t="s">
        <v>116</v>
      </c>
      <c r="O21" s="263">
        <v>1.8677377707645966</v>
      </c>
      <c r="P21" s="263"/>
      <c r="Q21" s="263">
        <v>-4.1457466647539816</v>
      </c>
      <c r="R21" s="263"/>
      <c r="S21" s="263"/>
      <c r="T21" s="263">
        <v>0.9353033997991681</v>
      </c>
      <c r="U21" s="263">
        <v>2.6222923540381586</v>
      </c>
      <c r="V21" s="263">
        <v>2.8288624300674226</v>
      </c>
      <c r="W21" s="263"/>
      <c r="X21" s="263" t="s">
        <v>116</v>
      </c>
      <c r="Y21" s="263"/>
      <c r="Z21" s="263"/>
      <c r="AA21" s="263">
        <v>8.8939893845933163E-2</v>
      </c>
      <c r="AB21" s="263" t="s">
        <v>116</v>
      </c>
      <c r="AC21" s="406" t="s">
        <v>116</v>
      </c>
      <c r="AD21" s="407"/>
      <c r="AE21" s="264">
        <v>34.854999999999997</v>
      </c>
      <c r="AF21" s="264">
        <v>36.161999999999999</v>
      </c>
      <c r="AG21" s="322" t="s">
        <v>116</v>
      </c>
    </row>
    <row r="22" spans="1:33" s="410" customFormat="1" ht="15.75" customHeight="1">
      <c r="A22" s="275"/>
      <c r="B22" s="276" t="s">
        <v>9</v>
      </c>
      <c r="C22" s="263">
        <v>36.961106217132489</v>
      </c>
      <c r="D22" s="263">
        <v>38.485358105763332</v>
      </c>
      <c r="E22" s="263">
        <v>29.273110701796533</v>
      </c>
      <c r="F22" s="263">
        <v>6.0089159392434794</v>
      </c>
      <c r="G22" s="263">
        <v>3.2033314647233122</v>
      </c>
      <c r="H22" s="263">
        <v>9.2122474039667939</v>
      </c>
      <c r="I22" s="263">
        <v>30.693254317823872</v>
      </c>
      <c r="J22" s="263"/>
      <c r="K22" s="263" t="s">
        <v>116</v>
      </c>
      <c r="L22" s="263">
        <v>1.7671711913723607</v>
      </c>
      <c r="M22" s="263" t="s">
        <v>116</v>
      </c>
      <c r="N22" s="263" t="s">
        <v>116</v>
      </c>
      <c r="O22" s="263">
        <v>1.5242518886308427</v>
      </c>
      <c r="P22" s="263"/>
      <c r="Q22" s="263">
        <v>-4.4846640506126372</v>
      </c>
      <c r="R22" s="263"/>
      <c r="S22" s="263"/>
      <c r="T22" s="263">
        <v>1.2519687141293612</v>
      </c>
      <c r="U22" s="263">
        <v>2.4612263420624116</v>
      </c>
      <c r="V22" s="263">
        <v>2.7068150876911989</v>
      </c>
      <c r="W22" s="263"/>
      <c r="X22" s="263" t="s">
        <v>116</v>
      </c>
      <c r="Y22" s="263"/>
      <c r="Z22" s="263"/>
      <c r="AA22" s="263">
        <v>1.2199353994821283</v>
      </c>
      <c r="AB22" s="263" t="s">
        <v>116</v>
      </c>
      <c r="AC22" s="406" t="s">
        <v>116</v>
      </c>
      <c r="AD22" s="411"/>
      <c r="AE22" s="264">
        <v>37.460999999999999</v>
      </c>
      <c r="AF22" s="264">
        <v>38.753999999999998</v>
      </c>
      <c r="AG22" s="322" t="s">
        <v>116</v>
      </c>
    </row>
    <row r="23" spans="1:33" s="410" customFormat="1" ht="15.75" customHeight="1">
      <c r="A23" s="275"/>
      <c r="B23" s="276" t="s">
        <v>10</v>
      </c>
      <c r="C23" s="263">
        <v>37.640491626824208</v>
      </c>
      <c r="D23" s="263">
        <v>40.036045958597214</v>
      </c>
      <c r="E23" s="263">
        <v>29.933164785101006</v>
      </c>
      <c r="F23" s="263">
        <v>6.7511076622693942</v>
      </c>
      <c r="G23" s="263">
        <v>3.3517735112268148</v>
      </c>
      <c r="H23" s="263">
        <v>10.102881173496208</v>
      </c>
      <c r="I23" s="263">
        <v>31.39252546997422</v>
      </c>
      <c r="J23" s="263"/>
      <c r="K23" s="263" t="s">
        <v>116</v>
      </c>
      <c r="L23" s="263">
        <v>0.95121279631530209</v>
      </c>
      <c r="M23" s="263" t="s">
        <v>116</v>
      </c>
      <c r="N23" s="263" t="s">
        <v>116</v>
      </c>
      <c r="O23" s="263">
        <v>2.3955543317730106</v>
      </c>
      <c r="P23" s="263"/>
      <c r="Q23" s="263">
        <v>-4.3555533304963836</v>
      </c>
      <c r="R23" s="263"/>
      <c r="S23" s="263"/>
      <c r="T23" s="263">
        <v>1.8598713359533405</v>
      </c>
      <c r="U23" s="263">
        <v>2.9187213697464265</v>
      </c>
      <c r="V23" s="263">
        <v>2.7910585997146362</v>
      </c>
      <c r="W23" s="263"/>
      <c r="X23" s="263" t="s">
        <v>116</v>
      </c>
      <c r="Y23" s="263"/>
      <c r="Z23" s="263"/>
      <c r="AA23" s="263">
        <v>8.0102130216025441E-2</v>
      </c>
      <c r="AB23" s="263" t="s">
        <v>116</v>
      </c>
      <c r="AC23" s="406" t="s">
        <v>116</v>
      </c>
      <c r="AD23" s="411"/>
      <c r="AE23" s="264">
        <v>39.948999999999998</v>
      </c>
      <c r="AF23" s="264">
        <v>41.146000000000001</v>
      </c>
      <c r="AG23" s="322" t="s">
        <v>116</v>
      </c>
    </row>
    <row r="24" spans="1:33" s="410" customFormat="1" ht="15.75" customHeight="1">
      <c r="A24" s="275"/>
      <c r="B24" s="276" t="s">
        <v>11</v>
      </c>
      <c r="C24" s="263">
        <v>39.090438546960286</v>
      </c>
      <c r="D24" s="263">
        <v>42.941840767927722</v>
      </c>
      <c r="E24" s="263">
        <v>31.571146245059289</v>
      </c>
      <c r="F24" s="263">
        <v>7.9663090532655758</v>
      </c>
      <c r="G24" s="263">
        <v>3.4043854696028615</v>
      </c>
      <c r="H24" s="263">
        <v>11.370694522868437</v>
      </c>
      <c r="I24" s="263">
        <v>32.611048371917938</v>
      </c>
      <c r="J24" s="263"/>
      <c r="K24" s="263" t="s">
        <v>116</v>
      </c>
      <c r="L24" s="263">
        <v>-0.18351214003387917</v>
      </c>
      <c r="M24" s="263" t="s">
        <v>116</v>
      </c>
      <c r="N24" s="263" t="s">
        <v>116</v>
      </c>
      <c r="O24" s="263">
        <v>3.8514022209674383</v>
      </c>
      <c r="P24" s="263"/>
      <c r="Q24" s="263">
        <v>-4.1149068322981366</v>
      </c>
      <c r="R24" s="263"/>
      <c r="S24" s="263"/>
      <c r="T24" s="263">
        <v>3.2326369282891023</v>
      </c>
      <c r="U24" s="263">
        <v>4.7548466026726892</v>
      </c>
      <c r="V24" s="263">
        <v>2.8797289666854886</v>
      </c>
      <c r="W24" s="263"/>
      <c r="X24" s="263" t="s">
        <v>116</v>
      </c>
      <c r="Y24" s="263"/>
      <c r="Z24" s="263"/>
      <c r="AA24" s="263">
        <v>1.484566158479202</v>
      </c>
      <c r="AB24" s="263" t="s">
        <v>116</v>
      </c>
      <c r="AC24" s="406" t="s">
        <v>116</v>
      </c>
      <c r="AD24" s="411"/>
      <c r="AE24" s="264">
        <v>42.503999999999998</v>
      </c>
      <c r="AF24" s="264">
        <v>44.387</v>
      </c>
      <c r="AG24" s="322" t="s">
        <v>116</v>
      </c>
    </row>
    <row r="25" spans="1:33" s="410" customFormat="1" ht="15.75" customHeight="1">
      <c r="A25" s="275"/>
      <c r="B25" s="276" t="s">
        <v>12</v>
      </c>
      <c r="C25" s="263">
        <v>40.807903684536917</v>
      </c>
      <c r="D25" s="263">
        <v>41.385283236747007</v>
      </c>
      <c r="E25" s="263">
        <v>30.932574898958581</v>
      </c>
      <c r="F25" s="263">
        <v>6.911447084233262</v>
      </c>
      <c r="G25" s="263">
        <v>3.5412612535551613</v>
      </c>
      <c r="H25" s="263">
        <v>10.452708337788422</v>
      </c>
      <c r="I25" s="263">
        <v>33.817334217223021</v>
      </c>
      <c r="J25" s="263"/>
      <c r="K25" s="263" t="s">
        <v>116</v>
      </c>
      <c r="L25" s="263">
        <v>2.9681585869170068</v>
      </c>
      <c r="M25" s="263" t="s">
        <v>116</v>
      </c>
      <c r="N25" s="263" t="s">
        <v>116</v>
      </c>
      <c r="O25" s="263">
        <v>0.57737955221008075</v>
      </c>
      <c r="P25" s="263"/>
      <c r="Q25" s="263">
        <v>-6.3340675320231812</v>
      </c>
      <c r="R25" s="263"/>
      <c r="S25" s="263"/>
      <c r="T25" s="263">
        <v>-0.6244252935012724</v>
      </c>
      <c r="U25" s="263">
        <v>0.80405448752218645</v>
      </c>
      <c r="V25" s="263">
        <v>2.7842525073241666</v>
      </c>
      <c r="W25" s="263"/>
      <c r="X25" s="263" t="s">
        <v>116</v>
      </c>
      <c r="Y25" s="263"/>
      <c r="Z25" s="263"/>
      <c r="AA25" s="263">
        <v>-0.66933259200650086</v>
      </c>
      <c r="AB25" s="263" t="s">
        <v>116</v>
      </c>
      <c r="AC25" s="406" t="s">
        <v>116</v>
      </c>
      <c r="AD25" s="411"/>
      <c r="AE25" s="264">
        <v>46.762999999999998</v>
      </c>
      <c r="AF25" s="264">
        <v>48.695</v>
      </c>
      <c r="AG25" s="322" t="s">
        <v>116</v>
      </c>
    </row>
    <row r="26" spans="1:33" s="410" customFormat="1" ht="15.75" customHeight="1">
      <c r="A26" s="275"/>
      <c r="B26" s="276" t="s">
        <v>13</v>
      </c>
      <c r="C26" s="263">
        <v>41.85236905768739</v>
      </c>
      <c r="D26" s="263">
        <v>40.137285368683983</v>
      </c>
      <c r="E26" s="263">
        <v>30.299156226029144</v>
      </c>
      <c r="F26" s="263">
        <v>6.1699742344078832</v>
      </c>
      <c r="G26" s="263">
        <v>3.6681549082469558</v>
      </c>
      <c r="H26" s="263">
        <v>9.8381291426548394</v>
      </c>
      <c r="I26" s="263">
        <v>35.133646716362129</v>
      </c>
      <c r="J26" s="263"/>
      <c r="K26" s="263" t="s">
        <v>116</v>
      </c>
      <c r="L26" s="263">
        <v>5.1413173888244197</v>
      </c>
      <c r="M26" s="263" t="s">
        <v>116</v>
      </c>
      <c r="N26" s="263" t="s">
        <v>116</v>
      </c>
      <c r="O26" s="263">
        <v>-1.7150836890034025</v>
      </c>
      <c r="P26" s="263"/>
      <c r="Q26" s="263">
        <v>-7.8850579234112859</v>
      </c>
      <c r="R26" s="263"/>
      <c r="S26" s="263"/>
      <c r="T26" s="263">
        <v>-2.1261530594182085</v>
      </c>
      <c r="U26" s="263">
        <v>-1.5105324233424464</v>
      </c>
      <c r="V26" s="263">
        <v>2.5844265680624665</v>
      </c>
      <c r="W26" s="263"/>
      <c r="X26" s="263" t="s">
        <v>116</v>
      </c>
      <c r="Y26" s="263"/>
      <c r="Z26" s="263"/>
      <c r="AA26" s="263">
        <v>-0.37173258855693014</v>
      </c>
      <c r="AB26" s="263" t="s">
        <v>116</v>
      </c>
      <c r="AC26" s="406" t="s">
        <v>116</v>
      </c>
      <c r="AD26" s="411"/>
      <c r="AE26" s="264">
        <v>50.843000000000004</v>
      </c>
      <c r="AF26" s="264">
        <v>54.093000000000004</v>
      </c>
      <c r="AG26" s="322" t="s">
        <v>116</v>
      </c>
    </row>
    <row r="27" spans="1:33">
      <c r="A27" s="283"/>
      <c r="B27" s="284" t="s">
        <v>14</v>
      </c>
      <c r="C27" s="263">
        <v>40.048161044990735</v>
      </c>
      <c r="D27" s="263">
        <v>39.488592069019283</v>
      </c>
      <c r="E27" s="263">
        <v>29.537619319855175</v>
      </c>
      <c r="F27" s="263">
        <v>6.2782599656982487</v>
      </c>
      <c r="G27" s="263">
        <v>3.6727127834658631</v>
      </c>
      <c r="H27" s="263">
        <v>9.9509727491641105</v>
      </c>
      <c r="I27" s="263">
        <v>33.707534258441179</v>
      </c>
      <c r="J27" s="263"/>
      <c r="K27" s="263" t="s">
        <v>116</v>
      </c>
      <c r="L27" s="263">
        <v>3.6519238431820944</v>
      </c>
      <c r="M27" s="263" t="s">
        <v>116</v>
      </c>
      <c r="N27" s="263" t="s">
        <v>116</v>
      </c>
      <c r="O27" s="263">
        <v>-0.55956897597144983</v>
      </c>
      <c r="P27" s="263"/>
      <c r="Q27" s="263">
        <v>-6.8378289416696987</v>
      </c>
      <c r="R27" s="263"/>
      <c r="S27" s="263"/>
      <c r="T27" s="263">
        <v>-0.23041075481177348</v>
      </c>
      <c r="U27" s="263">
        <v>1.1347296571557264</v>
      </c>
      <c r="V27" s="263">
        <v>2.3283613117821322</v>
      </c>
      <c r="W27" s="263"/>
      <c r="X27" s="263" t="s">
        <v>116</v>
      </c>
      <c r="Y27" s="263"/>
      <c r="Z27" s="263"/>
      <c r="AA27" s="263">
        <v>-1.9195121528680077</v>
      </c>
      <c r="AB27" s="263" t="s">
        <v>116</v>
      </c>
      <c r="AC27" s="406" t="s">
        <v>116</v>
      </c>
      <c r="AD27" s="412"/>
      <c r="AE27" s="264">
        <v>57.722999999999999</v>
      </c>
      <c r="AF27" s="264">
        <v>61.161000000000001</v>
      </c>
      <c r="AG27" s="322" t="s">
        <v>116</v>
      </c>
    </row>
    <row r="28" spans="1:33">
      <c r="A28" s="283"/>
      <c r="B28" s="284" t="s">
        <v>15</v>
      </c>
      <c r="C28" s="263">
        <v>38.373983739837399</v>
      </c>
      <c r="D28" s="263">
        <v>39.355787843592722</v>
      </c>
      <c r="E28" s="263">
        <v>30.189701897018971</v>
      </c>
      <c r="F28" s="263">
        <v>5.3735965931087888</v>
      </c>
      <c r="G28" s="263">
        <v>3.7924893534649633</v>
      </c>
      <c r="H28" s="263">
        <v>9.1660859465737499</v>
      </c>
      <c r="I28" s="263">
        <v>32.068137824235379</v>
      </c>
      <c r="J28" s="263"/>
      <c r="K28" s="263" t="s">
        <v>116</v>
      </c>
      <c r="L28" s="263">
        <v>1.975996902826171</v>
      </c>
      <c r="M28" s="263" t="s">
        <v>116</v>
      </c>
      <c r="N28" s="263" t="s">
        <v>116</v>
      </c>
      <c r="O28" s="263">
        <v>0.98180410375532323</v>
      </c>
      <c r="P28" s="263"/>
      <c r="Q28" s="263">
        <v>-4.391792489353465</v>
      </c>
      <c r="R28" s="263"/>
      <c r="S28" s="263"/>
      <c r="T28" s="263">
        <v>0.75571041424699947</v>
      </c>
      <c r="U28" s="263">
        <v>1.3162988772744868</v>
      </c>
      <c r="V28" s="263">
        <v>2.3910181958962449</v>
      </c>
      <c r="W28" s="263"/>
      <c r="X28" s="263" t="s">
        <v>116</v>
      </c>
      <c r="Y28" s="263"/>
      <c r="Z28" s="263"/>
      <c r="AA28" s="263">
        <v>-0.63027487417731309</v>
      </c>
      <c r="AB28" s="263" t="s">
        <v>116</v>
      </c>
      <c r="AC28" s="406" t="s">
        <v>116</v>
      </c>
      <c r="AD28" s="412"/>
      <c r="AE28" s="264">
        <v>64.575000000000003</v>
      </c>
      <c r="AF28" s="264">
        <v>68.129000000000005</v>
      </c>
      <c r="AG28" s="322" t="s">
        <v>116</v>
      </c>
    </row>
    <row r="29" spans="1:33">
      <c r="A29" s="283"/>
      <c r="B29" s="284" t="s">
        <v>16</v>
      </c>
      <c r="C29" s="263">
        <v>35.879607710517419</v>
      </c>
      <c r="D29" s="263">
        <v>38.4673655732161</v>
      </c>
      <c r="E29" s="263">
        <v>29.808589786946232</v>
      </c>
      <c r="F29" s="263">
        <v>4.9157930334798783</v>
      </c>
      <c r="G29" s="263">
        <v>3.7429827527899895</v>
      </c>
      <c r="H29" s="263">
        <v>8.6587757862698673</v>
      </c>
      <c r="I29" s="263">
        <v>29.831586066959758</v>
      </c>
      <c r="J29" s="263"/>
      <c r="K29" s="263" t="s">
        <v>116</v>
      </c>
      <c r="L29" s="263">
        <v>0.1487994589110585</v>
      </c>
      <c r="M29" s="263" t="s">
        <v>116</v>
      </c>
      <c r="N29" s="263" t="s">
        <v>116</v>
      </c>
      <c r="O29" s="263">
        <v>2.5877578626986812</v>
      </c>
      <c r="P29" s="263"/>
      <c r="Q29" s="263">
        <v>-2.3280351707811975</v>
      </c>
      <c r="R29" s="263"/>
      <c r="S29" s="263"/>
      <c r="T29" s="263">
        <v>2.5809942509299963</v>
      </c>
      <c r="U29" s="263">
        <v>3.3128170443016574</v>
      </c>
      <c r="V29" s="263">
        <v>2.3347987825498815</v>
      </c>
      <c r="W29" s="263"/>
      <c r="X29" s="263" t="s">
        <v>116</v>
      </c>
      <c r="Y29" s="263"/>
      <c r="Z29" s="263"/>
      <c r="AA29" s="263">
        <v>1.9655055799797094</v>
      </c>
      <c r="AB29" s="263" t="s">
        <v>116</v>
      </c>
      <c r="AC29" s="406" t="s">
        <v>116</v>
      </c>
      <c r="AD29" s="412"/>
      <c r="AE29" s="264">
        <v>73.924999999999997</v>
      </c>
      <c r="AF29" s="264">
        <v>79.218000000000004</v>
      </c>
      <c r="AG29" s="322">
        <v>2.5446863580414503</v>
      </c>
    </row>
    <row r="30" spans="1:33">
      <c r="A30" s="283"/>
      <c r="B30" s="284" t="s">
        <v>17</v>
      </c>
      <c r="C30" s="263">
        <v>36.176452839297568</v>
      </c>
      <c r="D30" s="263">
        <v>40.259489469555241</v>
      </c>
      <c r="E30" s="263">
        <v>30.998732725846356</v>
      </c>
      <c r="F30" s="263">
        <v>5.2441011405467375</v>
      </c>
      <c r="G30" s="263">
        <v>4.0166556031621505</v>
      </c>
      <c r="H30" s="263">
        <v>9.2607567437088889</v>
      </c>
      <c r="I30" s="263">
        <v>29.796632671534606</v>
      </c>
      <c r="J30" s="263"/>
      <c r="K30" s="263" t="s">
        <v>116</v>
      </c>
      <c r="L30" s="263">
        <v>-1.051234083640094</v>
      </c>
      <c r="M30" s="263" t="s">
        <v>116</v>
      </c>
      <c r="N30" s="263" t="s">
        <v>116</v>
      </c>
      <c r="O30" s="263">
        <v>4.0830366302576788</v>
      </c>
      <c r="P30" s="263"/>
      <c r="Q30" s="263">
        <v>-1.1610645102890591</v>
      </c>
      <c r="R30" s="263"/>
      <c r="S30" s="263"/>
      <c r="T30" s="263">
        <v>2.5767907790718723</v>
      </c>
      <c r="U30" s="263">
        <v>5.2754812624464433</v>
      </c>
      <c r="V30" s="263">
        <v>2.4343733027578298</v>
      </c>
      <c r="W30" s="263"/>
      <c r="X30" s="263" t="s">
        <v>116</v>
      </c>
      <c r="Y30" s="263"/>
      <c r="Z30" s="263"/>
      <c r="AA30" s="263">
        <v>3.6618188401424168</v>
      </c>
      <c r="AB30" s="263" t="s">
        <v>116</v>
      </c>
      <c r="AC30" s="406" t="s">
        <v>116</v>
      </c>
      <c r="AD30" s="412"/>
      <c r="AE30" s="264">
        <v>82.855000000000004</v>
      </c>
      <c r="AF30" s="264">
        <v>88.826999999999998</v>
      </c>
      <c r="AG30" s="322">
        <v>6.5394315949810444</v>
      </c>
    </row>
    <row r="31" spans="1:33">
      <c r="B31" s="284" t="s">
        <v>18</v>
      </c>
      <c r="C31" s="263">
        <v>39.012242569921163</v>
      </c>
      <c r="D31" s="263">
        <v>44.707787578171157</v>
      </c>
      <c r="E31" s="263">
        <v>34.771139312704982</v>
      </c>
      <c r="F31" s="263">
        <v>5.5264712472754685</v>
      </c>
      <c r="G31" s="263">
        <v>4.4101770181907067</v>
      </c>
      <c r="H31" s="263">
        <v>9.9366482654661752</v>
      </c>
      <c r="I31" s="263">
        <v>32.492717606078507</v>
      </c>
      <c r="J31" s="263"/>
      <c r="K31" s="263" t="s">
        <v>116</v>
      </c>
      <c r="L31" s="263">
        <v>-2.2967550060092479</v>
      </c>
      <c r="M31" s="263" t="s">
        <v>116</v>
      </c>
      <c r="N31" s="263" t="s">
        <v>116</v>
      </c>
      <c r="O31" s="263">
        <v>5.6955450082499848</v>
      </c>
      <c r="P31" s="263"/>
      <c r="Q31" s="263">
        <v>0.16907376097451673</v>
      </c>
      <c r="R31" s="263"/>
      <c r="S31" s="263"/>
      <c r="T31" s="263">
        <v>5.1883237253264349</v>
      </c>
      <c r="U31" s="263">
        <v>8.1348923427919573</v>
      </c>
      <c r="V31" s="263">
        <v>2.4159214519973107</v>
      </c>
      <c r="W31" s="263"/>
      <c r="X31" s="263">
        <v>47.749101840310878</v>
      </c>
      <c r="Y31" s="263"/>
      <c r="Z31" s="263"/>
      <c r="AA31" s="263">
        <v>3.4334195677415416</v>
      </c>
      <c r="AB31" s="263" t="s">
        <v>116</v>
      </c>
      <c r="AC31" s="406">
        <v>54.663787659652485</v>
      </c>
      <c r="AD31" s="412"/>
      <c r="AE31" s="264">
        <v>98.182000000000002</v>
      </c>
      <c r="AF31" s="264">
        <v>109.11199999999999</v>
      </c>
      <c r="AG31" s="322">
        <v>3.1047807042479647</v>
      </c>
    </row>
    <row r="32" spans="1:33">
      <c r="B32" s="284" t="s">
        <v>19</v>
      </c>
      <c r="C32" s="263">
        <v>40.119492899937107</v>
      </c>
      <c r="D32" s="263">
        <v>46.450796067657478</v>
      </c>
      <c r="E32" s="263">
        <v>36.344377875608224</v>
      </c>
      <c r="F32" s="263">
        <v>5.5608884181258489</v>
      </c>
      <c r="G32" s="263">
        <v>4.5455297739234064</v>
      </c>
      <c r="H32" s="263">
        <v>10.106418192049253</v>
      </c>
      <c r="I32" s="263">
        <v>33.353745324550658</v>
      </c>
      <c r="J32" s="263"/>
      <c r="K32" s="263">
        <v>0.52283906452332762</v>
      </c>
      <c r="L32" s="263">
        <v>-2.9972526563172357</v>
      </c>
      <c r="M32" s="263">
        <v>-2.7496769712460445</v>
      </c>
      <c r="N32" s="263">
        <v>6.0837274826491772</v>
      </c>
      <c r="O32" s="263">
        <v>6.3313031677203675</v>
      </c>
      <c r="P32" s="263"/>
      <c r="Q32" s="263">
        <v>0.77041474959451861</v>
      </c>
      <c r="R32" s="263"/>
      <c r="S32" s="263"/>
      <c r="T32" s="263">
        <v>7.243222667240409</v>
      </c>
      <c r="U32" s="263">
        <v>8.5076627718380724</v>
      </c>
      <c r="V32" s="263">
        <v>2.572738406540664</v>
      </c>
      <c r="W32" s="263"/>
      <c r="X32" s="263">
        <v>49.329063738944804</v>
      </c>
      <c r="Y32" s="263"/>
      <c r="Z32" s="263"/>
      <c r="AA32" s="263">
        <v>4.2120419714673467</v>
      </c>
      <c r="AB32" s="263">
        <v>3.9644662863961551</v>
      </c>
      <c r="AC32" s="406">
        <v>54.316308629307208</v>
      </c>
      <c r="AD32" s="412"/>
      <c r="AE32" s="264">
        <v>120.84399999999999</v>
      </c>
      <c r="AF32" s="264">
        <v>131.16</v>
      </c>
      <c r="AG32" s="322">
        <v>-1.7370636518415679</v>
      </c>
    </row>
    <row r="33" spans="2:33">
      <c r="B33" s="284" t="s">
        <v>20</v>
      </c>
      <c r="C33" s="263">
        <v>40.209182344784871</v>
      </c>
      <c r="D33" s="263">
        <v>45.138903552299112</v>
      </c>
      <c r="E33" s="263">
        <v>36.083250631699713</v>
      </c>
      <c r="F33" s="263">
        <v>4.5038957748263266</v>
      </c>
      <c r="G33" s="263">
        <v>4.5517571457730668</v>
      </c>
      <c r="H33" s="263">
        <v>9.0556529205993925</v>
      </c>
      <c r="I33" s="263">
        <v>32.75899688197245</v>
      </c>
      <c r="J33" s="263"/>
      <c r="K33" s="263">
        <v>-0.24140832141496854</v>
      </c>
      <c r="L33" s="263">
        <v>-1.3070377330602421</v>
      </c>
      <c r="M33" s="263">
        <v>-0.63980397895736485</v>
      </c>
      <c r="N33" s="263">
        <v>4.2624874534113566</v>
      </c>
      <c r="O33" s="263">
        <v>4.9297212075142349</v>
      </c>
      <c r="P33" s="263"/>
      <c r="Q33" s="263">
        <v>0.42582543268790868</v>
      </c>
      <c r="R33" s="263"/>
      <c r="S33" s="263"/>
      <c r="T33" s="263">
        <v>4.1097433082061139</v>
      </c>
      <c r="U33" s="263">
        <v>5.8038950709826365</v>
      </c>
      <c r="V33" s="263">
        <v>2.8709784131140155</v>
      </c>
      <c r="W33" s="263"/>
      <c r="X33" s="263">
        <v>47.790345830681922</v>
      </c>
      <c r="Y33" s="263"/>
      <c r="Z33" s="263"/>
      <c r="AA33" s="263">
        <v>3.6177565686212403</v>
      </c>
      <c r="AB33" s="263">
        <v>2.9505228145183637</v>
      </c>
      <c r="AC33" s="406">
        <v>53.485785876672509</v>
      </c>
      <c r="AD33" s="412"/>
      <c r="AE33" s="264">
        <v>142.077</v>
      </c>
      <c r="AF33" s="264">
        <v>154.006</v>
      </c>
      <c r="AG33" s="322">
        <v>-0.63964204746912723</v>
      </c>
    </row>
    <row r="34" spans="2:33">
      <c r="B34" s="284" t="s">
        <v>21</v>
      </c>
      <c r="C34" s="263">
        <v>38.385912101143894</v>
      </c>
      <c r="D34" s="263">
        <v>42.25346177001807</v>
      </c>
      <c r="E34" s="263">
        <v>34.650812763395543</v>
      </c>
      <c r="F34" s="263">
        <v>3.150511739915713</v>
      </c>
      <c r="G34" s="263">
        <v>4.4521372667068029</v>
      </c>
      <c r="H34" s="263">
        <v>7.6026490066225163</v>
      </c>
      <c r="I34" s="263">
        <v>31.617098133654427</v>
      </c>
      <c r="J34" s="263"/>
      <c r="K34" s="263">
        <v>0.35457393598875953</v>
      </c>
      <c r="L34" s="263">
        <v>-0.32269717037928963</v>
      </c>
      <c r="M34" s="263">
        <v>3.9766822590409701E-2</v>
      </c>
      <c r="N34" s="263">
        <v>3.5050856759044726</v>
      </c>
      <c r="O34" s="263">
        <v>3.8675496688741728</v>
      </c>
      <c r="P34" s="263"/>
      <c r="Q34" s="263">
        <v>0.71703792895845886</v>
      </c>
      <c r="R34" s="263"/>
      <c r="S34" s="263"/>
      <c r="T34" s="263">
        <v>2.8163756773028297</v>
      </c>
      <c r="U34" s="263">
        <v>3.3521974714027696</v>
      </c>
      <c r="V34" s="263">
        <v>2.9542444310656233</v>
      </c>
      <c r="W34" s="263"/>
      <c r="X34" s="263">
        <v>44.320804575914011</v>
      </c>
      <c r="Y34" s="263"/>
      <c r="Z34" s="263"/>
      <c r="AA34" s="263">
        <v>3.220349187236605</v>
      </c>
      <c r="AB34" s="263">
        <v>2.8578851942669052</v>
      </c>
      <c r="AC34" s="406">
        <v>51.990969295605062</v>
      </c>
      <c r="AD34" s="412"/>
      <c r="AE34" s="264">
        <v>166.1</v>
      </c>
      <c r="AF34" s="264">
        <v>179.374</v>
      </c>
      <c r="AG34" s="322">
        <v>-0.46907116695174766</v>
      </c>
    </row>
    <row r="35" spans="2:33">
      <c r="B35" s="284" t="s">
        <v>22</v>
      </c>
      <c r="C35" s="263">
        <v>36.902026429885936</v>
      </c>
      <c r="D35" s="263">
        <v>41.417045300949269</v>
      </c>
      <c r="E35" s="263">
        <v>34.34793458031379</v>
      </c>
      <c r="F35" s="263">
        <v>2.7256469707524511</v>
      </c>
      <c r="G35" s="263">
        <v>4.3434637498830311</v>
      </c>
      <c r="H35" s="263">
        <v>7.0691107206354822</v>
      </c>
      <c r="I35" s="263">
        <v>30.376693456991649</v>
      </c>
      <c r="J35" s="263"/>
      <c r="K35" s="263">
        <v>2.4762213346748201</v>
      </c>
      <c r="L35" s="263">
        <v>-1.0537643352498987</v>
      </c>
      <c r="M35" s="263">
        <v>-1.7406137696138393</v>
      </c>
      <c r="N35" s="263">
        <v>5.2018683054272703</v>
      </c>
      <c r="O35" s="263">
        <v>4.5150188710633303</v>
      </c>
      <c r="P35" s="263"/>
      <c r="Q35" s="263">
        <v>1.7893719003108786</v>
      </c>
      <c r="R35" s="263"/>
      <c r="S35" s="263"/>
      <c r="T35" s="263">
        <v>4.0315453477370315</v>
      </c>
      <c r="U35" s="263">
        <v>4.6938520882937018</v>
      </c>
      <c r="V35" s="263">
        <v>3.0443236049449465</v>
      </c>
      <c r="W35" s="263"/>
      <c r="X35" s="263">
        <v>42.179629999904783</v>
      </c>
      <c r="Y35" s="263"/>
      <c r="Z35" s="263"/>
      <c r="AA35" s="263">
        <v>3.7638153858950503</v>
      </c>
      <c r="AB35" s="263">
        <v>4.4506648202589902</v>
      </c>
      <c r="AC35" s="406">
        <v>50.28696492997431</v>
      </c>
      <c r="AD35" s="412"/>
      <c r="AE35" s="264">
        <v>192.358</v>
      </c>
      <c r="AF35" s="264">
        <v>210.054</v>
      </c>
      <c r="AG35" s="322">
        <v>1.561327335508581</v>
      </c>
    </row>
    <row r="36" spans="2:33">
      <c r="B36" s="284" t="s">
        <v>23</v>
      </c>
      <c r="C36" s="263">
        <v>37.265684116392656</v>
      </c>
      <c r="D36" s="263">
        <v>40.939929146316295</v>
      </c>
      <c r="E36" s="263">
        <v>34.176153951984588</v>
      </c>
      <c r="F36" s="263">
        <v>2.5263121689482011</v>
      </c>
      <c r="G36" s="263">
        <v>4.2374630253835042</v>
      </c>
      <c r="H36" s="263">
        <v>6.7637751943317044</v>
      </c>
      <c r="I36" s="263">
        <v>31.188948889041757</v>
      </c>
      <c r="J36" s="263"/>
      <c r="K36" s="263">
        <v>1.4112160268443015</v>
      </c>
      <c r="L36" s="263">
        <v>-6.9649858980532428E-2</v>
      </c>
      <c r="M36" s="263">
        <v>-0.33293302484939202</v>
      </c>
      <c r="N36" s="263">
        <v>3.937528195792503</v>
      </c>
      <c r="O36" s="263">
        <v>3.6742450299236422</v>
      </c>
      <c r="P36" s="263"/>
      <c r="Q36" s="263">
        <v>1.147932860975442</v>
      </c>
      <c r="R36" s="263"/>
      <c r="S36" s="263"/>
      <c r="T36" s="263">
        <v>3.4670152025865035</v>
      </c>
      <c r="U36" s="263">
        <v>4.1802813510352896</v>
      </c>
      <c r="V36" s="263">
        <v>3.2619350622549352</v>
      </c>
      <c r="W36" s="263"/>
      <c r="X36" s="263">
        <v>39.07540119932036</v>
      </c>
      <c r="Y36" s="263"/>
      <c r="Z36" s="263"/>
      <c r="AA36" s="263">
        <v>2.610579899566623</v>
      </c>
      <c r="AB36" s="263">
        <v>2.873863065435482</v>
      </c>
      <c r="AC36" s="406">
        <v>46.217840682396641</v>
      </c>
      <c r="AD36" s="412"/>
      <c r="AE36" s="264">
        <v>232.59200000000001</v>
      </c>
      <c r="AF36" s="264">
        <v>251.309</v>
      </c>
      <c r="AG36" s="322">
        <v>-9.7964602465713146E-2</v>
      </c>
    </row>
    <row r="37" spans="2:33">
      <c r="B37" s="284" t="s">
        <v>24</v>
      </c>
      <c r="C37" s="263">
        <v>38.496101196928805</v>
      </c>
      <c r="D37" s="263">
        <v>42.808708199074459</v>
      </c>
      <c r="E37" s="263">
        <v>36.123176758199449</v>
      </c>
      <c r="F37" s="263">
        <v>2.2495682533511765</v>
      </c>
      <c r="G37" s="263">
        <v>4.4359631875238312</v>
      </c>
      <c r="H37" s="263">
        <v>6.6855314408750077</v>
      </c>
      <c r="I37" s="263">
        <v>32.112979313541523</v>
      </c>
      <c r="J37" s="263"/>
      <c r="K37" s="263">
        <v>0.63514274048095154</v>
      </c>
      <c r="L37" s="263">
        <v>-0.55659806069124329</v>
      </c>
      <c r="M37" s="263">
        <v>0.87129794762227908</v>
      </c>
      <c r="N37" s="263">
        <v>2.8847109938321283</v>
      </c>
      <c r="O37" s="263">
        <v>4.3126070021456506</v>
      </c>
      <c r="P37" s="263"/>
      <c r="Q37" s="263">
        <v>2.0630387487944741</v>
      </c>
      <c r="R37" s="263"/>
      <c r="S37" s="263"/>
      <c r="T37" s="263">
        <v>4.6714613596094479</v>
      </c>
      <c r="U37" s="263">
        <v>4.585485836467079</v>
      </c>
      <c r="V37" s="263">
        <v>3.4251900806674693</v>
      </c>
      <c r="W37" s="263"/>
      <c r="X37" s="263">
        <v>40.331583741197399</v>
      </c>
      <c r="Y37" s="263"/>
      <c r="Z37" s="263"/>
      <c r="AA37" s="263">
        <v>3.3466906899722635</v>
      </c>
      <c r="AB37" s="263">
        <v>1.9187946816587416</v>
      </c>
      <c r="AC37" s="406">
        <v>47.182619487286843</v>
      </c>
      <c r="AD37" s="412"/>
      <c r="AE37" s="264">
        <v>267.51799999999997</v>
      </c>
      <c r="AF37" s="264">
        <v>282.161</v>
      </c>
      <c r="AG37" s="322">
        <v>-2.8166061756407594</v>
      </c>
    </row>
    <row r="38" spans="2:33">
      <c r="B38" s="284" t="s">
        <v>25</v>
      </c>
      <c r="C38" s="263">
        <v>40.877620607454539</v>
      </c>
      <c r="D38" s="263">
        <v>42.888946258478313</v>
      </c>
      <c r="E38" s="263">
        <v>37.077257837933885</v>
      </c>
      <c r="F38" s="263">
        <v>1.4644891554712147</v>
      </c>
      <c r="G38" s="263">
        <v>4.3471992650732076</v>
      </c>
      <c r="H38" s="263">
        <v>5.8116884205444217</v>
      </c>
      <c r="I38" s="263">
        <v>34.023891826286373</v>
      </c>
      <c r="J38" s="263"/>
      <c r="K38" s="263">
        <v>-1.597989837643881</v>
      </c>
      <c r="L38" s="263">
        <v>1.9265006152329671</v>
      </c>
      <c r="M38" s="263">
        <v>4.0713269484294008</v>
      </c>
      <c r="N38" s="263">
        <v>-0.13350068217266609</v>
      </c>
      <c r="O38" s="263">
        <v>2.0113256510237676</v>
      </c>
      <c r="P38" s="263"/>
      <c r="Q38" s="263">
        <v>0.54683649555255287</v>
      </c>
      <c r="R38" s="263"/>
      <c r="S38" s="263"/>
      <c r="T38" s="263">
        <v>2.5598385306828582</v>
      </c>
      <c r="U38" s="263">
        <v>2.9075205943787488</v>
      </c>
      <c r="V38" s="263">
        <v>3.7658292569259801</v>
      </c>
      <c r="W38" s="263"/>
      <c r="X38" s="263">
        <v>40.020457741976735</v>
      </c>
      <c r="Y38" s="263"/>
      <c r="Z38" s="263"/>
      <c r="AA38" s="263">
        <v>2.7888325996358891</v>
      </c>
      <c r="AB38" s="263">
        <v>0.64400626643945535</v>
      </c>
      <c r="AC38" s="406">
        <v>44.809076614106431</v>
      </c>
      <c r="AD38" s="412"/>
      <c r="AE38" s="264">
        <v>298.26100000000002</v>
      </c>
      <c r="AF38" s="264">
        <v>312.83999999999997</v>
      </c>
      <c r="AG38" s="322">
        <v>-3.1630101961365638</v>
      </c>
    </row>
    <row r="39" spans="2:33">
      <c r="B39" s="284" t="s">
        <v>26</v>
      </c>
      <c r="C39" s="263">
        <v>40.580059795571216</v>
      </c>
      <c r="D39" s="263">
        <v>43.188710302978471</v>
      </c>
      <c r="E39" s="263">
        <v>37.085469798350282</v>
      </c>
      <c r="F39" s="263">
        <v>1.9352632012924149</v>
      </c>
      <c r="G39" s="263">
        <v>4.1679773033357863</v>
      </c>
      <c r="H39" s="263">
        <v>6.103240504628201</v>
      </c>
      <c r="I39" s="263">
        <v>33.721587178461384</v>
      </c>
      <c r="J39" s="263"/>
      <c r="K39" s="263">
        <v>-1.3153302044399577</v>
      </c>
      <c r="L39" s="263">
        <v>1.0279463366814374</v>
      </c>
      <c r="M39" s="263">
        <v>3.0166638472362406</v>
      </c>
      <c r="N39" s="263">
        <v>0.61993299685245717</v>
      </c>
      <c r="O39" s="263">
        <v>2.6086505074072601</v>
      </c>
      <c r="P39" s="263"/>
      <c r="Q39" s="263">
        <v>0.67338730611484543</v>
      </c>
      <c r="R39" s="263"/>
      <c r="S39" s="263"/>
      <c r="T39" s="263">
        <v>3.9148081075220871</v>
      </c>
      <c r="U39" s="263">
        <v>2.7479088346582214</v>
      </c>
      <c r="V39" s="263">
        <v>3.6912618453560704</v>
      </c>
      <c r="W39" s="263"/>
      <c r="X39" s="263">
        <v>38.661072239307664</v>
      </c>
      <c r="Y39" s="263"/>
      <c r="Z39" s="263"/>
      <c r="AA39" s="263">
        <v>2.6584292515781085</v>
      </c>
      <c r="AB39" s="263">
        <v>0.66971174102330522</v>
      </c>
      <c r="AC39" s="406">
        <v>43.637024391584646</v>
      </c>
      <c r="AD39" s="412"/>
      <c r="AE39" s="264">
        <v>327.44900000000001</v>
      </c>
      <c r="AF39" s="264">
        <v>342.72199999999998</v>
      </c>
      <c r="AG39" s="322">
        <v>-2.7122309426549811</v>
      </c>
    </row>
    <row r="40" spans="2:33">
      <c r="B40" s="284" t="s">
        <v>27</v>
      </c>
      <c r="C40" s="263">
        <v>39.479475621540402</v>
      </c>
      <c r="D40" s="263">
        <v>42.775552837218136</v>
      </c>
      <c r="E40" s="263">
        <v>36.593383268819366</v>
      </c>
      <c r="F40" s="263">
        <v>2.1867721232635686</v>
      </c>
      <c r="G40" s="263">
        <v>3.9953974451351995</v>
      </c>
      <c r="H40" s="263">
        <v>6.1821695683987681</v>
      </c>
      <c r="I40" s="263">
        <v>33.041763716898195</v>
      </c>
      <c r="J40" s="263"/>
      <c r="K40" s="263">
        <v>-0.17726402995699198</v>
      </c>
      <c r="L40" s="263">
        <v>0.16226240148354193</v>
      </c>
      <c r="M40" s="263">
        <v>1.4488315238546967</v>
      </c>
      <c r="N40" s="263">
        <v>2.009508093306577</v>
      </c>
      <c r="O40" s="263">
        <v>3.2960772156777312</v>
      </c>
      <c r="P40" s="263"/>
      <c r="Q40" s="263">
        <v>1.1093050924141628</v>
      </c>
      <c r="R40" s="263"/>
      <c r="S40" s="263"/>
      <c r="T40" s="263">
        <v>3.4318078991906429</v>
      </c>
      <c r="U40" s="263">
        <v>2.7355597633929318</v>
      </c>
      <c r="V40" s="263">
        <v>3.6934944227536008</v>
      </c>
      <c r="W40" s="263"/>
      <c r="X40" s="263">
        <v>38.822562505407042</v>
      </c>
      <c r="Y40" s="263"/>
      <c r="Z40" s="263"/>
      <c r="AA40" s="263">
        <v>3.2843474035222946</v>
      </c>
      <c r="AB40" s="263">
        <v>1.9977782811511395</v>
      </c>
      <c r="AC40" s="406">
        <v>43.329926102183421</v>
      </c>
      <c r="AD40" s="412"/>
      <c r="AE40" s="264">
        <v>358.06200000000001</v>
      </c>
      <c r="AF40" s="264">
        <v>369.88799999999998</v>
      </c>
      <c r="AG40" s="322">
        <v>-1.4882458676803174</v>
      </c>
    </row>
    <row r="41" spans="2:33">
      <c r="B41" s="284" t="s">
        <v>28</v>
      </c>
      <c r="C41" s="263">
        <v>39.215864075506701</v>
      </c>
      <c r="D41" s="263">
        <v>42.463450084071937</v>
      </c>
      <c r="E41" s="263">
        <v>36.742672528816335</v>
      </c>
      <c r="F41" s="263">
        <v>1.9348202881503918</v>
      </c>
      <c r="G41" s="263">
        <v>3.7859572671052053</v>
      </c>
      <c r="H41" s="263">
        <v>5.7207775552555971</v>
      </c>
      <c r="I41" s="263">
        <v>33.615041232813184</v>
      </c>
      <c r="J41" s="263"/>
      <c r="K41" s="263">
        <v>0.82884612721501605</v>
      </c>
      <c r="L41" s="263">
        <v>0.36789566271740171</v>
      </c>
      <c r="M41" s="263">
        <v>0.85181525591722684</v>
      </c>
      <c r="N41" s="263">
        <v>2.763666415365408</v>
      </c>
      <c r="O41" s="263">
        <v>3.2475860085652326</v>
      </c>
      <c r="P41" s="263"/>
      <c r="Q41" s="263">
        <v>1.3127657204148413</v>
      </c>
      <c r="R41" s="263"/>
      <c r="S41" s="263"/>
      <c r="T41" s="263">
        <v>2.661802844196187</v>
      </c>
      <c r="U41" s="263">
        <v>2.6579166224069186</v>
      </c>
      <c r="V41" s="263">
        <v>3.8136789825353192</v>
      </c>
      <c r="W41" s="263"/>
      <c r="X41" s="263">
        <v>38.690153479156599</v>
      </c>
      <c r="Y41" s="263"/>
      <c r="Z41" s="263"/>
      <c r="AA41" s="263">
        <v>2.8646636215959935</v>
      </c>
      <c r="AB41" s="263">
        <v>2.3807440283961685</v>
      </c>
      <c r="AC41" s="406">
        <v>43.132398394731318</v>
      </c>
      <c r="AD41" s="412"/>
      <c r="AE41" s="264">
        <v>385.97899999999998</v>
      </c>
      <c r="AF41" s="264">
        <v>405.78800000000001</v>
      </c>
      <c r="AG41" s="322">
        <v>-0.37254083932752319</v>
      </c>
    </row>
    <row r="42" spans="2:33">
      <c r="B42" s="284" t="s">
        <v>29</v>
      </c>
      <c r="C42" s="263">
        <v>38.290254977296541</v>
      </c>
      <c r="D42" s="263">
        <v>40.422303197364322</v>
      </c>
      <c r="E42" s="263">
        <v>35.532799652604055</v>
      </c>
      <c r="F42" s="263">
        <v>1.4941329733505773</v>
      </c>
      <c r="G42" s="263">
        <v>3.3953705714096913</v>
      </c>
      <c r="H42" s="263">
        <v>4.8895035447602684</v>
      </c>
      <c r="I42" s="263">
        <v>32.704543523614426</v>
      </c>
      <c r="J42" s="263"/>
      <c r="K42" s="263">
        <v>0.62184296675381256</v>
      </c>
      <c r="L42" s="263">
        <v>1.3100508821780215</v>
      </c>
      <c r="M42" s="263">
        <v>1.3261231621414116</v>
      </c>
      <c r="N42" s="263">
        <v>2.1159759401043892</v>
      </c>
      <c r="O42" s="263">
        <v>2.1320482200677802</v>
      </c>
      <c r="P42" s="263"/>
      <c r="Q42" s="263">
        <v>0.63791524671720268</v>
      </c>
      <c r="R42" s="263"/>
      <c r="S42" s="263"/>
      <c r="T42" s="263">
        <v>2.6229337965279287</v>
      </c>
      <c r="U42" s="263">
        <v>1.3544193862042273</v>
      </c>
      <c r="V42" s="263">
        <v>3.9178805071225606</v>
      </c>
      <c r="W42" s="263"/>
      <c r="X42" s="263">
        <v>37.082084903141592</v>
      </c>
      <c r="Y42" s="263"/>
      <c r="Z42" s="263"/>
      <c r="AA42" s="263">
        <v>2.2771898688769103</v>
      </c>
      <c r="AB42" s="263">
        <v>2.2611175889135202</v>
      </c>
      <c r="AC42" s="406">
        <v>42.311268656011933</v>
      </c>
      <c r="AD42" s="412"/>
      <c r="AE42" s="264">
        <v>423.72399999999999</v>
      </c>
      <c r="AF42" s="264">
        <v>438.21699999999998</v>
      </c>
      <c r="AG42" s="322">
        <v>0.1168717758042289</v>
      </c>
    </row>
    <row r="43" spans="2:33">
      <c r="B43" s="284" t="s">
        <v>30</v>
      </c>
      <c r="C43" s="263">
        <v>37.404077041541534</v>
      </c>
      <c r="D43" s="263">
        <v>39.324183899662337</v>
      </c>
      <c r="E43" s="263">
        <v>34.90683966668351</v>
      </c>
      <c r="F43" s="263">
        <v>0.93303133025618257</v>
      </c>
      <c r="G43" s="263">
        <v>3.4843129027226407</v>
      </c>
      <c r="H43" s="263">
        <v>4.4173442329788237</v>
      </c>
      <c r="I43" s="263">
        <v>32.509781780075272</v>
      </c>
      <c r="J43" s="263"/>
      <c r="K43" s="263">
        <v>1.1402838717793904</v>
      </c>
      <c r="L43" s="263">
        <v>1.3574760041565701</v>
      </c>
      <c r="M43" s="263">
        <v>1.204267660241797</v>
      </c>
      <c r="N43" s="263">
        <v>2.0733152020355732</v>
      </c>
      <c r="O43" s="263">
        <v>1.9201068581208001</v>
      </c>
      <c r="P43" s="263"/>
      <c r="Q43" s="263">
        <v>0.98707552786461727</v>
      </c>
      <c r="R43" s="263"/>
      <c r="S43" s="263"/>
      <c r="T43" s="263">
        <v>2.2920451774341308</v>
      </c>
      <c r="U43" s="263">
        <v>0.81000388854592553</v>
      </c>
      <c r="V43" s="263">
        <v>3.8138506930179727</v>
      </c>
      <c r="W43" s="263"/>
      <c r="X43" s="263">
        <v>34.86376536976784</v>
      </c>
      <c r="Y43" s="263"/>
      <c r="Z43" s="263"/>
      <c r="AA43" s="263">
        <v>2.1340867299525685</v>
      </c>
      <c r="AB43" s="263">
        <v>2.2872950738673419</v>
      </c>
      <c r="AC43" s="406">
        <v>41.891722669783363</v>
      </c>
      <c r="AD43" s="412"/>
      <c r="AE43" s="264">
        <v>455.18299999999999</v>
      </c>
      <c r="AF43" s="264">
        <v>481.30200000000002</v>
      </c>
      <c r="AG43" s="322">
        <v>0.25966797750785497</v>
      </c>
    </row>
    <row r="44" spans="2:33">
      <c r="B44" s="284" t="s">
        <v>31</v>
      </c>
      <c r="C44" s="263">
        <v>36.18057836375295</v>
      </c>
      <c r="D44" s="263">
        <v>37.172539451664868</v>
      </c>
      <c r="E44" s="263">
        <v>33.265886235318035</v>
      </c>
      <c r="F44" s="263">
        <v>0.29266175573593584</v>
      </c>
      <c r="G44" s="263">
        <v>3.6139914606108952</v>
      </c>
      <c r="H44" s="263">
        <v>3.906653216346831</v>
      </c>
      <c r="I44" s="263">
        <v>31.670224745460519</v>
      </c>
      <c r="J44" s="263"/>
      <c r="K44" s="263">
        <v>1.8581423607060628</v>
      </c>
      <c r="L44" s="263">
        <v>1.9919376280517369</v>
      </c>
      <c r="M44" s="263">
        <v>0.83309459952165443</v>
      </c>
      <c r="N44" s="263">
        <v>2.1508041164419986</v>
      </c>
      <c r="O44" s="263">
        <v>0.99196108791191595</v>
      </c>
      <c r="P44" s="263"/>
      <c r="Q44" s="263">
        <v>0.69929933217598017</v>
      </c>
      <c r="R44" s="263"/>
      <c r="S44" s="263"/>
      <c r="T44" s="263">
        <v>0.23440310295750635</v>
      </c>
      <c r="U44" s="263">
        <v>-0.63165673532585742</v>
      </c>
      <c r="V44" s="263">
        <v>3.6372558219553013</v>
      </c>
      <c r="W44" s="263"/>
      <c r="X44" s="263">
        <v>30.974360113017557</v>
      </c>
      <c r="Y44" s="263"/>
      <c r="Z44" s="263"/>
      <c r="AA44" s="263">
        <v>1.2292966733918267</v>
      </c>
      <c r="AB44" s="263">
        <v>2.3881397019219084</v>
      </c>
      <c r="AC44" s="406">
        <v>39.278648399255538</v>
      </c>
      <c r="AD44" s="412"/>
      <c r="AE44" s="264">
        <v>511.512</v>
      </c>
      <c r="AF44" s="264">
        <v>540.447</v>
      </c>
      <c r="AG44" s="322">
        <v>2.2138188660570233</v>
      </c>
    </row>
    <row r="45" spans="2:33">
      <c r="B45" s="284" t="s">
        <v>32</v>
      </c>
      <c r="C45" s="263">
        <v>35.538197184086407</v>
      </c>
      <c r="D45" s="263">
        <v>34.56858310101169</v>
      </c>
      <c r="E45" s="263">
        <v>31.043606333175529</v>
      </c>
      <c r="F45" s="263">
        <v>5.5231181947293664E-2</v>
      </c>
      <c r="G45" s="263">
        <v>3.4697455858888713</v>
      </c>
      <c r="H45" s="263">
        <v>3.5249767678361645</v>
      </c>
      <c r="I45" s="263">
        <v>31.157575438781056</v>
      </c>
      <c r="J45" s="263"/>
      <c r="K45" s="263">
        <v>1.0534133974967206</v>
      </c>
      <c r="L45" s="263">
        <v>3.620184805288166</v>
      </c>
      <c r="M45" s="263">
        <v>1.5419261427694411</v>
      </c>
      <c r="N45" s="263">
        <v>1.1086445794440143</v>
      </c>
      <c r="O45" s="263">
        <v>-0.96961408307471109</v>
      </c>
      <c r="P45" s="263"/>
      <c r="Q45" s="263">
        <v>-1.0248452650220046</v>
      </c>
      <c r="R45" s="263"/>
      <c r="S45" s="263"/>
      <c r="T45" s="263">
        <v>-1.2201707783213227</v>
      </c>
      <c r="U45" s="263">
        <v>-2.5430890887731659</v>
      </c>
      <c r="V45" s="263">
        <v>3.3612119299353003</v>
      </c>
      <c r="W45" s="263"/>
      <c r="X45" s="263">
        <v>25.655406330225304</v>
      </c>
      <c r="Y45" s="263"/>
      <c r="Z45" s="263"/>
      <c r="AA45" s="263">
        <v>-0.5914119895499097</v>
      </c>
      <c r="AB45" s="263">
        <v>1.4868466729688157</v>
      </c>
      <c r="AC45" s="406">
        <v>34.233513930531444</v>
      </c>
      <c r="AD45" s="412"/>
      <c r="AE45" s="264">
        <v>570.33000000000004</v>
      </c>
      <c r="AF45" s="264">
        <v>599.09400000000005</v>
      </c>
      <c r="AG45" s="322">
        <v>3.2709897786146414</v>
      </c>
    </row>
    <row r="46" spans="2:33" ht="15" customHeight="1">
      <c r="B46" s="284" t="s">
        <v>33</v>
      </c>
      <c r="C46" s="263">
        <v>34.727483841863908</v>
      </c>
      <c r="D46" s="263">
        <v>34.747180168975426</v>
      </c>
      <c r="E46" s="263">
        <v>30.532960373849001</v>
      </c>
      <c r="F46" s="263">
        <v>0.77975217572935973</v>
      </c>
      <c r="G46" s="263">
        <v>3.4344676193970698</v>
      </c>
      <c r="H46" s="263">
        <v>4.2142197951264295</v>
      </c>
      <c r="I46" s="263">
        <v>30.694978548475998</v>
      </c>
      <c r="J46" s="263"/>
      <c r="K46" s="263">
        <v>0.60573200750787959</v>
      </c>
      <c r="L46" s="263">
        <v>2.2792144977674851</v>
      </c>
      <c r="M46" s="263">
        <v>0.91342664164176335</v>
      </c>
      <c r="N46" s="263">
        <v>1.3854841832372393</v>
      </c>
      <c r="O46" s="263">
        <v>1.9696327111517746E-2</v>
      </c>
      <c r="P46" s="263"/>
      <c r="Q46" s="263">
        <v>-0.76005584861784203</v>
      </c>
      <c r="R46" s="263"/>
      <c r="S46" s="263"/>
      <c r="T46" s="263">
        <v>-0.72669916560640069</v>
      </c>
      <c r="U46" s="263">
        <v>-1.1103010202379762</v>
      </c>
      <c r="V46" s="263">
        <v>3.180162621771748</v>
      </c>
      <c r="W46" s="263"/>
      <c r="X46" s="263">
        <v>23.075532491838494</v>
      </c>
      <c r="Y46" s="263"/>
      <c r="Z46" s="263"/>
      <c r="AA46" s="263">
        <v>0.46969386507062877</v>
      </c>
      <c r="AB46" s="263">
        <v>1.8354817211963508</v>
      </c>
      <c r="AC46" s="406">
        <v>29.649008274045801</v>
      </c>
      <c r="AD46" s="412"/>
      <c r="AE46" s="264">
        <v>629.55899999999997</v>
      </c>
      <c r="AF46" s="264">
        <v>658.27300000000002</v>
      </c>
      <c r="AG46" s="322">
        <v>1.4231798008055865</v>
      </c>
    </row>
    <row r="47" spans="2:33">
      <c r="B47" s="284" t="s">
        <v>34</v>
      </c>
      <c r="C47" s="263">
        <v>33.915379745903692</v>
      </c>
      <c r="D47" s="263">
        <v>34.992271114578891</v>
      </c>
      <c r="E47" s="263">
        <v>30.855035552872938</v>
      </c>
      <c r="F47" s="263">
        <v>0.9825253581050245</v>
      </c>
      <c r="G47" s="263">
        <v>3.1547102036009242</v>
      </c>
      <c r="H47" s="263">
        <v>4.1372355617059497</v>
      </c>
      <c r="I47" s="263">
        <v>30.40882123456063</v>
      </c>
      <c r="J47" s="263"/>
      <c r="K47" s="263">
        <v>-0.13052223381005132</v>
      </c>
      <c r="L47" s="263">
        <v>1.0072577914525889</v>
      </c>
      <c r="M47" s="263">
        <v>1.2321460358328111</v>
      </c>
      <c r="N47" s="263">
        <v>0.85200312429497294</v>
      </c>
      <c r="O47" s="263">
        <v>1.0768913686751955</v>
      </c>
      <c r="P47" s="263"/>
      <c r="Q47" s="263">
        <v>9.4366010570170925E-2</v>
      </c>
      <c r="R47" s="263"/>
      <c r="S47" s="263"/>
      <c r="T47" s="263">
        <v>-0.38791643970733286</v>
      </c>
      <c r="U47" s="263">
        <v>-0.12528155225462631</v>
      </c>
      <c r="V47" s="263">
        <v>2.9134217615970086</v>
      </c>
      <c r="W47" s="263"/>
      <c r="X47" s="263">
        <v>21.648991194262088</v>
      </c>
      <c r="Y47" s="263"/>
      <c r="Z47" s="263"/>
      <c r="AA47" s="263">
        <v>1.389432773418523</v>
      </c>
      <c r="AB47" s="263">
        <v>1.1645445290383007</v>
      </c>
      <c r="AC47" s="406">
        <v>27.723732830833097</v>
      </c>
      <c r="AD47" s="412"/>
      <c r="AE47" s="264">
        <v>679.27</v>
      </c>
      <c r="AF47" s="264">
        <v>697.95399999999995</v>
      </c>
      <c r="AG47" s="322">
        <v>-1.019048409082679</v>
      </c>
    </row>
    <row r="48" spans="2:33">
      <c r="B48" s="284" t="s">
        <v>35</v>
      </c>
      <c r="C48" s="263">
        <v>33.544990432035256</v>
      </c>
      <c r="D48" s="263">
        <v>36.871590493908556</v>
      </c>
      <c r="E48" s="263">
        <v>32.710960674055066</v>
      </c>
      <c r="F48" s="263">
        <v>1.2691026830896897</v>
      </c>
      <c r="G48" s="263">
        <v>2.8915271367638016</v>
      </c>
      <c r="H48" s="263">
        <v>4.1606298198534919</v>
      </c>
      <c r="I48" s="263">
        <v>30.341717026217761</v>
      </c>
      <c r="J48" s="263"/>
      <c r="K48" s="263">
        <v>0.6727387908278939</v>
      </c>
      <c r="L48" s="263">
        <v>-1.53969340517356</v>
      </c>
      <c r="M48" s="263">
        <v>-0.15493481721783861</v>
      </c>
      <c r="N48" s="263">
        <v>1.9418414739175838</v>
      </c>
      <c r="O48" s="263">
        <v>3.3266000618733047</v>
      </c>
      <c r="P48" s="263"/>
      <c r="Q48" s="263">
        <v>2.0574973787836153</v>
      </c>
      <c r="R48" s="263"/>
      <c r="S48" s="263"/>
      <c r="T48" s="263">
        <v>1.8226027943776484</v>
      </c>
      <c r="U48" s="263">
        <v>1.9252116920949154</v>
      </c>
      <c r="V48" s="263">
        <v>2.5132880622316662</v>
      </c>
      <c r="W48" s="263"/>
      <c r="X48" s="263">
        <v>22.859348825666448</v>
      </c>
      <c r="Y48" s="263"/>
      <c r="Z48" s="263"/>
      <c r="AA48" s="263">
        <v>3.3095219097293667</v>
      </c>
      <c r="AB48" s="263">
        <v>1.9247633217736457</v>
      </c>
      <c r="AC48" s="406">
        <v>28.652519797357922</v>
      </c>
      <c r="AD48" s="412"/>
      <c r="AE48" s="264">
        <v>714.36300000000006</v>
      </c>
      <c r="AF48" s="264">
        <v>725.30499999999995</v>
      </c>
      <c r="AG48" s="322">
        <v>-2.3618978122783716</v>
      </c>
    </row>
    <row r="49" spans="2:33">
      <c r="B49" s="284" t="s">
        <v>36</v>
      </c>
      <c r="C49" s="263">
        <v>32.065884595029551</v>
      </c>
      <c r="D49" s="263">
        <v>38.339106153569205</v>
      </c>
      <c r="E49" s="263">
        <v>34.458796410970663</v>
      </c>
      <c r="F49" s="263">
        <v>1.0583278176844562</v>
      </c>
      <c r="G49" s="263">
        <v>2.8219819249140845</v>
      </c>
      <c r="H49" s="263">
        <v>3.88030974259854</v>
      </c>
      <c r="I49" s="263">
        <v>29.073357453299707</v>
      </c>
      <c r="J49" s="263"/>
      <c r="K49" s="263">
        <v>3.5701398762869103</v>
      </c>
      <c r="L49" s="263">
        <v>-4.3082970247980867</v>
      </c>
      <c r="M49" s="263">
        <v>-2.6635431602298079</v>
      </c>
      <c r="N49" s="263">
        <v>4.6284676939713654</v>
      </c>
      <c r="O49" s="263">
        <v>6.273221558539646</v>
      </c>
      <c r="P49" s="263"/>
      <c r="Q49" s="263">
        <v>5.2148937408551896</v>
      </c>
      <c r="R49" s="263"/>
      <c r="S49" s="263"/>
      <c r="T49" s="263">
        <v>4.899926503132753</v>
      </c>
      <c r="U49" s="263">
        <v>4.8934295424921528</v>
      </c>
      <c r="V49" s="263">
        <v>2.5553358319561132</v>
      </c>
      <c r="W49" s="263"/>
      <c r="X49" s="263">
        <v>26.673113659963377</v>
      </c>
      <c r="Y49" s="263"/>
      <c r="Z49" s="263"/>
      <c r="AA49" s="263">
        <v>6.1968822710125915</v>
      </c>
      <c r="AB49" s="263">
        <v>4.5521284064443108</v>
      </c>
      <c r="AC49" s="406">
        <v>33.655068238389724</v>
      </c>
      <c r="AD49" s="412"/>
      <c r="AE49" s="264">
        <v>738.80700000000002</v>
      </c>
      <c r="AF49" s="264">
        <v>756.94200000000001</v>
      </c>
      <c r="AG49" s="322">
        <v>-2.3447486042252104</v>
      </c>
    </row>
    <row r="50" spans="2:33">
      <c r="B50" s="284" t="s">
        <v>37</v>
      </c>
      <c r="C50" s="263">
        <v>31.347099815535973</v>
      </c>
      <c r="D50" s="263">
        <v>37.924011067841775</v>
      </c>
      <c r="E50" s="263">
        <v>34.41535150645624</v>
      </c>
      <c r="F50" s="263">
        <v>0.78819942611190807</v>
      </c>
      <c r="G50" s="263">
        <v>2.7204601352736213</v>
      </c>
      <c r="H50" s="263">
        <v>3.5086595613855298</v>
      </c>
      <c r="I50" s="263">
        <v>28.411559745849562</v>
      </c>
      <c r="J50" s="263"/>
      <c r="K50" s="263">
        <v>4.4883960731171548</v>
      </c>
      <c r="L50" s="263">
        <v>-4.409074605451937</v>
      </c>
      <c r="M50" s="263">
        <v>-3.1087588523751988</v>
      </c>
      <c r="N50" s="263">
        <v>5.2765954992290629</v>
      </c>
      <c r="O50" s="263">
        <v>6.5769112523058002</v>
      </c>
      <c r="P50" s="263"/>
      <c r="Q50" s="263">
        <v>5.7887118261938921</v>
      </c>
      <c r="R50" s="263"/>
      <c r="S50" s="263"/>
      <c r="T50" s="263">
        <v>6.3563230170116825</v>
      </c>
      <c r="U50" s="263">
        <v>5.9064357450297189</v>
      </c>
      <c r="V50" s="263">
        <v>2.6339926214388196</v>
      </c>
      <c r="W50" s="263"/>
      <c r="X50" s="263">
        <v>31.148685719986034</v>
      </c>
      <c r="Y50" s="263"/>
      <c r="Z50" s="263"/>
      <c r="AA50" s="263">
        <v>6.567303750768601</v>
      </c>
      <c r="AB50" s="263">
        <v>5.2669879976918637</v>
      </c>
      <c r="AC50" s="406">
        <v>38.265397622463617</v>
      </c>
      <c r="AD50" s="412"/>
      <c r="AE50" s="264">
        <v>780.64</v>
      </c>
      <c r="AF50" s="264">
        <v>801.96</v>
      </c>
      <c r="AG50" s="322">
        <v>-1.6627320644633916</v>
      </c>
    </row>
    <row r="51" spans="2:33">
      <c r="B51" s="284" t="s">
        <v>38</v>
      </c>
      <c r="C51" s="263">
        <v>32.227896335892368</v>
      </c>
      <c r="D51" s="263">
        <v>37.57872629683682</v>
      </c>
      <c r="E51" s="263">
        <v>34.153020775214955</v>
      </c>
      <c r="F51" s="263">
        <v>0.81863166691436773</v>
      </c>
      <c r="G51" s="263">
        <v>2.6070738547074974</v>
      </c>
      <c r="H51" s="263">
        <v>3.4257055216218655</v>
      </c>
      <c r="I51" s="263">
        <v>29.35622903170005</v>
      </c>
      <c r="J51" s="263"/>
      <c r="K51" s="263">
        <v>3.9729616261556302</v>
      </c>
      <c r="L51" s="263">
        <v>-2.9408611712767483</v>
      </c>
      <c r="M51" s="263">
        <v>-2.381624503402298</v>
      </c>
      <c r="N51" s="263">
        <v>4.7915932930699974</v>
      </c>
      <c r="O51" s="263">
        <v>5.3508299609444476</v>
      </c>
      <c r="P51" s="263"/>
      <c r="Q51" s="263">
        <v>4.5321982940300796</v>
      </c>
      <c r="R51" s="263"/>
      <c r="S51" s="263"/>
      <c r="T51" s="263">
        <v>4.7541546775297796</v>
      </c>
      <c r="U51" s="263">
        <v>4.4760391871182463</v>
      </c>
      <c r="V51" s="263">
        <v>2.8234265095348663</v>
      </c>
      <c r="W51" s="263"/>
      <c r="X51" s="263">
        <v>34.549022083973185</v>
      </c>
      <c r="Y51" s="263"/>
      <c r="Z51" s="263"/>
      <c r="AA51" s="263">
        <v>5.5822883191494022</v>
      </c>
      <c r="AB51" s="263">
        <v>5.0230516512749519</v>
      </c>
      <c r="AC51" s="406">
        <v>41.410458506825584</v>
      </c>
      <c r="AD51" s="412"/>
      <c r="AE51" s="264">
        <v>820.88199999999995</v>
      </c>
      <c r="AF51" s="264">
        <v>839.38699999999994</v>
      </c>
      <c r="AG51" s="322">
        <v>-0.45338050996354412</v>
      </c>
    </row>
    <row r="52" spans="2:33">
      <c r="B52" s="284" t="s">
        <v>39</v>
      </c>
      <c r="C52" s="263">
        <v>33.288454363649429</v>
      </c>
      <c r="D52" s="263">
        <v>37.405771543643446</v>
      </c>
      <c r="E52" s="263">
        <v>34.098245548987208</v>
      </c>
      <c r="F52" s="263">
        <v>0.76587777007909053</v>
      </c>
      <c r="G52" s="263">
        <v>2.5416482245771448</v>
      </c>
      <c r="H52" s="263">
        <v>3.3075259946562352</v>
      </c>
      <c r="I52" s="263">
        <v>30.189951590963339</v>
      </c>
      <c r="J52" s="263"/>
      <c r="K52" s="263">
        <v>2.8998415481869939</v>
      </c>
      <c r="L52" s="263">
        <v>-1.4786886689484648</v>
      </c>
      <c r="M52" s="263">
        <v>-1.0270908072205276</v>
      </c>
      <c r="N52" s="263">
        <v>3.6657193182660843</v>
      </c>
      <c r="O52" s="263">
        <v>4.1173171799940205</v>
      </c>
      <c r="P52" s="263"/>
      <c r="Q52" s="263">
        <v>3.3514394099149309</v>
      </c>
      <c r="R52" s="263"/>
      <c r="S52" s="263"/>
      <c r="T52" s="263">
        <v>4.0944914733819813</v>
      </c>
      <c r="U52" s="263">
        <v>3.6541986554847741</v>
      </c>
      <c r="V52" s="263">
        <v>3.0740549346396895</v>
      </c>
      <c r="W52" s="263"/>
      <c r="X52" s="263">
        <v>36.051544418614284</v>
      </c>
      <c r="Y52" s="263"/>
      <c r="Z52" s="263"/>
      <c r="AA52" s="263">
        <v>4.3291211987087834</v>
      </c>
      <c r="AB52" s="263">
        <v>3.8775233369808459</v>
      </c>
      <c r="AC52" s="406">
        <v>43.722814815158124</v>
      </c>
      <c r="AD52" s="412"/>
      <c r="AE52" s="264">
        <v>863.06200000000001</v>
      </c>
      <c r="AF52" s="264">
        <v>893.44299999999998</v>
      </c>
      <c r="AG52" s="322">
        <v>-0.72184351947045644</v>
      </c>
    </row>
    <row r="53" spans="2:33">
      <c r="B53" s="284" t="s">
        <v>40</v>
      </c>
      <c r="C53" s="263">
        <v>32.449729144095343</v>
      </c>
      <c r="D53" s="263">
        <v>35.583423618634882</v>
      </c>
      <c r="E53" s="263">
        <v>32.878331527627303</v>
      </c>
      <c r="F53" s="263">
        <v>0.35742145178764895</v>
      </c>
      <c r="G53" s="263">
        <v>2.3476706392199351</v>
      </c>
      <c r="H53" s="263">
        <v>2.7050920910075842</v>
      </c>
      <c r="I53" s="263">
        <v>29.674214517876486</v>
      </c>
      <c r="J53" s="263"/>
      <c r="K53" s="263">
        <v>2.5380882887647149</v>
      </c>
      <c r="L53" s="263">
        <v>-0.51115926327193928</v>
      </c>
      <c r="M53" s="263">
        <v>-0.27297452928475824</v>
      </c>
      <c r="N53" s="263">
        <v>2.8955097405523649</v>
      </c>
      <c r="O53" s="263">
        <v>3.1336944745395452</v>
      </c>
      <c r="P53" s="263"/>
      <c r="Q53" s="263">
        <v>2.7762730227518961</v>
      </c>
      <c r="R53" s="263"/>
      <c r="S53" s="263"/>
      <c r="T53" s="263">
        <v>2.7199349945828821</v>
      </c>
      <c r="U53" s="263">
        <v>2.4508125677139758</v>
      </c>
      <c r="V53" s="263">
        <v>3.0326110509209103</v>
      </c>
      <c r="W53" s="263"/>
      <c r="X53" s="263">
        <v>36.569968783790337</v>
      </c>
      <c r="Y53" s="263"/>
      <c r="Z53" s="263"/>
      <c r="AA53" s="263">
        <v>3.3407367280606719</v>
      </c>
      <c r="AB53" s="263">
        <v>3.1025519940734902</v>
      </c>
      <c r="AC53" s="406">
        <v>44.269664138678223</v>
      </c>
      <c r="AD53" s="412"/>
      <c r="AE53" s="264">
        <v>923</v>
      </c>
      <c r="AF53" s="264">
        <v>948.86599999999999</v>
      </c>
      <c r="AG53" s="322">
        <v>-0.18763206018617951</v>
      </c>
    </row>
    <row r="54" spans="2:33">
      <c r="B54" s="284" t="s">
        <v>41</v>
      </c>
      <c r="C54" s="263">
        <v>34.629717741475694</v>
      </c>
      <c r="D54" s="263">
        <v>35.697322332828499</v>
      </c>
      <c r="E54" s="263">
        <v>32.882718986444253</v>
      </c>
      <c r="F54" s="263">
        <v>0.49809108277019493</v>
      </c>
      <c r="G54" s="263">
        <v>2.3165122636140576</v>
      </c>
      <c r="H54" s="263">
        <v>2.8146033463842528</v>
      </c>
      <c r="I54" s="263">
        <v>31.206002386276111</v>
      </c>
      <c r="J54" s="263"/>
      <c r="K54" s="263">
        <v>1.1374030140214713</v>
      </c>
      <c r="L54" s="263">
        <v>1.5748178417158798</v>
      </c>
      <c r="M54" s="263">
        <v>1.0069283362770203</v>
      </c>
      <c r="N54" s="263">
        <v>1.6354940967916665</v>
      </c>
      <c r="O54" s="263">
        <v>1.0676045913528072</v>
      </c>
      <c r="P54" s="263"/>
      <c r="Q54" s="263">
        <v>0.56951350858261207</v>
      </c>
      <c r="R54" s="263"/>
      <c r="S54" s="263"/>
      <c r="T54" s="263">
        <v>0.36727090660869943</v>
      </c>
      <c r="U54" s="263">
        <v>9.3398556831622404E-2</v>
      </c>
      <c r="V54" s="263">
        <v>3.0911708820410437</v>
      </c>
      <c r="W54" s="263"/>
      <c r="X54" s="263">
        <v>36.647170317825733</v>
      </c>
      <c r="Y54" s="263"/>
      <c r="Z54" s="263"/>
      <c r="AA54" s="263">
        <v>0.99473091160515947</v>
      </c>
      <c r="AB54" s="263">
        <v>1.5626204170440183</v>
      </c>
      <c r="AC54" s="406">
        <v>42.737147850641094</v>
      </c>
      <c r="AD54" s="412"/>
      <c r="AE54" s="264">
        <v>964.68299999999999</v>
      </c>
      <c r="AF54" s="264">
        <v>983.43200000000002</v>
      </c>
      <c r="AG54" s="322">
        <v>1.2108318349521903</v>
      </c>
    </row>
    <row r="55" spans="2:33">
      <c r="B55" s="284" t="s">
        <v>42</v>
      </c>
      <c r="C55" s="263">
        <v>35.157740496710545</v>
      </c>
      <c r="D55" s="263">
        <v>35.153582266136659</v>
      </c>
      <c r="E55" s="263">
        <v>32.363211540079895</v>
      </c>
      <c r="F55" s="263">
        <v>0.51215539901687557</v>
      </c>
      <c r="G55" s="263">
        <v>2.2782153270398844</v>
      </c>
      <c r="H55" s="263">
        <v>2.7903707260567603</v>
      </c>
      <c r="I55" s="263">
        <v>31.797197154582225</v>
      </c>
      <c r="J55" s="263"/>
      <c r="K55" s="263">
        <v>0.18703154011442408</v>
      </c>
      <c r="L55" s="263">
        <v>2.4822656416298283</v>
      </c>
      <c r="M55" s="263">
        <v>1.7789204719246436</v>
      </c>
      <c r="N55" s="263">
        <v>0.69918693913129959</v>
      </c>
      <c r="O55" s="263">
        <v>-4.1582305738853227E-3</v>
      </c>
      <c r="P55" s="263"/>
      <c r="Q55" s="263">
        <v>-0.51631362959076077</v>
      </c>
      <c r="R55" s="263"/>
      <c r="S55" s="263"/>
      <c r="T55" s="263">
        <v>-0.44997995138830449</v>
      </c>
      <c r="U55" s="263">
        <v>-0.7611542060007227</v>
      </c>
      <c r="V55" s="263">
        <v>2.9149196322936106</v>
      </c>
      <c r="W55" s="263"/>
      <c r="X55" s="263">
        <v>35.135864805785083</v>
      </c>
      <c r="Y55" s="263"/>
      <c r="Z55" s="263"/>
      <c r="AA55" s="263">
        <v>-0.12138073056150962</v>
      </c>
      <c r="AB55" s="263">
        <v>0.58196443914367524</v>
      </c>
      <c r="AC55" s="406">
        <v>41.099257953853538</v>
      </c>
      <c r="AD55" s="412"/>
      <c r="AE55" s="264">
        <v>1010.045</v>
      </c>
      <c r="AF55" s="264">
        <v>1033.4169999999999</v>
      </c>
      <c r="AG55" s="322">
        <v>0.92235760542949352</v>
      </c>
    </row>
    <row r="56" spans="2:33">
      <c r="B56" s="284" t="s">
        <v>43</v>
      </c>
      <c r="C56" s="263">
        <v>35.824532285840121</v>
      </c>
      <c r="D56" s="263">
        <v>34.75375655234599</v>
      </c>
      <c r="E56" s="263">
        <v>32.003047207136362</v>
      </c>
      <c r="F56" s="263">
        <v>0.46426431308352029</v>
      </c>
      <c r="G56" s="263">
        <v>2.2864450321261076</v>
      </c>
      <c r="H56" s="263">
        <v>2.7507093452096281</v>
      </c>
      <c r="I56" s="263">
        <v>32.544153313081623</v>
      </c>
      <c r="J56" s="263"/>
      <c r="K56" s="263">
        <v>-0.91332007276080374</v>
      </c>
      <c r="L56" s="263">
        <v>3.1604377241218957</v>
      </c>
      <c r="M56" s="263">
        <v>2.5387177503050422</v>
      </c>
      <c r="N56" s="263">
        <v>-0.44905575967728362</v>
      </c>
      <c r="O56" s="263">
        <v>-1.0707757334941372</v>
      </c>
      <c r="P56" s="263"/>
      <c r="Q56" s="263">
        <v>-1.5350400465776575</v>
      </c>
      <c r="R56" s="263">
        <v>27.558601078583568</v>
      </c>
      <c r="S56" s="263"/>
      <c r="T56" s="263">
        <v>-0.86359589345360843</v>
      </c>
      <c r="U56" s="263">
        <v>-0.82796322935904687</v>
      </c>
      <c r="V56" s="263">
        <v>2.447878958581045</v>
      </c>
      <c r="W56" s="263"/>
      <c r="X56" s="263">
        <v>32.491778191422831</v>
      </c>
      <c r="Y56" s="263">
        <v>32.592941384206767</v>
      </c>
      <c r="Z56" s="263">
        <v>32.862035477012043</v>
      </c>
      <c r="AA56" s="263">
        <v>-1.0620802292588594</v>
      </c>
      <c r="AB56" s="263">
        <v>-0.4403602554420058</v>
      </c>
      <c r="AC56" s="406">
        <v>38.593577803024139</v>
      </c>
      <c r="AD56" s="412"/>
      <c r="AE56" s="264">
        <v>1058.018</v>
      </c>
      <c r="AF56" s="264">
        <v>1087.3520000000001</v>
      </c>
      <c r="AG56" s="322">
        <v>0.87449690546190983</v>
      </c>
    </row>
    <row r="57" spans="2:33">
      <c r="B57" s="284" t="s">
        <v>44</v>
      </c>
      <c r="C57" s="263">
        <v>36.510664867658029</v>
      </c>
      <c r="D57" s="263">
        <v>35.055818309697415</v>
      </c>
      <c r="E57" s="263">
        <v>32.391664752827694</v>
      </c>
      <c r="F57" s="263">
        <v>0.40468723086639485</v>
      </c>
      <c r="G57" s="263">
        <v>2.2594663260033299</v>
      </c>
      <c r="H57" s="263">
        <v>2.6641535568697248</v>
      </c>
      <c r="I57" s="263">
        <v>33.057142447034508</v>
      </c>
      <c r="J57" s="263"/>
      <c r="K57" s="263">
        <v>-1.0494401939268894</v>
      </c>
      <c r="L57" s="263">
        <v>3.3630038181087443</v>
      </c>
      <c r="M57" s="263">
        <v>2.5529102232086256</v>
      </c>
      <c r="N57" s="263">
        <v>-0.64475296306049423</v>
      </c>
      <c r="O57" s="263">
        <v>-1.4548465579606129</v>
      </c>
      <c r="P57" s="263"/>
      <c r="Q57" s="263">
        <v>-1.8595337888270078</v>
      </c>
      <c r="R57" s="263">
        <v>26.931945907973308</v>
      </c>
      <c r="S57" s="263"/>
      <c r="T57" s="263">
        <v>-3.1909377332491244</v>
      </c>
      <c r="U57" s="263">
        <v>-3.4115375782281672</v>
      </c>
      <c r="V57" s="263">
        <v>2.4124239249009585</v>
      </c>
      <c r="W57" s="263"/>
      <c r="X57" s="263">
        <v>28.275377590446084</v>
      </c>
      <c r="Y57" s="263">
        <v>28.380751668422899</v>
      </c>
      <c r="Z57" s="263">
        <v>32.950649806814191</v>
      </c>
      <c r="AA57" s="263">
        <v>-1.3860380662571048</v>
      </c>
      <c r="AB57" s="263">
        <v>-0.57594447135698656</v>
      </c>
      <c r="AC57" s="406">
        <v>35.737802865016938</v>
      </c>
      <c r="AD57" s="412"/>
      <c r="AE57" s="264">
        <v>1114.6880000000001</v>
      </c>
      <c r="AF57" s="264">
        <v>1138.8</v>
      </c>
      <c r="AG57" s="322">
        <v>1.2703884276154733</v>
      </c>
    </row>
    <row r="58" spans="2:33">
      <c r="B58" s="284" t="s">
        <v>45</v>
      </c>
      <c r="C58" s="263">
        <v>35.83028958756919</v>
      </c>
      <c r="D58" s="263">
        <v>36.332822209668301</v>
      </c>
      <c r="E58" s="263">
        <v>32.950988533994931</v>
      </c>
      <c r="F58" s="263">
        <v>1.0969633700491945</v>
      </c>
      <c r="G58" s="263">
        <v>2.2848703056241826</v>
      </c>
      <c r="H58" s="263">
        <v>3.3818336756733771</v>
      </c>
      <c r="I58" s="263">
        <v>32.500783173357704</v>
      </c>
      <c r="J58" s="263"/>
      <c r="K58" s="263">
        <v>9.1812905102456877E-3</v>
      </c>
      <c r="L58" s="263">
        <v>1.1975393170381208</v>
      </c>
      <c r="M58" s="263">
        <v>0.59392727857779348</v>
      </c>
      <c r="N58" s="263">
        <v>1.1061446605594401</v>
      </c>
      <c r="O58" s="263">
        <v>0.50253262209911287</v>
      </c>
      <c r="P58" s="263"/>
      <c r="Q58" s="263">
        <v>-0.59443074795008155</v>
      </c>
      <c r="R58" s="263">
        <v>28.379166666666666</v>
      </c>
      <c r="S58" s="263"/>
      <c r="T58" s="263">
        <v>0.24046242373279947</v>
      </c>
      <c r="U58" s="263">
        <v>0.34667895446139796</v>
      </c>
      <c r="V58" s="263">
        <v>1.9972005349008948</v>
      </c>
      <c r="W58" s="263"/>
      <c r="X58" s="263">
        <v>28.112244897959187</v>
      </c>
      <c r="Y58" s="263">
        <v>28.214285714285715</v>
      </c>
      <c r="Z58" s="263">
        <v>34.662499999999994</v>
      </c>
      <c r="AA58" s="263">
        <v>0.43389105689786978</v>
      </c>
      <c r="AB58" s="263">
        <v>1.0375030953581972</v>
      </c>
      <c r="AC58" s="406">
        <v>34.507702867933105</v>
      </c>
      <c r="AD58" s="412"/>
      <c r="AE58" s="264">
        <v>1152.3630000000001</v>
      </c>
      <c r="AF58" s="264">
        <v>1176</v>
      </c>
      <c r="AG58" s="322">
        <v>0.69906870587446535</v>
      </c>
    </row>
    <row r="59" spans="2:33">
      <c r="B59" s="284" t="s">
        <v>46</v>
      </c>
      <c r="C59" s="263">
        <v>34.638250984602884</v>
      </c>
      <c r="D59" s="263">
        <v>37.556861282047677</v>
      </c>
      <c r="E59" s="263">
        <v>33.779923779617704</v>
      </c>
      <c r="F59" s="263">
        <v>1.4448287357624479</v>
      </c>
      <c r="G59" s="263">
        <v>2.3321087666675213</v>
      </c>
      <c r="H59" s="263">
        <v>3.7769375024299694</v>
      </c>
      <c r="I59" s="263">
        <v>31.448063180029497</v>
      </c>
      <c r="J59" s="263"/>
      <c r="K59" s="263">
        <v>1.6503753292451906</v>
      </c>
      <c r="L59" s="263">
        <v>-1.267802885852243</v>
      </c>
      <c r="M59" s="263">
        <v>-1.444396653415092</v>
      </c>
      <c r="N59" s="263">
        <v>3.0952040650076382</v>
      </c>
      <c r="O59" s="263">
        <v>2.9186102974447885</v>
      </c>
      <c r="P59" s="263"/>
      <c r="Q59" s="263">
        <v>1.4737815616823409</v>
      </c>
      <c r="R59" s="263">
        <v>31.346362438986596</v>
      </c>
      <c r="S59" s="263"/>
      <c r="T59" s="263">
        <v>1.7992940473817134</v>
      </c>
      <c r="U59" s="263">
        <v>1.9342142161684162</v>
      </c>
      <c r="V59" s="263">
        <v>1.7990458803023999</v>
      </c>
      <c r="W59" s="263"/>
      <c r="X59" s="263">
        <v>29.796492859172023</v>
      </c>
      <c r="Y59" s="263">
        <v>29.885268975491343</v>
      </c>
      <c r="Z59" s="263">
        <v>37.090257870406241</v>
      </c>
      <c r="AA59" s="263">
        <v>2.5228665282997329</v>
      </c>
      <c r="AB59" s="263">
        <v>2.6994602958625826</v>
      </c>
      <c r="AC59" s="406">
        <v>34.909249435213084</v>
      </c>
      <c r="AD59" s="412"/>
      <c r="AE59" s="264">
        <v>1208.8630000000001</v>
      </c>
      <c r="AF59" s="264">
        <v>1239.0719999999999</v>
      </c>
      <c r="AG59" s="322">
        <v>7.3560052775912529E-2</v>
      </c>
    </row>
    <row r="60" spans="2:33">
      <c r="B60" s="284" t="s">
        <v>47</v>
      </c>
      <c r="C60" s="263">
        <v>35.466155168701604</v>
      </c>
      <c r="D60" s="263">
        <v>38.91915932868249</v>
      </c>
      <c r="E60" s="263">
        <v>34.997273303043677</v>
      </c>
      <c r="F60" s="263">
        <v>1.6922022753382437</v>
      </c>
      <c r="G60" s="263">
        <v>2.2296837503005653</v>
      </c>
      <c r="H60" s="263">
        <v>3.9218860256388086</v>
      </c>
      <c r="I60" s="263">
        <v>32.351198567973334</v>
      </c>
      <c r="J60" s="263"/>
      <c r="K60" s="263">
        <v>1.9674332155392333</v>
      </c>
      <c r="L60" s="263">
        <v>-1.693066646131312</v>
      </c>
      <c r="M60" s="263">
        <v>-1.8996979770278994</v>
      </c>
      <c r="N60" s="263">
        <v>3.6596354908774766</v>
      </c>
      <c r="O60" s="263">
        <v>3.4530041599808894</v>
      </c>
      <c r="P60" s="263"/>
      <c r="Q60" s="263">
        <v>1.7608018846426456</v>
      </c>
      <c r="R60" s="263">
        <v>31.279773080279199</v>
      </c>
      <c r="S60" s="263"/>
      <c r="T60" s="263">
        <v>3.0953118099767245</v>
      </c>
      <c r="U60" s="263">
        <v>3.1419878328023993</v>
      </c>
      <c r="V60" s="263">
        <v>1.8246867441666759</v>
      </c>
      <c r="W60" s="263"/>
      <c r="X60" s="263">
        <v>30.93456021303167</v>
      </c>
      <c r="Y60" s="263">
        <v>31.041626676068123</v>
      </c>
      <c r="Z60" s="263">
        <v>37.801191343829423</v>
      </c>
      <c r="AA60" s="263">
        <v>2.9586626455089653</v>
      </c>
      <c r="AB60" s="263">
        <v>3.1652939764055525</v>
      </c>
      <c r="AC60" s="406">
        <v>36.749510058918652</v>
      </c>
      <c r="AD60" s="412"/>
      <c r="AE60" s="264">
        <v>1272.6020000000001</v>
      </c>
      <c r="AF60" s="264">
        <v>1307.5989999999999</v>
      </c>
      <c r="AG60" s="322">
        <v>0.38383864068281015</v>
      </c>
    </row>
    <row r="61" spans="2:33">
      <c r="B61" s="284" t="s">
        <v>48</v>
      </c>
      <c r="C61" s="263">
        <v>36.044027767326078</v>
      </c>
      <c r="D61" s="263">
        <v>39.930693445531176</v>
      </c>
      <c r="E61" s="263">
        <v>35.661135503925415</v>
      </c>
      <c r="F61" s="263">
        <v>2.0459664434680698</v>
      </c>
      <c r="G61" s="263">
        <v>2.2235914981376936</v>
      </c>
      <c r="H61" s="263">
        <v>4.2695579416057639</v>
      </c>
      <c r="I61" s="263">
        <v>32.944455661910375</v>
      </c>
      <c r="J61" s="263"/>
      <c r="K61" s="263">
        <v>2.1588876064032712</v>
      </c>
      <c r="L61" s="263">
        <v>-2.0838905847544953</v>
      </c>
      <c r="M61" s="263">
        <v>-2.402078956420743</v>
      </c>
      <c r="N61" s="263">
        <v>4.2048540498713409</v>
      </c>
      <c r="O61" s="263">
        <v>3.8866656782050932</v>
      </c>
      <c r="P61" s="263"/>
      <c r="Q61" s="263">
        <v>1.840699234737023</v>
      </c>
      <c r="R61" s="263">
        <v>33.375709885910027</v>
      </c>
      <c r="S61" s="263"/>
      <c r="T61" s="263">
        <v>3.0630636000515588</v>
      </c>
      <c r="U61" s="263">
        <v>3.1564210637684371</v>
      </c>
      <c r="V61" s="263">
        <v>1.9286176762261829</v>
      </c>
      <c r="W61" s="263"/>
      <c r="X61" s="263">
        <v>33.463197742885889</v>
      </c>
      <c r="Y61" s="263">
        <v>33.572103788913942</v>
      </c>
      <c r="Z61" s="263">
        <v>37.601337075829093</v>
      </c>
      <c r="AA61" s="263">
        <v>3.3292031534407776</v>
      </c>
      <c r="AB61" s="263">
        <v>3.6473915251070257</v>
      </c>
      <c r="AC61" s="406">
        <v>39.16230116834668</v>
      </c>
      <c r="AD61" s="412"/>
      <c r="AE61" s="264">
        <v>1342.153</v>
      </c>
      <c r="AF61" s="264">
        <v>1377.3340000000001</v>
      </c>
      <c r="AG61" s="322">
        <v>0.48284128705937113</v>
      </c>
    </row>
    <row r="62" spans="2:33">
      <c r="B62" s="284" t="s">
        <v>49</v>
      </c>
      <c r="C62" s="263">
        <v>36.698234722229081</v>
      </c>
      <c r="D62" s="263">
        <v>39.937620600993924</v>
      </c>
      <c r="E62" s="263">
        <v>35.815137579428338</v>
      </c>
      <c r="F62" s="263">
        <v>1.8521351619446187</v>
      </c>
      <c r="G62" s="263">
        <v>2.2703478596209723</v>
      </c>
      <c r="H62" s="263">
        <v>4.122483021565591</v>
      </c>
      <c r="I62" s="263">
        <v>33.359019244693208</v>
      </c>
      <c r="J62" s="263"/>
      <c r="K62" s="263">
        <v>1.6427902867692166</v>
      </c>
      <c r="L62" s="263">
        <v>-1.449362211535818</v>
      </c>
      <c r="M62" s="263">
        <v>-1.7049017814848046</v>
      </c>
      <c r="N62" s="263">
        <v>3.4949254487138357</v>
      </c>
      <c r="O62" s="263">
        <v>3.2393858787648484</v>
      </c>
      <c r="P62" s="263"/>
      <c r="Q62" s="263">
        <v>1.3872507168202299</v>
      </c>
      <c r="R62" s="263">
        <v>32.388938509103397</v>
      </c>
      <c r="S62" s="263"/>
      <c r="T62" s="263">
        <v>3.0343685954130559</v>
      </c>
      <c r="U62" s="263">
        <v>3.0343685954130559</v>
      </c>
      <c r="V62" s="263">
        <v>1.959719884913957</v>
      </c>
      <c r="W62" s="263"/>
      <c r="X62" s="263">
        <v>34.311233253177605</v>
      </c>
      <c r="Y62" s="263">
        <v>34.46238406046033</v>
      </c>
      <c r="Z62" s="263">
        <v>35.330264513912738</v>
      </c>
      <c r="AA62" s="263">
        <v>2.9675335250494035</v>
      </c>
      <c r="AB62" s="263">
        <v>3.2230730949983908</v>
      </c>
      <c r="AC62" s="406">
        <v>40.520100929416394</v>
      </c>
      <c r="AD62" s="412"/>
      <c r="AE62" s="264">
        <v>1418.4169999999999</v>
      </c>
      <c r="AF62" s="264">
        <v>1455.5</v>
      </c>
      <c r="AG62" s="322">
        <v>0.31794262507422538</v>
      </c>
    </row>
    <row r="63" spans="2:33">
      <c r="B63" s="284" t="s">
        <v>50</v>
      </c>
      <c r="C63" s="263">
        <v>37.168949587351825</v>
      </c>
      <c r="D63" s="263">
        <v>39.968067369372939</v>
      </c>
      <c r="E63" s="263">
        <v>35.849996030288231</v>
      </c>
      <c r="F63" s="263">
        <v>1.8163786270718196</v>
      </c>
      <c r="G63" s="263">
        <v>2.3016927120128865</v>
      </c>
      <c r="H63" s="263">
        <v>4.1180713390847057</v>
      </c>
      <c r="I63" s="263">
        <v>33.798058743660235</v>
      </c>
      <c r="J63" s="263"/>
      <c r="K63" s="263">
        <v>1.0502534731791839</v>
      </c>
      <c r="L63" s="263">
        <v>-0.91848365084299199</v>
      </c>
      <c r="M63" s="263">
        <v>-0.98599796907288695</v>
      </c>
      <c r="N63" s="263">
        <v>2.8666321002510031</v>
      </c>
      <c r="O63" s="263">
        <v>2.7991177820211082</v>
      </c>
      <c r="P63" s="263"/>
      <c r="Q63" s="263">
        <v>0.98273915494928865</v>
      </c>
      <c r="R63" s="263">
        <v>32.461314328463992</v>
      </c>
      <c r="S63" s="263"/>
      <c r="T63" s="263">
        <v>2.5192194604690723</v>
      </c>
      <c r="U63" s="263">
        <v>2.4057126170896765</v>
      </c>
      <c r="V63" s="263">
        <v>2.0698346312272333</v>
      </c>
      <c r="W63" s="263"/>
      <c r="X63" s="263">
        <v>35.122258534472579</v>
      </c>
      <c r="Y63" s="263">
        <v>35.253507632135033</v>
      </c>
      <c r="Z63" s="263">
        <v>35.386791090811251</v>
      </c>
      <c r="AA63" s="263">
        <v>2.6035253731865482</v>
      </c>
      <c r="AB63" s="263">
        <v>2.6710396914164427</v>
      </c>
      <c r="AC63" s="406">
        <v>41.58246167882475</v>
      </c>
      <c r="AD63" s="412"/>
      <c r="AE63" s="264">
        <v>1486.2539999999999</v>
      </c>
      <c r="AF63" s="264">
        <v>1523.82</v>
      </c>
      <c r="AG63" s="322">
        <v>7.8515864301000604E-3</v>
      </c>
    </row>
    <row r="64" spans="2:33">
      <c r="B64" s="284" t="s">
        <v>51</v>
      </c>
      <c r="C64" s="263">
        <v>37.398096719744181</v>
      </c>
      <c r="D64" s="263">
        <v>40.31611491209415</v>
      </c>
      <c r="E64" s="263">
        <v>36.192021703602514</v>
      </c>
      <c r="F64" s="263">
        <v>1.792475905641953</v>
      </c>
      <c r="G64" s="263">
        <v>2.3316173028496832</v>
      </c>
      <c r="H64" s="263">
        <v>4.1240932084916357</v>
      </c>
      <c r="I64" s="263">
        <v>33.774187759408314</v>
      </c>
      <c r="J64" s="263"/>
      <c r="K64" s="263">
        <v>1.469070401750824</v>
      </c>
      <c r="L64" s="263">
        <v>-1.1382512582839823</v>
      </c>
      <c r="M64" s="263">
        <v>-1.4817793733267939</v>
      </c>
      <c r="N64" s="263">
        <v>3.2615463073927771</v>
      </c>
      <c r="O64" s="263">
        <v>2.9180181923499653</v>
      </c>
      <c r="P64" s="263"/>
      <c r="Q64" s="263">
        <v>1.1255422867080123</v>
      </c>
      <c r="R64" s="263">
        <v>34.215532047840185</v>
      </c>
      <c r="S64" s="263"/>
      <c r="T64" s="263">
        <v>2.1243141785501933</v>
      </c>
      <c r="U64" s="263">
        <v>1.8599164784269997</v>
      </c>
      <c r="V64" s="263">
        <v>2.1521589604955347</v>
      </c>
      <c r="W64" s="263"/>
      <c r="X64" s="263">
        <v>35.619526684815547</v>
      </c>
      <c r="Y64" s="263">
        <v>35.751404340030831</v>
      </c>
      <c r="Z64" s="263">
        <v>37.930902388555531</v>
      </c>
      <c r="AA64" s="263">
        <v>2.8987312103603027</v>
      </c>
      <c r="AB64" s="263">
        <v>3.2422593254031145</v>
      </c>
      <c r="AC64" s="406">
        <v>42.273360398972301</v>
      </c>
      <c r="AD64" s="412"/>
      <c r="AE64" s="264">
        <v>1565.8230000000001</v>
      </c>
      <c r="AF64" s="264">
        <v>1592.385</v>
      </c>
      <c r="AG64" s="322">
        <v>0.68391559551358327</v>
      </c>
    </row>
    <row r="65" spans="1:71">
      <c r="B65" s="284" t="s">
        <v>52</v>
      </c>
      <c r="C65" s="263">
        <v>36.095993692904329</v>
      </c>
      <c r="D65" s="263">
        <v>43.485352616806665</v>
      </c>
      <c r="E65" s="263">
        <v>37.957483959041781</v>
      </c>
      <c r="F65" s="263">
        <v>3.0053462490658434</v>
      </c>
      <c r="G65" s="263">
        <v>2.5225224086990412</v>
      </c>
      <c r="H65" s="263">
        <v>5.527868657764885</v>
      </c>
      <c r="I65" s="263">
        <v>32.230181196339309</v>
      </c>
      <c r="J65" s="263"/>
      <c r="K65" s="263">
        <v>4.0385670485885932</v>
      </c>
      <c r="L65" s="263">
        <v>-5.4552208209963622</v>
      </c>
      <c r="M65" s="263">
        <v>-5.1097751947484626</v>
      </c>
      <c r="N65" s="263">
        <v>7.0439132976544379</v>
      </c>
      <c r="O65" s="263">
        <v>7.3893589239023383</v>
      </c>
      <c r="P65" s="263"/>
      <c r="Q65" s="263">
        <v>4.3840126748364945</v>
      </c>
      <c r="R65" s="263">
        <v>47.545706641845825</v>
      </c>
      <c r="S65" s="263"/>
      <c r="T65" s="263">
        <v>10.349410826043808</v>
      </c>
      <c r="U65" s="263">
        <v>10.986248080359879</v>
      </c>
      <c r="V65" s="263">
        <v>2.1174001676585732</v>
      </c>
      <c r="W65" s="263"/>
      <c r="X65" s="263">
        <v>50.601601098425</v>
      </c>
      <c r="Y65" s="263">
        <v>50.633741343025122</v>
      </c>
      <c r="Z65" s="263">
        <v>48.852336145819002</v>
      </c>
      <c r="AA65" s="263">
        <v>6.7666090327161648</v>
      </c>
      <c r="AB65" s="263">
        <v>6.4211634064682634</v>
      </c>
      <c r="AC65" s="406">
        <v>53.532422097829468</v>
      </c>
      <c r="AD65" s="412"/>
      <c r="AE65" s="264">
        <v>1582.979</v>
      </c>
      <c r="AF65" s="264">
        <v>1555.682</v>
      </c>
      <c r="AG65" s="322">
        <v>-0.96445749070123332</v>
      </c>
    </row>
    <row r="66" spans="1:71">
      <c r="B66" s="284" t="s">
        <v>53</v>
      </c>
      <c r="C66" s="263">
        <v>36.138183681871048</v>
      </c>
      <c r="D66" s="263">
        <v>46.440881961736096</v>
      </c>
      <c r="E66" s="263">
        <v>40.756209421918285</v>
      </c>
      <c r="F66" s="263">
        <v>3.0028984688146467</v>
      </c>
      <c r="G66" s="263">
        <v>2.6817740710031734</v>
      </c>
      <c r="H66" s="263">
        <v>5.6846725398178197</v>
      </c>
      <c r="I66" s="263">
        <v>32.360219366498633</v>
      </c>
      <c r="J66" s="263"/>
      <c r="K66" s="263">
        <v>5.5507065890878291</v>
      </c>
      <c r="L66" s="263">
        <v>-8.2908539275761726</v>
      </c>
      <c r="M66" s="263">
        <v>-6.541760705613596</v>
      </c>
      <c r="N66" s="263">
        <v>8.5536050579024749</v>
      </c>
      <c r="O66" s="263">
        <v>10.302698279865051</v>
      </c>
      <c r="P66" s="263"/>
      <c r="Q66" s="263">
        <v>7.2997998110504048</v>
      </c>
      <c r="R66" s="263">
        <v>54.614599513546835</v>
      </c>
      <c r="S66" s="263"/>
      <c r="T66" s="263">
        <v>12.754547282035212</v>
      </c>
      <c r="U66" s="263">
        <v>12.894878643878821</v>
      </c>
      <c r="V66" s="263">
        <v>1.8020858956384243</v>
      </c>
      <c r="W66" s="263"/>
      <c r="X66" s="263">
        <v>64.719804612805063</v>
      </c>
      <c r="Y66" s="263">
        <v>63.932765447847316</v>
      </c>
      <c r="Z66" s="263">
        <v>55.636365239061568</v>
      </c>
      <c r="AA66" s="263">
        <v>10.049010005593988</v>
      </c>
      <c r="AB66" s="263">
        <v>8.2999167836314136</v>
      </c>
      <c r="AC66" s="406">
        <v>70.796369239108586</v>
      </c>
      <c r="AD66" s="412"/>
      <c r="AE66" s="264">
        <v>1557.029</v>
      </c>
      <c r="AF66" s="264">
        <v>1588.231</v>
      </c>
      <c r="AG66" s="322">
        <v>-3.1124034476446587</v>
      </c>
      <c r="AH66" s="297"/>
    </row>
    <row r="67" spans="1:71">
      <c r="B67" s="284" t="s">
        <v>54</v>
      </c>
      <c r="C67" s="263">
        <v>37.025585705571181</v>
      </c>
      <c r="D67" s="263">
        <v>45.717501227099014</v>
      </c>
      <c r="E67" s="263">
        <v>40.682555781556104</v>
      </c>
      <c r="F67" s="263">
        <v>2.444614678622921</v>
      </c>
      <c r="G67" s="263">
        <v>2.5903307669199904</v>
      </c>
      <c r="H67" s="263">
        <v>5.0349454455429115</v>
      </c>
      <c r="I67" s="263">
        <v>33.220319408191187</v>
      </c>
      <c r="J67" s="263"/>
      <c r="K67" s="263">
        <v>4.4318157629383226</v>
      </c>
      <c r="L67" s="263">
        <v>-6.1156526231660324</v>
      </c>
      <c r="M67" s="263">
        <v>-4.3001675431994419</v>
      </c>
      <c r="N67" s="263">
        <v>6.8764304415612463</v>
      </c>
      <c r="O67" s="263">
        <v>8.6919155215278323</v>
      </c>
      <c r="P67" s="263"/>
      <c r="Q67" s="263">
        <v>6.2473008429049095</v>
      </c>
      <c r="R67" s="263">
        <v>58.923649665224801</v>
      </c>
      <c r="S67" s="263"/>
      <c r="T67" s="263">
        <v>8.2326518300822631</v>
      </c>
      <c r="U67" s="263">
        <v>7.7430408588648758</v>
      </c>
      <c r="V67" s="263">
        <v>2.5189470845417468</v>
      </c>
      <c r="W67" s="263"/>
      <c r="X67" s="263">
        <v>70.87252587450584</v>
      </c>
      <c r="Y67" s="263">
        <v>70.593571806718785</v>
      </c>
      <c r="Z67" s="263">
        <v>50.074135075623836</v>
      </c>
      <c r="AA67" s="263">
        <v>8.7347334446066913</v>
      </c>
      <c r="AB67" s="263">
        <v>6.9192483646401026</v>
      </c>
      <c r="AC67" s="406">
        <v>76.214551582082308</v>
      </c>
      <c r="AD67" s="412"/>
      <c r="AE67" s="264">
        <v>1627.8230000000001</v>
      </c>
      <c r="AF67" s="264">
        <v>1649.0170000000001</v>
      </c>
      <c r="AG67" s="322">
        <v>-2.3860087808753123</v>
      </c>
      <c r="AH67" s="297"/>
    </row>
    <row r="68" spans="1:71">
      <c r="B68" s="284" t="s">
        <v>55</v>
      </c>
      <c r="C68" s="263">
        <v>37.342095559341949</v>
      </c>
      <c r="D68" s="263">
        <v>44.553421110980295</v>
      </c>
      <c r="E68" s="263">
        <v>40.1113884833225</v>
      </c>
      <c r="F68" s="263">
        <v>1.8421113968503082</v>
      </c>
      <c r="G68" s="263">
        <v>2.5999212308074799</v>
      </c>
      <c r="H68" s="263">
        <v>4.4420326276577873</v>
      </c>
      <c r="I68" s="263">
        <v>33.459336151413751</v>
      </c>
      <c r="J68" s="263"/>
      <c r="K68" s="263">
        <v>3.6419298369801942</v>
      </c>
      <c r="L68" s="263">
        <v>-4.6160659270649873</v>
      </c>
      <c r="M68" s="263">
        <v>-2.8887816092571441</v>
      </c>
      <c r="N68" s="263">
        <v>5.4840412338305011</v>
      </c>
      <c r="O68" s="263">
        <v>7.2113255516383452</v>
      </c>
      <c r="P68" s="263"/>
      <c r="Q68" s="263">
        <v>5.3692141547880379</v>
      </c>
      <c r="R68" s="263">
        <v>64.98678035366234</v>
      </c>
      <c r="S68" s="263"/>
      <c r="T68" s="263">
        <v>7.0325708818145358</v>
      </c>
      <c r="U68" s="263">
        <v>6.4429374573806681</v>
      </c>
      <c r="V68" s="263">
        <v>2.5977697202378853</v>
      </c>
      <c r="W68" s="263"/>
      <c r="X68" s="263">
        <v>74.265558846563778</v>
      </c>
      <c r="Y68" s="263">
        <v>74.583536976734592</v>
      </c>
      <c r="Z68" s="263">
        <v>55.103136795369302</v>
      </c>
      <c r="AA68" s="263">
        <v>7.3423286396536556</v>
      </c>
      <c r="AB68" s="263">
        <v>5.6150443218458115</v>
      </c>
      <c r="AC68" s="406">
        <v>82.123277969786827</v>
      </c>
      <c r="AD68" s="412"/>
      <c r="AE68" s="264">
        <v>1673.2429999999999</v>
      </c>
      <c r="AF68" s="264">
        <v>1698.23</v>
      </c>
      <c r="AG68" s="322">
        <v>-2.5001651232655617</v>
      </c>
      <c r="AH68" s="297"/>
    </row>
    <row r="69" spans="1:71">
      <c r="A69" s="301"/>
      <c r="B69" s="290" t="s">
        <v>56</v>
      </c>
      <c r="C69" s="263">
        <v>36.870493276973392</v>
      </c>
      <c r="D69" s="263">
        <v>44.046416385417601</v>
      </c>
      <c r="E69" s="263">
        <v>39.575468936829225</v>
      </c>
      <c r="F69" s="263">
        <v>1.8798624502199279</v>
      </c>
      <c r="G69" s="263">
        <v>2.5910849983684368</v>
      </c>
      <c r="H69" s="263">
        <v>4.4709474485883645</v>
      </c>
      <c r="I69" s="263">
        <v>32.807813421014657</v>
      </c>
      <c r="J69" s="263"/>
      <c r="K69" s="263">
        <v>3.7179608266251121</v>
      </c>
      <c r="L69" s="263">
        <v>-4.9146863312079541</v>
      </c>
      <c r="M69" s="263">
        <v>-3.3365864996087979</v>
      </c>
      <c r="N69" s="263">
        <v>5.5978232768450393</v>
      </c>
      <c r="O69" s="263">
        <v>7.1759231084441959</v>
      </c>
      <c r="P69" s="263"/>
      <c r="Q69" s="263">
        <v>5.2960606582242677</v>
      </c>
      <c r="R69" s="263">
        <v>69.698767101071397</v>
      </c>
      <c r="S69" s="263"/>
      <c r="T69" s="263">
        <v>5.5561254918598602</v>
      </c>
      <c r="U69" s="263">
        <v>5.0357639860920091</v>
      </c>
      <c r="V69" s="263">
        <v>2.239385998925429</v>
      </c>
      <c r="W69" s="263"/>
      <c r="X69" s="263">
        <v>77.471553502551188</v>
      </c>
      <c r="Y69" s="263">
        <v>76.201342114425628</v>
      </c>
      <c r="Z69" s="263">
        <v>59.224683382799746</v>
      </c>
      <c r="AA69" s="263">
        <v>7.2014253430775055</v>
      </c>
      <c r="AB69" s="263">
        <v>5.6233255114783489</v>
      </c>
      <c r="AC69" s="406">
        <v>83.928259895591538</v>
      </c>
      <c r="AD69" s="412"/>
      <c r="AE69" s="264">
        <v>1725.3389999999999</v>
      </c>
      <c r="AF69" s="264">
        <v>1763.4860000000001</v>
      </c>
      <c r="AG69" s="322">
        <v>-2.156133613892087</v>
      </c>
      <c r="AH69" s="297"/>
    </row>
    <row r="70" spans="1:71">
      <c r="A70" s="301"/>
      <c r="B70" s="290" t="s">
        <v>57</v>
      </c>
      <c r="C70" s="263">
        <v>36.758795334877433</v>
      </c>
      <c r="D70" s="263">
        <v>42.495235201962025</v>
      </c>
      <c r="E70" s="263">
        <v>38.496297372182006</v>
      </c>
      <c r="F70" s="263">
        <v>1.452667455348382</v>
      </c>
      <c r="G70" s="263">
        <v>2.5462703744316335</v>
      </c>
      <c r="H70" s="263">
        <v>3.998937829780016</v>
      </c>
      <c r="I70" s="263">
        <v>32.704586956594042</v>
      </c>
      <c r="J70" s="263"/>
      <c r="K70" s="263">
        <v>3.0677906693570378</v>
      </c>
      <c r="L70" s="263">
        <v>-3.6398178566558048</v>
      </c>
      <c r="M70" s="263">
        <v>-2.423836114276638</v>
      </c>
      <c r="N70" s="263">
        <v>4.5204581247054207</v>
      </c>
      <c r="O70" s="263">
        <v>5.7364398670845871</v>
      </c>
      <c r="P70" s="263"/>
      <c r="Q70" s="263">
        <v>4.2837724117362042</v>
      </c>
      <c r="R70" s="263">
        <v>70.734218530587015</v>
      </c>
      <c r="S70" s="263"/>
      <c r="T70" s="263">
        <v>4.3480791682697157</v>
      </c>
      <c r="U70" s="263">
        <v>3.5814428440439192</v>
      </c>
      <c r="V70" s="263">
        <v>2.0962893892742982</v>
      </c>
      <c r="W70" s="263"/>
      <c r="X70" s="263">
        <v>79.217744427757381</v>
      </c>
      <c r="Y70" s="263">
        <v>76.956858832905922</v>
      </c>
      <c r="Z70" s="263">
        <v>56.762704604724533</v>
      </c>
      <c r="AA70" s="263">
        <v>5.562811624444107</v>
      </c>
      <c r="AB70" s="263">
        <v>4.3468298820649398</v>
      </c>
      <c r="AC70" s="406">
        <v>85.360954933159789</v>
      </c>
      <c r="AD70" s="412"/>
      <c r="AE70" s="264">
        <v>1803.854</v>
      </c>
      <c r="AF70" s="264">
        <v>1844.41</v>
      </c>
      <c r="AG70" s="322">
        <v>-1.5695100392014991</v>
      </c>
      <c r="AH70" s="297"/>
    </row>
    <row r="71" spans="1:71">
      <c r="A71" s="301"/>
      <c r="B71" s="290" t="s">
        <v>58</v>
      </c>
      <c r="C71" s="263">
        <v>36.783420301354056</v>
      </c>
      <c r="D71" s="263">
        <v>42.028909001909994</v>
      </c>
      <c r="E71" s="263">
        <v>37.590180665265365</v>
      </c>
      <c r="F71" s="263">
        <v>1.9291330605384873</v>
      </c>
      <c r="G71" s="263">
        <v>2.5095952761061362</v>
      </c>
      <c r="H71" s="263">
        <v>4.4387283366446235</v>
      </c>
      <c r="I71" s="263">
        <v>32.633536703064195</v>
      </c>
      <c r="J71" s="263"/>
      <c r="K71" s="263">
        <v>2.6797937267064413</v>
      </c>
      <c r="L71" s="263">
        <v>-3.4272651943423336</v>
      </c>
      <c r="M71" s="263">
        <v>-2.7907032810313281</v>
      </c>
      <c r="N71" s="263">
        <v>4.6089267872449291</v>
      </c>
      <c r="O71" s="263">
        <v>5.2454887005559332</v>
      </c>
      <c r="P71" s="263"/>
      <c r="Q71" s="263">
        <v>3.3163556400174468</v>
      </c>
      <c r="R71" s="263">
        <v>72.868642036566698</v>
      </c>
      <c r="S71" s="263"/>
      <c r="T71" s="263">
        <v>4.5078335204932065</v>
      </c>
      <c r="U71" s="263">
        <v>4.365357400706622</v>
      </c>
      <c r="V71" s="263">
        <v>1.8217427516873714</v>
      </c>
      <c r="W71" s="263"/>
      <c r="X71" s="263">
        <v>81.56653154592702</v>
      </c>
      <c r="Y71" s="263">
        <v>79.185449010142463</v>
      </c>
      <c r="Z71" s="263">
        <v>53.69377911964073</v>
      </c>
      <c r="AA71" s="263">
        <v>5.0166311009586204</v>
      </c>
      <c r="AB71" s="263">
        <v>4.3800691876476154</v>
      </c>
      <c r="AC71" s="406">
        <v>86.456610369403478</v>
      </c>
      <c r="AD71" s="412"/>
      <c r="AE71" s="413">
        <v>1875.402</v>
      </c>
      <c r="AF71" s="266">
        <v>1902.4960000000001</v>
      </c>
      <c r="AG71" s="322">
        <v>-0.64531981094141067</v>
      </c>
    </row>
    <row r="72" spans="1:71">
      <c r="A72" s="301"/>
      <c r="B72" s="290" t="s">
        <v>59</v>
      </c>
      <c r="C72" s="263">
        <v>36.971067750116454</v>
      </c>
      <c r="D72" s="263">
        <v>41.195486776046792</v>
      </c>
      <c r="E72" s="263">
        <v>37.037937994927802</v>
      </c>
      <c r="F72" s="263">
        <v>1.6692200196677189</v>
      </c>
      <c r="G72" s="263">
        <v>2.4883287614512706</v>
      </c>
      <c r="H72" s="263">
        <v>4.1575487811189902</v>
      </c>
      <c r="I72" s="263">
        <v>32.817763055742461</v>
      </c>
      <c r="J72" s="263"/>
      <c r="K72" s="263">
        <v>2.3781932479590546</v>
      </c>
      <c r="L72" s="263">
        <v>-2.4657626416852132</v>
      </c>
      <c r="M72" s="263">
        <v>-2.2887568833816525</v>
      </c>
      <c r="N72" s="263">
        <v>4.0474132676267747</v>
      </c>
      <c r="O72" s="263">
        <v>4.2244190259303354</v>
      </c>
      <c r="P72" s="263"/>
      <c r="Q72" s="263">
        <v>2.5551990062626158</v>
      </c>
      <c r="R72" s="263">
        <v>73.754890756165807</v>
      </c>
      <c r="S72" s="263"/>
      <c r="T72" s="263">
        <v>3.1441436778634646</v>
      </c>
      <c r="U72" s="263">
        <v>2.5959836447388853</v>
      </c>
      <c r="V72" s="263">
        <v>1.7841209047150766</v>
      </c>
      <c r="W72" s="263"/>
      <c r="X72" s="263">
        <v>81.088940586972086</v>
      </c>
      <c r="Y72" s="263">
        <v>78.897759809982432</v>
      </c>
      <c r="Z72" s="263">
        <v>51.873942539207384</v>
      </c>
      <c r="AA72" s="263">
        <v>4.3485844417990789</v>
      </c>
      <c r="AB72" s="263">
        <v>4.1715786834955182</v>
      </c>
      <c r="AC72" s="406">
        <v>86.446664251332763</v>
      </c>
      <c r="AD72" s="412"/>
      <c r="AE72" s="271">
        <v>1932.1</v>
      </c>
      <c r="AF72" s="264">
        <v>1966.9760000000001</v>
      </c>
      <c r="AG72" s="322">
        <v>-9.5883592230557452E-2</v>
      </c>
    </row>
    <row r="73" spans="1:71">
      <c r="A73" s="301"/>
      <c r="B73" s="414" t="s">
        <v>60</v>
      </c>
      <c r="C73" s="263">
        <v>37.522981159174137</v>
      </c>
      <c r="D73" s="263">
        <v>40.386550298320529</v>
      </c>
      <c r="E73" s="263">
        <v>36.113172090269899</v>
      </c>
      <c r="F73" s="263">
        <v>1.8101356471921519</v>
      </c>
      <c r="G73" s="263">
        <v>2.4632425608584798</v>
      </c>
      <c r="H73" s="263">
        <v>4.273378208050632</v>
      </c>
      <c r="I73" s="263">
        <v>33.611491026546403</v>
      </c>
      <c r="J73" s="263"/>
      <c r="K73" s="263">
        <v>0.94459636895012222</v>
      </c>
      <c r="L73" s="263">
        <v>-0.91949467770755555</v>
      </c>
      <c r="M73" s="263">
        <v>-0.81065755470344225</v>
      </c>
      <c r="N73" s="263">
        <v>2.7547320161422744</v>
      </c>
      <c r="O73" s="263">
        <v>2.8635691391463873</v>
      </c>
      <c r="P73" s="263"/>
      <c r="Q73" s="263">
        <v>1.0534334919542354</v>
      </c>
      <c r="R73" s="263">
        <v>73.98520631254361</v>
      </c>
      <c r="S73" s="263"/>
      <c r="T73" s="263">
        <v>3.3254271193073519</v>
      </c>
      <c r="U73" s="263">
        <v>5.0302293497337613</v>
      </c>
      <c r="V73" s="263">
        <v>1.8250342917134732</v>
      </c>
      <c r="W73" s="263"/>
      <c r="X73" s="263">
        <v>83.334791509912691</v>
      </c>
      <c r="Y73" s="263">
        <v>77.424315774943082</v>
      </c>
      <c r="Z73" s="263">
        <v>61.265580616750356</v>
      </c>
      <c r="AA73" s="263">
        <v>2.6987404685921672</v>
      </c>
      <c r="AB73" s="263">
        <v>2.5899033455880542</v>
      </c>
      <c r="AC73" s="406">
        <v>86.295928796398101</v>
      </c>
      <c r="AD73" s="412"/>
      <c r="AE73" s="271">
        <v>2013.606</v>
      </c>
      <c r="AF73" s="264">
        <v>2057.364</v>
      </c>
      <c r="AG73" s="322">
        <v>-0.17932080911600343</v>
      </c>
    </row>
    <row r="74" spans="1:71">
      <c r="A74" s="301"/>
      <c r="B74" s="290" t="s">
        <v>61</v>
      </c>
      <c r="C74" s="263">
        <v>37.188472128716803</v>
      </c>
      <c r="D74" s="263">
        <v>40.03551538038954</v>
      </c>
      <c r="E74" s="263">
        <v>35.426425177326756</v>
      </c>
      <c r="F74" s="263">
        <v>2.2089194395488105</v>
      </c>
      <c r="G74" s="263">
        <v>2.4001707635139735</v>
      </c>
      <c r="H74" s="263">
        <v>4.6090902030627845</v>
      </c>
      <c r="I74" s="263">
        <v>33.390270386681202</v>
      </c>
      <c r="J74" s="263"/>
      <c r="K74" s="263">
        <v>0.64055918873488049</v>
      </c>
      <c r="L74" s="263">
        <v>-0.89045739750496578</v>
      </c>
      <c r="M74" s="263">
        <v>-0.89289277411592272</v>
      </c>
      <c r="N74" s="263">
        <v>2.8494786282836908</v>
      </c>
      <c r="O74" s="263">
        <v>2.847043251672734</v>
      </c>
      <c r="P74" s="263"/>
      <c r="Q74" s="263">
        <v>0.63812381212392355</v>
      </c>
      <c r="R74" s="263">
        <v>70.126650551506472</v>
      </c>
      <c r="S74" s="263"/>
      <c r="T74" s="263">
        <v>1.8398529832871879</v>
      </c>
      <c r="U74" s="263">
        <v>3.8602845709161713</v>
      </c>
      <c r="V74" s="263">
        <v>2.0416817347362239</v>
      </c>
      <c r="W74" s="263"/>
      <c r="X74" s="263">
        <v>82.294064686309184</v>
      </c>
      <c r="Y74" s="263">
        <v>73.735519414273398</v>
      </c>
      <c r="Z74" s="263">
        <v>62.7012229636819</v>
      </c>
      <c r="AA74" s="263">
        <v>2.8164068288253001</v>
      </c>
      <c r="AB74" s="263">
        <v>2.8188422054362574</v>
      </c>
      <c r="AC74" s="406">
        <v>85.005257743796591</v>
      </c>
      <c r="AD74" s="412"/>
      <c r="AE74" s="264">
        <v>2098.8090000000002</v>
      </c>
      <c r="AF74" s="264">
        <v>2135.877</v>
      </c>
      <c r="AG74" s="322">
        <v>7.6599076868315269E-2</v>
      </c>
    </row>
    <row r="75" spans="1:71">
      <c r="A75" s="301"/>
      <c r="B75" s="290" t="s">
        <v>171</v>
      </c>
      <c r="C75" s="263">
        <v>37.390013001077442</v>
      </c>
      <c r="D75" s="263">
        <v>39.455095677072741</v>
      </c>
      <c r="E75" s="263">
        <v>35.008690387575641</v>
      </c>
      <c r="F75" s="263">
        <v>2.1001386597572944</v>
      </c>
      <c r="G75" s="263">
        <v>2.3462666297398034</v>
      </c>
      <c r="H75" s="263">
        <v>4.4464052894970987</v>
      </c>
      <c r="I75" s="263">
        <v>33.81140432798783</v>
      </c>
      <c r="J75" s="263"/>
      <c r="K75" s="263">
        <v>0.16976426147065998</v>
      </c>
      <c r="L75" s="263">
        <v>-0.46060434307754733</v>
      </c>
      <c r="M75" s="263">
        <v>-0.6654245883102019</v>
      </c>
      <c r="N75" s="263">
        <v>2.2699029212279549</v>
      </c>
      <c r="O75" s="263">
        <v>2.0650826759952996</v>
      </c>
      <c r="P75" s="263"/>
      <c r="Q75" s="263">
        <v>-3.5055983761994709E-2</v>
      </c>
      <c r="R75" s="263">
        <v>66.928097073717581</v>
      </c>
      <c r="S75" s="263"/>
      <c r="T75" s="263">
        <v>1.6016260087796375</v>
      </c>
      <c r="U75" s="263">
        <v>0.7813067877033546</v>
      </c>
      <c r="V75" s="263">
        <v>1.7970102122405189</v>
      </c>
      <c r="W75" s="263"/>
      <c r="X75" s="263">
        <v>80.245594264285856</v>
      </c>
      <c r="Y75" s="263">
        <v>72.319991902691314</v>
      </c>
      <c r="Z75" s="263">
        <v>58.520406618646128</v>
      </c>
      <c r="AA75" s="263">
        <v>1.8620155994527214</v>
      </c>
      <c r="AB75" s="263">
        <v>2.0668358446853765</v>
      </c>
      <c r="AC75" s="406">
        <v>84.751475157636904</v>
      </c>
      <c r="AD75" s="412"/>
      <c r="AE75" s="264">
        <v>2173.6660000000002</v>
      </c>
      <c r="AF75" s="264">
        <v>2213.0810000000001</v>
      </c>
      <c r="AG75" s="322">
        <v>0.37900085971798331</v>
      </c>
    </row>
    <row r="76" spans="1:71">
      <c r="A76" s="301"/>
      <c r="B76" s="290" t="s">
        <v>182</v>
      </c>
      <c r="C76" s="263">
        <v>36.930704022296332</v>
      </c>
      <c r="D76" s="263">
        <v>39.641734959880523</v>
      </c>
      <c r="E76" s="263">
        <v>35.400775446916853</v>
      </c>
      <c r="F76" s="263">
        <v>1.8960176714824313</v>
      </c>
      <c r="G76" s="263">
        <v>2.3449418414812357</v>
      </c>
      <c r="H76" s="263">
        <v>4.2409595129636664</v>
      </c>
      <c r="I76" s="263">
        <v>33.178235028575202</v>
      </c>
      <c r="J76" s="263"/>
      <c r="K76" s="263">
        <v>1.166995893934375</v>
      </c>
      <c r="L76" s="263">
        <v>-1.3281714190892691</v>
      </c>
      <c r="M76" s="263">
        <v>-1.6801540469218799</v>
      </c>
      <c r="N76" s="263">
        <v>3.0630135654168065</v>
      </c>
      <c r="O76" s="263">
        <v>2.7110309375841957</v>
      </c>
      <c r="P76" s="263"/>
      <c r="Q76" s="263">
        <v>0.81501326610176439</v>
      </c>
      <c r="R76" s="263">
        <v>74.760213561634174</v>
      </c>
      <c r="S76" s="263"/>
      <c r="T76" s="263">
        <v>2.501378354218299</v>
      </c>
      <c r="U76" s="263">
        <v>1.205234712758118</v>
      </c>
      <c r="V76" s="263">
        <v>1.7479226551473726</v>
      </c>
      <c r="W76" s="263"/>
      <c r="X76" s="263">
        <v>85.410541665686665</v>
      </c>
      <c r="Y76" s="263">
        <v>77.300844368135103</v>
      </c>
      <c r="Z76" s="263">
        <v>66.873203659712587</v>
      </c>
      <c r="AA76" s="263">
        <v>2.9600268355306709</v>
      </c>
      <c r="AB76" s="263">
        <v>3.3120094633632817</v>
      </c>
      <c r="AC76" s="406">
        <v>84.703167627499994</v>
      </c>
      <c r="AD76" s="412"/>
      <c r="AE76" s="271">
        <v>2241.8040000000001</v>
      </c>
      <c r="AF76" s="264">
        <v>2125.85</v>
      </c>
      <c r="AG76" s="322">
        <v>0.55236491177802816</v>
      </c>
    </row>
    <row r="77" spans="1:71">
      <c r="A77" s="301"/>
      <c r="B77" s="290" t="s">
        <v>186</v>
      </c>
      <c r="C77" s="263">
        <v>37.970441697805882</v>
      </c>
      <c r="D77" s="263">
        <v>53.030660151384488</v>
      </c>
      <c r="E77" s="263">
        <v>47.024623934080672</v>
      </c>
      <c r="F77" s="263">
        <v>3.4361885599310145</v>
      </c>
      <c r="G77" s="263">
        <v>2.569847657372808</v>
      </c>
      <c r="H77" s="263">
        <v>6.0060362173038229</v>
      </c>
      <c r="I77" s="263">
        <v>34.059595669253618</v>
      </c>
      <c r="J77" s="263"/>
      <c r="K77" s="263">
        <v>11.583280584836716</v>
      </c>
      <c r="L77" s="263">
        <v>-14.04752323464597</v>
      </c>
      <c r="M77" s="263">
        <v>-14.006773925835084</v>
      </c>
      <c r="N77" s="263">
        <v>15.019469144767728</v>
      </c>
      <c r="O77" s="263">
        <v>15.060218453578614</v>
      </c>
      <c r="P77" s="263"/>
      <c r="Q77" s="263">
        <v>11.624029893647599</v>
      </c>
      <c r="R77" s="263">
        <v>83.110846972052059</v>
      </c>
      <c r="S77" s="263"/>
      <c r="T77" s="263">
        <v>16.19157803966657</v>
      </c>
      <c r="U77" s="263">
        <v>15.890629491233113</v>
      </c>
      <c r="V77" s="263">
        <v>1.207339273737664</v>
      </c>
      <c r="W77" s="263"/>
      <c r="X77" s="263">
        <v>96.582566463542534</v>
      </c>
      <c r="Y77" s="263">
        <v>86.50703583984567</v>
      </c>
      <c r="Z77" s="263">
        <v>73.268245764064062</v>
      </c>
      <c r="AA77" s="263">
        <v>15.301475519785379</v>
      </c>
      <c r="AB77" s="263">
        <v>15.260726210974493</v>
      </c>
      <c r="AC77" s="406">
        <v>107.51863562326338</v>
      </c>
      <c r="AD77" s="412"/>
      <c r="AE77" s="415">
        <v>2087.4</v>
      </c>
      <c r="AF77" s="264">
        <v>2231.1480000000001</v>
      </c>
      <c r="AG77" s="322">
        <v>-0.30244458233298133</v>
      </c>
      <c r="AH77" s="327"/>
      <c r="BS77" s="297">
        <v>60</v>
      </c>
    </row>
    <row r="78" spans="1:71" s="297" customFormat="1">
      <c r="B78" s="290" t="s">
        <v>246</v>
      </c>
      <c r="C78" s="263">
        <v>39.097273814610226</v>
      </c>
      <c r="D78" s="263">
        <v>44.282002967478654</v>
      </c>
      <c r="E78" s="263">
        <v>39.676258855445951</v>
      </c>
      <c r="F78" s="263">
        <v>2.2590429817687179</v>
      </c>
      <c r="G78" s="263">
        <v>2.3467011302639973</v>
      </c>
      <c r="H78" s="263">
        <v>4.6057441120327152</v>
      </c>
      <c r="I78" s="263">
        <v>35.310153282958893</v>
      </c>
      <c r="J78" s="263"/>
      <c r="K78" s="263">
        <v>3.7572562151799769</v>
      </c>
      <c r="L78" s="263">
        <v>-3.1167860262898075</v>
      </c>
      <c r="M78" s="263">
        <v>-3.9483560703700729</v>
      </c>
      <c r="N78" s="263">
        <v>6.0162991969486947</v>
      </c>
      <c r="O78" s="263">
        <v>5.1847291528684289</v>
      </c>
      <c r="P78" s="263"/>
      <c r="Q78" s="263">
        <v>2.9256861710997111</v>
      </c>
      <c r="R78" s="263">
        <v>80.423028189333962</v>
      </c>
      <c r="S78" s="263"/>
      <c r="T78" s="263">
        <v>5.4652691711892372</v>
      </c>
      <c r="U78" s="263">
        <v>3.6640766639667732</v>
      </c>
      <c r="V78" s="263">
        <v>2.3486952894988851</v>
      </c>
      <c r="W78" s="263"/>
      <c r="X78" s="263">
        <v>96.352104234612042</v>
      </c>
      <c r="Y78" s="263">
        <v>82.977174397349131</v>
      </c>
      <c r="Z78" s="263">
        <v>66.815969463881814</v>
      </c>
      <c r="AA78" s="263">
        <v>5.7886623986001844</v>
      </c>
      <c r="AB78" s="263">
        <v>6.620232442680452</v>
      </c>
      <c r="AC78" s="406">
        <v>101.20663605278668</v>
      </c>
      <c r="AD78" s="412"/>
      <c r="AE78" s="415">
        <v>2356.8829999999998</v>
      </c>
      <c r="AF78" s="416">
        <v>2471.0410000000002</v>
      </c>
      <c r="AG78" s="322">
        <v>1.7841179210937241</v>
      </c>
      <c r="BS78" s="297">
        <v>60</v>
      </c>
    </row>
    <row r="79" spans="1:71">
      <c r="A79" s="301"/>
      <c r="B79" s="290" t="s">
        <v>280</v>
      </c>
      <c r="C79" s="417">
        <v>40.063895612921648</v>
      </c>
      <c r="D79" s="291">
        <v>44.832776948369357</v>
      </c>
      <c r="E79" s="291">
        <v>40.723665401469574</v>
      </c>
      <c r="F79" s="291">
        <v>1.7761247210176565</v>
      </c>
      <c r="G79" s="291">
        <v>2.3329868258821338</v>
      </c>
      <c r="H79" s="291">
        <v>4.1091115468997899</v>
      </c>
      <c r="I79" s="291">
        <v>35.931610493643518</v>
      </c>
      <c r="J79" s="291"/>
      <c r="K79" s="291">
        <v>3.8629193521209819</v>
      </c>
      <c r="L79" s="291">
        <v>-1.0318236208726186</v>
      </c>
      <c r="M79" s="291">
        <v>-1.9019863585635441</v>
      </c>
      <c r="N79" s="291">
        <v>5.6390440731386393</v>
      </c>
      <c r="O79" s="263">
        <v>4.7688813354477126</v>
      </c>
      <c r="P79" s="291"/>
      <c r="Q79" s="263">
        <v>2.9927566144300561</v>
      </c>
      <c r="R79" s="263">
        <v>80.464869268293398</v>
      </c>
      <c r="S79" s="291"/>
      <c r="T79" s="291">
        <v>4.3081179848199564</v>
      </c>
      <c r="U79" s="291">
        <v>1.9382236663686472</v>
      </c>
      <c r="V79" s="291">
        <v>4.338642106032828</v>
      </c>
      <c r="W79" s="291"/>
      <c r="X79" s="263">
        <v>94.600892381311283</v>
      </c>
      <c r="Y79" s="263">
        <v>83.719281189306585</v>
      </c>
      <c r="Z79" s="263">
        <v>68.984026181275453</v>
      </c>
      <c r="AA79" s="291">
        <v>5.1761791150790319</v>
      </c>
      <c r="AB79" s="291">
        <v>6.0463418527699568</v>
      </c>
      <c r="AC79" s="418">
        <v>98.204106171327382</v>
      </c>
      <c r="AD79" s="412"/>
      <c r="AE79" s="271">
        <v>2584.8409999999999</v>
      </c>
      <c r="AF79" s="264">
        <v>2690.7779999999998</v>
      </c>
      <c r="AG79" s="322">
        <v>1.0266783069443619</v>
      </c>
      <c r="BS79" s="297">
        <v>60</v>
      </c>
    </row>
    <row r="80" spans="1:71">
      <c r="A80" s="301"/>
      <c r="B80" s="419" t="s">
        <v>282</v>
      </c>
      <c r="C80" s="420">
        <v>39.915814984758356</v>
      </c>
      <c r="D80" s="421">
        <v>44.676431101670047</v>
      </c>
      <c r="E80" s="421">
        <v>39.753155121860495</v>
      </c>
      <c r="F80" s="421">
        <v>2.5510500605888011</v>
      </c>
      <c r="G80" s="421">
        <v>2.3722259192207442</v>
      </c>
      <c r="H80" s="421">
        <v>4.9232759798095449</v>
      </c>
      <c r="I80" s="421">
        <v>35.47158283520718</v>
      </c>
      <c r="J80" s="421"/>
      <c r="K80" s="421">
        <v>2.4228194757805213</v>
      </c>
      <c r="L80" s="421">
        <v>-1.7621242985792873</v>
      </c>
      <c r="M80" s="421">
        <v>-1.9753777180369234</v>
      </c>
      <c r="N80" s="421">
        <v>4.9738695363693228</v>
      </c>
      <c r="O80" s="422">
        <v>4.7606161169116854</v>
      </c>
      <c r="P80" s="421"/>
      <c r="Q80" s="263">
        <v>2.2095660563228847</v>
      </c>
      <c r="R80" s="263">
        <v>80.870729260515901</v>
      </c>
      <c r="S80" s="423"/>
      <c r="T80" s="423">
        <v>5.7173961054622913</v>
      </c>
      <c r="U80" s="423">
        <v>2.2662318415217815</v>
      </c>
      <c r="V80" s="423">
        <v>3.8761576529322364</v>
      </c>
      <c r="W80" s="423"/>
      <c r="X80" s="263">
        <v>95.3348540903892</v>
      </c>
      <c r="Y80" s="263">
        <v>86.829406130880244</v>
      </c>
      <c r="Z80" s="263">
        <v>70.532456661618781</v>
      </c>
      <c r="AA80" s="424">
        <v>5.6974541079788334</v>
      </c>
      <c r="AB80" s="423">
        <v>5.9107075274364709</v>
      </c>
      <c r="AC80" s="425">
        <v>99.390261621571355</v>
      </c>
      <c r="AD80" s="412"/>
      <c r="AE80" s="426">
        <v>2752.9839999999999</v>
      </c>
      <c r="AF80" s="427">
        <v>2817.018</v>
      </c>
      <c r="AG80" s="322">
        <v>1.5835516137528316E-2</v>
      </c>
      <c r="BS80" s="297">
        <v>60</v>
      </c>
    </row>
    <row r="81" spans="1:71">
      <c r="B81" s="428" t="s">
        <v>284</v>
      </c>
      <c r="C81" s="429">
        <v>40.810622570349828</v>
      </c>
      <c r="D81" s="430">
        <v>45.340160349770095</v>
      </c>
      <c r="E81" s="430">
        <v>40.304366914891851</v>
      </c>
      <c r="F81" s="430">
        <v>2.5585173595950574</v>
      </c>
      <c r="G81" s="430">
        <v>2.4772760752831835</v>
      </c>
      <c r="H81" s="430">
        <v>5.0357934348782409</v>
      </c>
      <c r="I81" s="430">
        <v>36.410308214945545</v>
      </c>
      <c r="J81" s="430"/>
      <c r="K81" s="430">
        <v>1.8556988745239662</v>
      </c>
      <c r="L81" s="430">
        <v>-1.6320762735474625</v>
      </c>
      <c r="M81" s="430">
        <v>-1.5167547282462144</v>
      </c>
      <c r="N81" s="430">
        <v>4.4142162341190225</v>
      </c>
      <c r="O81" s="430">
        <v>4.5295377794202709</v>
      </c>
      <c r="P81" s="430"/>
      <c r="Q81" s="431">
        <v>1.9710204198252141</v>
      </c>
      <c r="R81" s="431">
        <v>83.544789736520812</v>
      </c>
      <c r="S81" s="430"/>
      <c r="T81" s="430">
        <v>5.8654996204094187</v>
      </c>
      <c r="U81" s="430">
        <v>4.6124248044114156</v>
      </c>
      <c r="V81" s="430">
        <v>3.7269267094695171</v>
      </c>
      <c r="W81" s="430"/>
      <c r="X81" s="432">
        <v>98.39558667527487</v>
      </c>
      <c r="Y81" s="432">
        <v>91.752912815138501</v>
      </c>
      <c r="Z81" s="432">
        <v>69.572316302535853</v>
      </c>
      <c r="AA81" s="432">
        <v>5.1982461670326554</v>
      </c>
      <c r="AB81" s="430">
        <v>5.0829246217314079</v>
      </c>
      <c r="AC81" s="433">
        <v>103.89131054478121</v>
      </c>
      <c r="AD81" s="412"/>
      <c r="AE81" s="434">
        <v>2814.6771269999999</v>
      </c>
      <c r="AF81" s="435">
        <v>2881.8284830000002</v>
      </c>
      <c r="AG81" s="436">
        <v>-0.23697729705750703</v>
      </c>
      <c r="BS81" s="297">
        <v>60</v>
      </c>
    </row>
    <row r="82" spans="1:71">
      <c r="B82" s="428" t="s">
        <v>310</v>
      </c>
      <c r="C82" s="429">
        <v>41.677033258060128</v>
      </c>
      <c r="D82" s="430">
        <v>45.255877228699873</v>
      </c>
      <c r="E82" s="430">
        <v>40.096232930925588</v>
      </c>
      <c r="F82" s="430">
        <v>2.6919810578913785</v>
      </c>
      <c r="G82" s="430">
        <v>2.4676632398829184</v>
      </c>
      <c r="H82" s="430">
        <v>5.159644297774296</v>
      </c>
      <c r="I82" s="430">
        <v>37.442986878030617</v>
      </c>
      <c r="J82" s="430"/>
      <c r="K82" s="430">
        <v>0.9621609965546396</v>
      </c>
      <c r="L82" s="430">
        <v>-0.67735488996722459</v>
      </c>
      <c r="M82" s="430">
        <v>-0.75265297377348006</v>
      </c>
      <c r="N82" s="430">
        <v>3.6541420544460168</v>
      </c>
      <c r="O82" s="430">
        <v>3.5788439706397619</v>
      </c>
      <c r="P82" s="430"/>
      <c r="Q82" s="430">
        <v>0.88686291274838425</v>
      </c>
      <c r="R82" s="430">
        <v>83.791436212032806</v>
      </c>
      <c r="S82" s="430"/>
      <c r="T82" s="430">
        <v>4.5802334369896149</v>
      </c>
      <c r="U82" s="430">
        <v>2.2685752887891129</v>
      </c>
      <c r="V82" s="430">
        <v>3.5846013072649106</v>
      </c>
      <c r="W82" s="430"/>
      <c r="X82" s="430">
        <v>96.921743936852266</v>
      </c>
      <c r="Y82" s="430">
        <v>93.140493296167065</v>
      </c>
      <c r="Z82" s="430">
        <v>69.261947954335284</v>
      </c>
      <c r="AA82" s="430">
        <v>3.9261302801374791</v>
      </c>
      <c r="AB82" s="430">
        <v>4.0014283639437265</v>
      </c>
      <c r="AC82" s="433">
        <v>104.35487652762421</v>
      </c>
      <c r="AD82" s="437"/>
      <c r="AE82" s="434">
        <v>2950.017241</v>
      </c>
      <c r="AF82" s="435">
        <v>3005.5463840000007</v>
      </c>
      <c r="AG82" s="438">
        <v>0.24538708643551388</v>
      </c>
      <c r="BS82" s="297">
        <v>60</v>
      </c>
    </row>
    <row r="83" spans="1:71">
      <c r="B83" s="428" t="s">
        <v>318</v>
      </c>
      <c r="C83" s="429">
        <v>42.182638509268472</v>
      </c>
      <c r="D83" s="430">
        <v>45.074047908591602</v>
      </c>
      <c r="E83" s="430">
        <v>39.892825784570661</v>
      </c>
      <c r="F83" s="430">
        <v>2.7207401631879549</v>
      </c>
      <c r="G83" s="430">
        <v>2.4604819608329844</v>
      </c>
      <c r="H83" s="430">
        <v>5.1812221240209393</v>
      </c>
      <c r="I83" s="430">
        <v>37.996070613410559</v>
      </c>
      <c r="J83" s="430"/>
      <c r="K83" s="430">
        <v>0.39942937456492233</v>
      </c>
      <c r="L83" s="430">
        <v>3.4651171856526267E-3</v>
      </c>
      <c r="M83" s="430">
        <v>-0.22529502124409759</v>
      </c>
      <c r="N83" s="430">
        <v>3.1201695377528775</v>
      </c>
      <c r="O83" s="430">
        <v>2.8914093993231265</v>
      </c>
      <c r="P83" s="430"/>
      <c r="Q83" s="430">
        <v>0.17066923613517218</v>
      </c>
      <c r="R83" s="430">
        <v>84.227751092845665</v>
      </c>
      <c r="S83" s="430"/>
      <c r="T83" s="430">
        <v>3.7823224811186233</v>
      </c>
      <c r="U83" s="430">
        <v>2.9929597692516348</v>
      </c>
      <c r="V83" s="430">
        <v>3.5369806001282567</v>
      </c>
      <c r="W83" s="430"/>
      <c r="X83" s="430">
        <v>96.966300507515712</v>
      </c>
      <c r="Y83" s="430">
        <v>94.384385925608811</v>
      </c>
      <c r="Z83" s="430">
        <v>69.189136625057131</v>
      </c>
      <c r="AA83" s="430">
        <v>3.4684110150018834</v>
      </c>
      <c r="AB83" s="430">
        <v>3.697171153431634</v>
      </c>
      <c r="AC83" s="433">
        <v>105.21119526676569</v>
      </c>
      <c r="AD83" s="437"/>
      <c r="AE83" s="434">
        <v>3059.3962009999996</v>
      </c>
      <c r="AF83" s="435">
        <v>3112.5791730000001</v>
      </c>
      <c r="AG83" s="438">
        <v>0.35936544228529499</v>
      </c>
      <c r="BS83" s="297"/>
    </row>
    <row r="84" spans="1:71" s="297" customFormat="1">
      <c r="A84" s="206"/>
      <c r="B84" s="428" t="s">
        <v>326</v>
      </c>
      <c r="C84" s="429">
        <v>42.495645530764264</v>
      </c>
      <c r="D84" s="430">
        <v>44.77415121129625</v>
      </c>
      <c r="E84" s="430">
        <v>39.691194561540897</v>
      </c>
      <c r="F84" s="430">
        <v>2.6234059101241507</v>
      </c>
      <c r="G84" s="430">
        <v>2.459550739631196</v>
      </c>
      <c r="H84" s="430">
        <v>5.0829566497553467</v>
      </c>
      <c r="I84" s="430">
        <v>38.318101266239488</v>
      </c>
      <c r="J84" s="430"/>
      <c r="K84" s="430">
        <v>-0.16056064689532487</v>
      </c>
      <c r="L84" s="430">
        <v>0.65860329844120713</v>
      </c>
      <c r="M84" s="430">
        <v>0.47426371574436538</v>
      </c>
      <c r="N84" s="430">
        <v>2.4628452632288256</v>
      </c>
      <c r="O84" s="430">
        <v>2.2785056805319837</v>
      </c>
      <c r="P84" s="430"/>
      <c r="Q84" s="430">
        <v>-0.34490022959216671</v>
      </c>
      <c r="R84" s="430">
        <v>84.100989154685962</v>
      </c>
      <c r="S84" s="430"/>
      <c r="T84" s="430">
        <v>3.7258761122848441</v>
      </c>
      <c r="U84" s="430">
        <v>3.7400974328140664</v>
      </c>
      <c r="V84" s="430">
        <v>3.5652528445679392</v>
      </c>
      <c r="W84" s="430"/>
      <c r="X84" s="430">
        <v>97.24596903335447</v>
      </c>
      <c r="Y84" s="430">
        <v>95.054133757372853</v>
      </c>
      <c r="Z84" s="430">
        <v>68.709183513082991</v>
      </c>
      <c r="AA84" s="430">
        <v>2.8769927125909462</v>
      </c>
      <c r="AB84" s="430">
        <v>3.0613322952877886</v>
      </c>
      <c r="AC84" s="433">
        <v>105.66081376820809</v>
      </c>
      <c r="AD84" s="437"/>
      <c r="AE84" s="434">
        <v>3167.3345859999999</v>
      </c>
      <c r="AF84" s="435">
        <v>3222.166643</v>
      </c>
      <c r="AG84" s="438">
        <v>0.22493298847956567</v>
      </c>
    </row>
    <row r="85" spans="1:71" s="297" customFormat="1">
      <c r="A85" s="206"/>
      <c r="B85" s="428" t="s">
        <v>330</v>
      </c>
      <c r="C85" s="429">
        <v>42.3832429765679</v>
      </c>
      <c r="D85" s="430">
        <v>44.576156405478464</v>
      </c>
      <c r="E85" s="430">
        <v>39.649621797716868</v>
      </c>
      <c r="F85" s="430">
        <v>2.4777517645841698</v>
      </c>
      <c r="G85" s="430">
        <v>2.4487828431774292</v>
      </c>
      <c r="H85" s="430">
        <v>4.9265346077615995</v>
      </c>
      <c r="I85" s="430">
        <v>38.221284823284847</v>
      </c>
      <c r="J85" s="430"/>
      <c r="K85" s="430">
        <v>-0.18773550426385657</v>
      </c>
      <c r="L85" s="430">
        <v>0.78619421317796445</v>
      </c>
      <c r="M85" s="430">
        <v>0.68909138176821205</v>
      </c>
      <c r="N85" s="430">
        <v>2.2900162603203147</v>
      </c>
      <c r="O85" s="430">
        <v>2.1929134289105625</v>
      </c>
      <c r="P85" s="430"/>
      <c r="Q85" s="430">
        <v>-0.28483833567360894</v>
      </c>
      <c r="R85" s="430">
        <v>83.87292704964851</v>
      </c>
      <c r="S85" s="430"/>
      <c r="T85" s="430">
        <v>3.909764270469966</v>
      </c>
      <c r="U85" s="430">
        <v>3.8921359651089489</v>
      </c>
      <c r="V85" s="430">
        <v>3.5966371948452451</v>
      </c>
      <c r="W85" s="430"/>
      <c r="X85" s="430">
        <v>97.339931666562251</v>
      </c>
      <c r="Y85" s="430">
        <v>95.607594350085449</v>
      </c>
      <c r="Z85" s="430">
        <v>68.37793650625656</v>
      </c>
      <c r="AA85" s="430">
        <v>2.8760640491892304</v>
      </c>
      <c r="AB85" s="430">
        <v>2.9731668805989826</v>
      </c>
      <c r="AC85" s="433">
        <v>106.04537748083563</v>
      </c>
      <c r="AD85" s="437"/>
      <c r="AE85" s="434">
        <v>3279.049422</v>
      </c>
      <c r="AF85" s="435">
        <v>3336.6604410000004</v>
      </c>
      <c r="AG85" s="438">
        <v>0.10423246742767844</v>
      </c>
    </row>
    <row r="86" spans="1:71" s="297" customFormat="1">
      <c r="A86" s="206"/>
      <c r="B86" s="439" t="s">
        <v>337</v>
      </c>
      <c r="C86" s="440">
        <v>42.384303033996787</v>
      </c>
      <c r="D86" s="441">
        <v>44.461958009115349</v>
      </c>
      <c r="E86" s="441">
        <v>39.662972133836391</v>
      </c>
      <c r="F86" s="441">
        <v>2.3699286579271828</v>
      </c>
      <c r="G86" s="441">
        <v>2.4290572173517684</v>
      </c>
      <c r="H86" s="441">
        <v>4.7989858752789507</v>
      </c>
      <c r="I86" s="441">
        <v>38.242303897744932</v>
      </c>
      <c r="J86" s="441"/>
      <c r="K86" s="441">
        <v>-0.26881767545284879</v>
      </c>
      <c r="L86" s="441">
        <v>0.9042479776530814</v>
      </c>
      <c r="M86" s="441">
        <v>0.8807919702972985</v>
      </c>
      <c r="N86" s="441">
        <v>2.1011109824743341</v>
      </c>
      <c r="O86" s="441">
        <v>2.0776549751185507</v>
      </c>
      <c r="P86" s="441"/>
      <c r="Q86" s="441">
        <v>-0.29227368280863181</v>
      </c>
      <c r="R86" s="441">
        <v>83.417751487533209</v>
      </c>
      <c r="S86" s="441"/>
      <c r="T86" s="441">
        <v>3.066979413247664</v>
      </c>
      <c r="U86" s="441">
        <v>3.0164749632848222</v>
      </c>
      <c r="V86" s="441">
        <v>3.595958608329803</v>
      </c>
      <c r="W86" s="441"/>
      <c r="X86" s="441">
        <v>97.147984898017739</v>
      </c>
      <c r="Y86" s="441">
        <v>95.774656046387136</v>
      </c>
      <c r="Z86" s="441">
        <v>67.888123215257707</v>
      </c>
      <c r="AA86" s="441">
        <v>2.6744064744983671</v>
      </c>
      <c r="AB86" s="441">
        <v>2.6978624818541572</v>
      </c>
      <c r="AC86" s="442">
        <v>106.09650543377005</v>
      </c>
      <c r="AD86" s="437"/>
      <c r="AE86" s="443">
        <v>3397.2814119999998</v>
      </c>
      <c r="AF86" s="444">
        <v>3459.5959904002893</v>
      </c>
      <c r="AG86" s="445">
        <v>5.2190277404946528E-3</v>
      </c>
    </row>
    <row r="87" spans="1:71" s="394" customFormat="1">
      <c r="A87" s="214"/>
      <c r="B87" s="446" t="s">
        <v>117</v>
      </c>
      <c r="C87" s="447" t="s">
        <v>349</v>
      </c>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8"/>
      <c r="AD87" s="418"/>
      <c r="AE87" s="449"/>
      <c r="AF87" s="449"/>
      <c r="AG87" s="450"/>
    </row>
    <row r="88" spans="1:71" s="394" customFormat="1">
      <c r="A88" s="214"/>
      <c r="B88" s="446"/>
      <c r="C88" s="451" t="s">
        <v>350</v>
      </c>
      <c r="D88" s="449"/>
      <c r="E88" s="449"/>
      <c r="F88" s="449"/>
      <c r="G88" s="449"/>
      <c r="H88" s="449"/>
      <c r="I88" s="449"/>
      <c r="J88" s="449"/>
      <c r="K88" s="449"/>
      <c r="L88" s="449"/>
      <c r="M88" s="449"/>
      <c r="N88" s="449"/>
      <c r="O88" s="449"/>
      <c r="P88" s="449"/>
      <c r="Q88" s="449"/>
      <c r="R88" s="449"/>
      <c r="S88" s="449"/>
      <c r="T88" s="449"/>
      <c r="U88" s="449"/>
      <c r="V88" s="449"/>
      <c r="W88" s="449"/>
      <c r="X88" s="449"/>
      <c r="Y88" s="449"/>
      <c r="Z88" s="449"/>
      <c r="AA88" s="449"/>
      <c r="AB88" s="449"/>
      <c r="AC88" s="452"/>
      <c r="AD88" s="453"/>
      <c r="AE88" s="449"/>
      <c r="AF88" s="449"/>
      <c r="AG88" s="452"/>
    </row>
    <row r="89" spans="1:71" s="394" customFormat="1">
      <c r="A89" s="214"/>
      <c r="B89" s="446"/>
      <c r="C89" s="454" t="s">
        <v>343</v>
      </c>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5"/>
      <c r="AD89" s="418"/>
      <c r="AE89" s="449"/>
      <c r="AF89" s="449"/>
      <c r="AG89" s="452"/>
    </row>
    <row r="90" spans="1:71" s="394" customFormat="1">
      <c r="A90" s="214"/>
      <c r="B90" s="446"/>
      <c r="C90" s="374" t="s">
        <v>345</v>
      </c>
      <c r="D90" s="374"/>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456"/>
      <c r="AD90" s="418"/>
      <c r="AE90" s="449"/>
      <c r="AF90" s="449"/>
      <c r="AG90" s="452"/>
    </row>
    <row r="91" spans="1:71" s="394" customFormat="1">
      <c r="A91" s="214"/>
      <c r="B91" s="446"/>
      <c r="C91" s="377" t="s">
        <v>172</v>
      </c>
      <c r="D91" s="449"/>
      <c r="E91" s="449"/>
      <c r="F91" s="449"/>
      <c r="G91" s="449"/>
      <c r="H91" s="449"/>
      <c r="I91" s="449"/>
      <c r="J91" s="449"/>
      <c r="K91" s="449"/>
      <c r="L91" s="449"/>
      <c r="M91" s="449"/>
      <c r="N91" s="449"/>
      <c r="O91" s="449"/>
      <c r="P91" s="449"/>
      <c r="Q91" s="449"/>
      <c r="R91" s="449"/>
      <c r="S91" s="449"/>
      <c r="T91" s="449"/>
      <c r="U91" s="449"/>
      <c r="V91" s="449"/>
      <c r="W91" s="449"/>
      <c r="X91" s="449"/>
      <c r="Y91" s="449"/>
      <c r="Z91" s="449"/>
      <c r="AA91" s="449"/>
      <c r="AB91" s="449"/>
      <c r="AC91" s="452"/>
      <c r="AD91" s="412"/>
      <c r="AE91" s="449"/>
      <c r="AF91" s="449"/>
      <c r="AG91" s="452"/>
    </row>
    <row r="92" spans="1:71" s="394" customFormat="1" ht="16.5" thickBot="1">
      <c r="A92" s="214"/>
      <c r="B92" s="457"/>
      <c r="C92" s="380" t="s">
        <v>316</v>
      </c>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9"/>
      <c r="AD92" s="412"/>
      <c r="AE92" s="458"/>
      <c r="AF92" s="458"/>
      <c r="AG92" s="459"/>
    </row>
    <row r="93" spans="1:71">
      <c r="AD93" s="285"/>
    </row>
    <row r="94" spans="1:71">
      <c r="AF94" s="204"/>
      <c r="AG94" s="204"/>
      <c r="AH94" s="204"/>
      <c r="AI94" s="204"/>
    </row>
    <row r="95" spans="1:71">
      <c r="AF95" s="204"/>
      <c r="AG95" s="204"/>
      <c r="AH95" s="383"/>
      <c r="AI95" s="383"/>
    </row>
    <row r="96" spans="1:71">
      <c r="AF96" s="204"/>
      <c r="AG96" s="204"/>
      <c r="AH96" s="204"/>
      <c r="AI96" s="204"/>
      <c r="AJ96" s="204"/>
      <c r="AK96" s="204"/>
      <c r="AL96" s="204"/>
      <c r="AM96" s="204"/>
      <c r="AN96" s="204"/>
      <c r="AO96" s="204"/>
      <c r="AP96" s="204"/>
      <c r="AQ96" s="204"/>
      <c r="AR96" s="204"/>
      <c r="AS96" s="204"/>
    </row>
    <row r="97" spans="2:2">
      <c r="B97" s="383"/>
    </row>
    <row r="98" spans="2:2">
      <c r="B98" s="383"/>
    </row>
    <row r="99" spans="2:2">
      <c r="B99" s="383"/>
    </row>
    <row r="100" spans="2:2">
      <c r="B100" s="383"/>
    </row>
    <row r="101" spans="2:2">
      <c r="B101" s="383"/>
    </row>
    <row r="102" spans="2:2">
      <c r="B102" s="383"/>
    </row>
  </sheetData>
  <mergeCells count="10">
    <mergeCell ref="C1:AC1"/>
    <mergeCell ref="C90:AB90"/>
    <mergeCell ref="AE3:AG3"/>
    <mergeCell ref="C89:AB89"/>
    <mergeCell ref="K3:N3"/>
    <mergeCell ref="T3:V3"/>
    <mergeCell ref="C3:I3"/>
    <mergeCell ref="C87:AB87"/>
    <mergeCell ref="X3:AC3"/>
    <mergeCell ref="Q3:R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sheetViews>
  <sheetFormatPr defaultColWidth="9.140625" defaultRowHeight="15.75"/>
  <cols>
    <col min="1" max="1" width="9.140625" style="204"/>
    <col min="2" max="2" width="8.5703125" style="204" bestFit="1" customWidth="1"/>
    <col min="3" max="3" width="12.85546875" style="204" customWidth="1"/>
    <col min="4" max="4" width="13.42578125" style="204" customWidth="1"/>
    <col min="5" max="5" width="13.5703125" style="204" customWidth="1"/>
    <col min="6" max="6" width="12.85546875" style="204" customWidth="1"/>
    <col min="7" max="7" width="13.5703125" style="204" bestFit="1" customWidth="1"/>
    <col min="8" max="9" width="12.85546875" style="204" customWidth="1"/>
    <col min="10" max="10" width="2.42578125" style="204" customWidth="1"/>
    <col min="11" max="15" width="12.85546875" style="204" customWidth="1"/>
    <col min="16" max="16" width="2.140625" style="204" customWidth="1"/>
    <col min="17" max="18" width="12.85546875" style="204" customWidth="1"/>
    <col min="19" max="19" width="2.140625" style="204" customWidth="1"/>
    <col min="20" max="20" width="15.85546875" style="204" customWidth="1"/>
    <col min="21" max="21" width="15.85546875" style="204" bestFit="1" customWidth="1"/>
    <col min="22" max="22" width="15.85546875" style="204" customWidth="1"/>
    <col min="23" max="23" width="2.5703125" style="204" customWidth="1"/>
    <col min="24" max="24" width="15.85546875" style="204" bestFit="1" customWidth="1"/>
    <col min="25" max="26" width="15.85546875" style="204" customWidth="1"/>
    <col min="27" max="27" width="15.85546875" style="204" bestFit="1" customWidth="1"/>
    <col min="28" max="29" width="15.85546875" style="204" customWidth="1"/>
    <col min="30" max="30" width="2.42578125" style="301" customWidth="1"/>
    <col min="31" max="31" width="26.5703125" style="204" customWidth="1"/>
    <col min="32" max="32" width="9.140625" style="301"/>
    <col min="33" max="33" width="9.42578125" style="301" customWidth="1"/>
    <col min="34" max="34" width="13.42578125" style="301" customWidth="1"/>
    <col min="35" max="36" width="12.85546875" style="301" customWidth="1"/>
    <col min="37" max="37" width="13.42578125" style="301" customWidth="1"/>
    <col min="38" max="40" width="9.140625" style="301"/>
    <col min="41" max="41" width="2.85546875" style="301" customWidth="1"/>
    <col min="42" max="42" width="2.42578125" style="301" customWidth="1"/>
    <col min="43" max="46" width="12.85546875" style="301" customWidth="1"/>
    <col min="47" max="16384" width="9.140625" style="301"/>
  </cols>
  <sheetData>
    <row r="1" spans="1:47" ht="29.25" customHeight="1" thickBot="1">
      <c r="B1" s="198"/>
      <c r="C1" s="460" t="s">
        <v>334</v>
      </c>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1"/>
      <c r="AD1" s="462"/>
      <c r="AE1" s="203"/>
      <c r="AG1" s="463"/>
      <c r="AH1" s="463"/>
      <c r="AI1" s="463"/>
      <c r="AJ1" s="463"/>
      <c r="AK1" s="463"/>
      <c r="AL1" s="297"/>
      <c r="AM1" s="297"/>
      <c r="AN1" s="297"/>
      <c r="AO1" s="297"/>
      <c r="AP1" s="297"/>
      <c r="AQ1" s="297"/>
      <c r="AR1" s="297"/>
      <c r="AS1" s="297"/>
      <c r="AT1" s="297"/>
      <c r="AU1" s="297"/>
    </row>
    <row r="2" spans="1:47" s="394" customFormat="1" ht="15.75" customHeight="1">
      <c r="A2" s="214"/>
      <c r="B2" s="207"/>
      <c r="C2" s="208"/>
      <c r="D2" s="208"/>
      <c r="E2" s="208"/>
      <c r="F2" s="208"/>
      <c r="G2" s="208"/>
      <c r="H2" s="208"/>
      <c r="I2" s="208"/>
      <c r="J2" s="209"/>
      <c r="K2" s="208"/>
      <c r="L2" s="464"/>
      <c r="M2" s="208"/>
      <c r="N2" s="208"/>
      <c r="O2" s="208"/>
      <c r="P2" s="209"/>
      <c r="Q2" s="208"/>
      <c r="R2" s="208"/>
      <c r="S2" s="209"/>
      <c r="T2" s="211"/>
      <c r="U2" s="211"/>
      <c r="V2" s="391"/>
      <c r="W2" s="209"/>
      <c r="X2" s="208"/>
      <c r="Y2" s="208"/>
      <c r="Z2" s="208"/>
      <c r="AA2" s="208"/>
      <c r="AB2" s="208"/>
      <c r="AC2" s="208"/>
      <c r="AD2" s="462"/>
      <c r="AE2" s="213"/>
      <c r="AG2" s="465"/>
      <c r="AH2" s="466"/>
      <c r="AI2" s="466"/>
      <c r="AJ2" s="466"/>
      <c r="AK2" s="466"/>
      <c r="AL2" s="467"/>
      <c r="AM2" s="467"/>
      <c r="AN2" s="467"/>
      <c r="AO2" s="467"/>
      <c r="AP2" s="467"/>
      <c r="AQ2" s="217"/>
      <c r="AR2" s="217"/>
      <c r="AS2" s="217"/>
      <c r="AT2" s="217"/>
      <c r="AU2" s="467"/>
    </row>
    <row r="3" spans="1:47" s="394" customFormat="1" ht="15.6" customHeight="1">
      <c r="A3" s="214"/>
      <c r="B3" s="207"/>
      <c r="C3" s="468" t="s">
        <v>71</v>
      </c>
      <c r="D3" s="468"/>
      <c r="E3" s="468"/>
      <c r="F3" s="468"/>
      <c r="G3" s="468"/>
      <c r="H3" s="468"/>
      <c r="I3" s="468"/>
      <c r="J3" s="209"/>
      <c r="K3" s="469" t="s">
        <v>68</v>
      </c>
      <c r="L3" s="469"/>
      <c r="M3" s="469"/>
      <c r="N3" s="469"/>
      <c r="O3" s="470"/>
      <c r="P3" s="209"/>
      <c r="Q3" s="218" t="s">
        <v>112</v>
      </c>
      <c r="R3" s="218"/>
      <c r="S3" s="209"/>
      <c r="T3" s="471" t="s">
        <v>74</v>
      </c>
      <c r="U3" s="471"/>
      <c r="V3" s="471"/>
      <c r="W3" s="209"/>
      <c r="X3" s="221" t="s">
        <v>313</v>
      </c>
      <c r="Y3" s="221"/>
      <c r="Z3" s="221"/>
      <c r="AA3" s="221"/>
      <c r="AB3" s="221"/>
      <c r="AC3" s="222"/>
      <c r="AD3" s="472"/>
      <c r="AE3" s="473" t="s">
        <v>85</v>
      </c>
      <c r="AG3" s="465"/>
      <c r="AH3" s="465"/>
      <c r="AI3" s="465"/>
      <c r="AJ3" s="465"/>
      <c r="AK3" s="465"/>
      <c r="AL3" s="467"/>
      <c r="AM3" s="467"/>
      <c r="AN3" s="467"/>
      <c r="AO3" s="467"/>
      <c r="AP3" s="467"/>
      <c r="AQ3" s="474"/>
      <c r="AR3" s="474"/>
      <c r="AS3" s="474"/>
      <c r="AT3" s="474"/>
      <c r="AU3" s="467"/>
    </row>
    <row r="4" spans="1:47" s="404" customFormat="1" ht="56.25" customHeight="1">
      <c r="A4" s="475"/>
      <c r="B4" s="397"/>
      <c r="C4" s="229" t="s">
        <v>3</v>
      </c>
      <c r="D4" s="229" t="s">
        <v>8</v>
      </c>
      <c r="E4" s="229" t="s">
        <v>5</v>
      </c>
      <c r="F4" s="229" t="s">
        <v>6</v>
      </c>
      <c r="G4" s="229" t="s">
        <v>62</v>
      </c>
      <c r="H4" s="229" t="s">
        <v>7</v>
      </c>
      <c r="I4" s="230" t="s">
        <v>185</v>
      </c>
      <c r="J4" s="230"/>
      <c r="K4" s="230" t="s">
        <v>174</v>
      </c>
      <c r="L4" s="230" t="s">
        <v>70</v>
      </c>
      <c r="M4" s="230" t="s">
        <v>76</v>
      </c>
      <c r="N4" s="230" t="s">
        <v>1</v>
      </c>
      <c r="O4" s="230" t="s">
        <v>0</v>
      </c>
      <c r="P4" s="230"/>
      <c r="Q4" s="230" t="s">
        <v>173</v>
      </c>
      <c r="R4" s="398" t="s">
        <v>335</v>
      </c>
      <c r="S4" s="230"/>
      <c r="T4" s="476" t="s">
        <v>72</v>
      </c>
      <c r="U4" s="476" t="s">
        <v>2</v>
      </c>
      <c r="V4" s="476" t="s">
        <v>183</v>
      </c>
      <c r="W4" s="232"/>
      <c r="X4" s="230" t="s">
        <v>4</v>
      </c>
      <c r="Y4" s="230" t="s">
        <v>348</v>
      </c>
      <c r="Z4" s="230" t="s">
        <v>336</v>
      </c>
      <c r="AA4" s="231" t="s">
        <v>320</v>
      </c>
      <c r="AB4" s="233" t="s">
        <v>321</v>
      </c>
      <c r="AC4" s="233" t="s">
        <v>322</v>
      </c>
      <c r="AD4" s="462"/>
      <c r="AE4" s="477" t="s">
        <v>333</v>
      </c>
      <c r="AF4" s="478"/>
      <c r="AH4" s="479"/>
      <c r="AI4" s="480"/>
      <c r="AJ4" s="479"/>
      <c r="AK4" s="480"/>
      <c r="AL4" s="481"/>
      <c r="AM4" s="482"/>
      <c r="AN4" s="482"/>
      <c r="AO4" s="482"/>
      <c r="AP4" s="482"/>
      <c r="AQ4" s="479"/>
      <c r="AR4" s="480"/>
      <c r="AS4" s="479"/>
      <c r="AT4" s="480"/>
      <c r="AU4" s="481"/>
    </row>
    <row r="5" spans="1:47" s="410" customFormat="1">
      <c r="A5" s="251"/>
      <c r="B5" s="262" t="s">
        <v>101</v>
      </c>
      <c r="C5" s="483">
        <v>213.11999999999998</v>
      </c>
      <c r="D5" s="484">
        <v>211.96963636363631</v>
      </c>
      <c r="E5" s="484">
        <v>169.8602727272727</v>
      </c>
      <c r="F5" s="484">
        <v>25.550181818181812</v>
      </c>
      <c r="G5" s="484">
        <v>16.559181818181816</v>
      </c>
      <c r="H5" s="484">
        <v>42.109363636363625</v>
      </c>
      <c r="I5" s="484">
        <v>175.67263636363631</v>
      </c>
      <c r="J5" s="484"/>
      <c r="K5" s="484" t="s">
        <v>116</v>
      </c>
      <c r="L5" s="484">
        <v>16.316999999999997</v>
      </c>
      <c r="M5" s="484" t="s">
        <v>116</v>
      </c>
      <c r="N5" s="484" t="s">
        <v>116</v>
      </c>
      <c r="O5" s="485">
        <v>-1.1503636363636363</v>
      </c>
      <c r="P5" s="485"/>
      <c r="Q5" s="485">
        <v>-26.700545454545448</v>
      </c>
      <c r="R5" s="485"/>
      <c r="S5" s="484"/>
      <c r="T5" s="484">
        <v>-16.831636363636363</v>
      </c>
      <c r="U5" s="484">
        <v>-1.1503636363636363</v>
      </c>
      <c r="V5" s="484">
        <v>22.462363636363634</v>
      </c>
      <c r="W5" s="484"/>
      <c r="X5" s="484"/>
      <c r="Y5" s="484"/>
      <c r="Z5" s="484"/>
      <c r="AA5" s="484">
        <v>-3.2694545454545447</v>
      </c>
      <c r="AB5" s="484" t="s">
        <v>116</v>
      </c>
      <c r="AC5" s="486" t="s">
        <v>116</v>
      </c>
      <c r="AD5" s="487"/>
      <c r="AE5" s="488">
        <v>3.3033033033033039</v>
      </c>
      <c r="AH5" s="489"/>
      <c r="AI5" s="489"/>
      <c r="AJ5" s="489"/>
      <c r="AK5" s="489"/>
      <c r="AL5" s="490"/>
      <c r="AM5" s="490"/>
      <c r="AN5" s="490"/>
      <c r="AO5" s="490"/>
      <c r="AP5" s="490"/>
      <c r="AQ5" s="491"/>
      <c r="AR5" s="491"/>
      <c r="AS5" s="491"/>
      <c r="AT5" s="491"/>
      <c r="AU5" s="490"/>
    </row>
    <row r="6" spans="1:47" s="410" customFormat="1">
      <c r="A6" s="251"/>
      <c r="B6" s="273" t="s">
        <v>102</v>
      </c>
      <c r="C6" s="263">
        <v>214.39942105263157</v>
      </c>
      <c r="D6" s="263">
        <v>216.73480263157896</v>
      </c>
      <c r="E6" s="263">
        <v>174.09984868421054</v>
      </c>
      <c r="F6" s="263">
        <v>25.603756578947369</v>
      </c>
      <c r="G6" s="263">
        <v>17.031197368421054</v>
      </c>
      <c r="H6" s="263">
        <v>42.634953947368423</v>
      </c>
      <c r="I6" s="263">
        <v>176.29282894736843</v>
      </c>
      <c r="J6" s="263"/>
      <c r="K6" s="263" t="s">
        <v>116</v>
      </c>
      <c r="L6" s="263">
        <v>11.135782894736842</v>
      </c>
      <c r="M6" s="263" t="s">
        <v>116</v>
      </c>
      <c r="N6" s="263" t="s">
        <v>116</v>
      </c>
      <c r="O6" s="263">
        <v>2.3353815789473686</v>
      </c>
      <c r="P6" s="263"/>
      <c r="Q6" s="263">
        <v>-23.268374999999999</v>
      </c>
      <c r="R6" s="263"/>
      <c r="S6" s="263"/>
      <c r="T6" s="263">
        <v>-10.8225</v>
      </c>
      <c r="U6" s="263">
        <v>2.3353815789473686</v>
      </c>
      <c r="V6" s="263">
        <v>20.81907236842105</v>
      </c>
      <c r="W6" s="263"/>
      <c r="X6" s="263"/>
      <c r="Y6" s="263"/>
      <c r="Z6" s="263"/>
      <c r="AA6" s="263">
        <v>0.91136842105263161</v>
      </c>
      <c r="AB6" s="263" t="s">
        <v>116</v>
      </c>
      <c r="AC6" s="406" t="s">
        <v>116</v>
      </c>
      <c r="AD6" s="487"/>
      <c r="AE6" s="488">
        <v>3.5112035112035112</v>
      </c>
      <c r="AH6" s="489"/>
      <c r="AI6" s="489"/>
      <c r="AJ6" s="489"/>
      <c r="AK6" s="489"/>
      <c r="AL6" s="490"/>
      <c r="AM6" s="490"/>
      <c r="AN6" s="490"/>
      <c r="AO6" s="490"/>
      <c r="AP6" s="490"/>
      <c r="AQ6" s="491"/>
      <c r="AR6" s="491"/>
      <c r="AS6" s="491"/>
      <c r="AT6" s="491"/>
      <c r="AU6" s="490"/>
    </row>
    <row r="7" spans="1:47" s="410" customFormat="1">
      <c r="A7" s="251"/>
      <c r="B7" s="273" t="s">
        <v>103</v>
      </c>
      <c r="C7" s="263">
        <v>215.52430188679241</v>
      </c>
      <c r="D7" s="263">
        <v>215.68766037735844</v>
      </c>
      <c r="E7" s="263">
        <v>173.92233962264149</v>
      </c>
      <c r="F7" s="263">
        <v>24.285962264150939</v>
      </c>
      <c r="G7" s="263">
        <v>17.479358490566035</v>
      </c>
      <c r="H7" s="263">
        <v>41.765320754716981</v>
      </c>
      <c r="I7" s="263">
        <v>177.21673584905659</v>
      </c>
      <c r="J7" s="263"/>
      <c r="K7" s="263" t="s">
        <v>116</v>
      </c>
      <c r="L7" s="263">
        <v>13.640433962264147</v>
      </c>
      <c r="M7" s="263" t="s">
        <v>116</v>
      </c>
      <c r="N7" s="263" t="s">
        <v>116</v>
      </c>
      <c r="O7" s="263">
        <v>0.16335849056603771</v>
      </c>
      <c r="P7" s="263"/>
      <c r="Q7" s="263">
        <v>-24.122603773584903</v>
      </c>
      <c r="R7" s="263"/>
      <c r="S7" s="263"/>
      <c r="T7" s="263">
        <v>-12.741962264150942</v>
      </c>
      <c r="U7" s="263">
        <v>0.16335849056603771</v>
      </c>
      <c r="V7" s="263">
        <v>20.937113207547167</v>
      </c>
      <c r="W7" s="263"/>
      <c r="X7" s="263"/>
      <c r="Y7" s="263"/>
      <c r="Z7" s="263"/>
      <c r="AA7" s="263">
        <v>-2.6681886792452829</v>
      </c>
      <c r="AB7" s="263" t="s">
        <v>116</v>
      </c>
      <c r="AC7" s="406" t="s">
        <v>116</v>
      </c>
      <c r="AD7" s="487"/>
      <c r="AE7" s="488">
        <v>3.6729036729036735</v>
      </c>
      <c r="AH7" s="489"/>
      <c r="AI7" s="489"/>
      <c r="AJ7" s="489"/>
      <c r="AK7" s="489"/>
      <c r="AL7" s="490"/>
      <c r="AM7" s="490"/>
      <c r="AN7" s="490"/>
      <c r="AO7" s="490"/>
      <c r="AP7" s="490"/>
      <c r="AQ7" s="491"/>
      <c r="AR7" s="491"/>
      <c r="AS7" s="491"/>
      <c r="AT7" s="491"/>
      <c r="AU7" s="490"/>
    </row>
    <row r="8" spans="1:47" s="410" customFormat="1">
      <c r="A8" s="251"/>
      <c r="B8" s="273" t="s">
        <v>104</v>
      </c>
      <c r="C8" s="263">
        <v>219.59116463414637</v>
      </c>
      <c r="D8" s="263">
        <v>221.46530487804878</v>
      </c>
      <c r="E8" s="263">
        <v>178.59764634146342</v>
      </c>
      <c r="F8" s="263">
        <v>25.102920731707318</v>
      </c>
      <c r="G8" s="263">
        <v>17.764737804878049</v>
      </c>
      <c r="H8" s="263">
        <v>42.867658536585374</v>
      </c>
      <c r="I8" s="263">
        <v>181.92358536585368</v>
      </c>
      <c r="J8" s="263"/>
      <c r="K8" s="263" t="s">
        <v>116</v>
      </c>
      <c r="L8" s="263">
        <v>14.41240243902439</v>
      </c>
      <c r="M8" s="263" t="s">
        <v>116</v>
      </c>
      <c r="N8" s="263" t="s">
        <v>116</v>
      </c>
      <c r="O8" s="263">
        <v>1.8741402439024391</v>
      </c>
      <c r="P8" s="263"/>
      <c r="Q8" s="263">
        <v>-23.22878048780488</v>
      </c>
      <c r="R8" s="263"/>
      <c r="S8" s="263"/>
      <c r="T8" s="263">
        <v>-13.726097560975612</v>
      </c>
      <c r="U8" s="263">
        <v>1.8741402439024391</v>
      </c>
      <c r="V8" s="263">
        <v>20.932298780487805</v>
      </c>
      <c r="W8" s="263"/>
      <c r="X8" s="263"/>
      <c r="Y8" s="263"/>
      <c r="Z8" s="263"/>
      <c r="AA8" s="263">
        <v>-4.4873780487804886</v>
      </c>
      <c r="AB8" s="263" t="s">
        <v>116</v>
      </c>
      <c r="AC8" s="406" t="s">
        <v>116</v>
      </c>
      <c r="AD8" s="487"/>
      <c r="AE8" s="488">
        <v>3.7884037884037882</v>
      </c>
      <c r="AH8" s="489"/>
      <c r="AI8" s="489"/>
      <c r="AJ8" s="489"/>
      <c r="AK8" s="489"/>
      <c r="AL8" s="490"/>
      <c r="AM8" s="490"/>
      <c r="AN8" s="490"/>
      <c r="AO8" s="490"/>
      <c r="AP8" s="490"/>
      <c r="AQ8" s="491"/>
      <c r="AR8" s="491"/>
      <c r="AS8" s="491"/>
      <c r="AT8" s="491"/>
      <c r="AU8" s="490"/>
    </row>
    <row r="9" spans="1:47" s="410" customFormat="1">
      <c r="A9" s="251"/>
      <c r="B9" s="273" t="s">
        <v>105</v>
      </c>
      <c r="C9" s="263">
        <v>220.99017073170734</v>
      </c>
      <c r="D9" s="263">
        <v>236.00968902439027</v>
      </c>
      <c r="E9" s="263">
        <v>190.89834146341465</v>
      </c>
      <c r="F9" s="263">
        <v>27.029853658536585</v>
      </c>
      <c r="G9" s="263">
        <v>18.081493902439028</v>
      </c>
      <c r="H9" s="263">
        <v>45.111347560975609</v>
      </c>
      <c r="I9" s="263">
        <v>186.67492682926829</v>
      </c>
      <c r="J9" s="263"/>
      <c r="K9" s="263" t="s">
        <v>116</v>
      </c>
      <c r="L9" s="263">
        <v>9.5818719512195134</v>
      </c>
      <c r="M9" s="263" t="s">
        <v>116</v>
      </c>
      <c r="N9" s="263" t="s">
        <v>116</v>
      </c>
      <c r="O9" s="263">
        <v>15.019518292682926</v>
      </c>
      <c r="P9" s="263"/>
      <c r="Q9" s="263">
        <v>-12.01033536585366</v>
      </c>
      <c r="R9" s="263"/>
      <c r="S9" s="263"/>
      <c r="T9" s="263">
        <v>-7.4437682926829272</v>
      </c>
      <c r="U9" s="263">
        <v>15.019518292682926</v>
      </c>
      <c r="V9" s="263">
        <v>21.618603658536585</v>
      </c>
      <c r="W9" s="263"/>
      <c r="X9" s="263"/>
      <c r="Y9" s="263"/>
      <c r="Z9" s="263"/>
      <c r="AA9" s="263">
        <v>1.5045914634146345</v>
      </c>
      <c r="AB9" s="263" t="s">
        <v>116</v>
      </c>
      <c r="AC9" s="406" t="s">
        <v>116</v>
      </c>
      <c r="AD9" s="487"/>
      <c r="AE9" s="488">
        <v>3.7884037884037882</v>
      </c>
      <c r="AH9" s="489"/>
      <c r="AI9" s="489"/>
      <c r="AJ9" s="489"/>
      <c r="AK9" s="489"/>
      <c r="AL9" s="490"/>
      <c r="AM9" s="490"/>
      <c r="AN9" s="490"/>
      <c r="AO9" s="490"/>
      <c r="AP9" s="490"/>
      <c r="AQ9" s="491"/>
      <c r="AR9" s="491"/>
      <c r="AS9" s="491"/>
      <c r="AT9" s="491"/>
      <c r="AU9" s="490"/>
    </row>
    <row r="10" spans="1:47" s="410" customFormat="1">
      <c r="A10" s="251"/>
      <c r="B10" s="273" t="s">
        <v>106</v>
      </c>
      <c r="C10" s="263">
        <v>232.43600602409643</v>
      </c>
      <c r="D10" s="263">
        <v>249.69984939759033</v>
      </c>
      <c r="E10" s="263">
        <v>202.55025903614458</v>
      </c>
      <c r="F10" s="263">
        <v>27.799481927710843</v>
      </c>
      <c r="G10" s="263">
        <v>19.350108433734942</v>
      </c>
      <c r="H10" s="263">
        <v>47.149590361445789</v>
      </c>
      <c r="I10" s="263">
        <v>193.73578915662654</v>
      </c>
      <c r="J10" s="263"/>
      <c r="K10" s="263" t="s">
        <v>116</v>
      </c>
      <c r="L10" s="263">
        <v>9.5707409638554211</v>
      </c>
      <c r="M10" s="263" t="s">
        <v>116</v>
      </c>
      <c r="N10" s="263" t="s">
        <v>116</v>
      </c>
      <c r="O10" s="263">
        <v>17.263843373493977</v>
      </c>
      <c r="P10" s="263"/>
      <c r="Q10" s="263">
        <v>-10.535638554216868</v>
      </c>
      <c r="R10" s="263"/>
      <c r="S10" s="263"/>
      <c r="T10" s="263">
        <v>-5.5025240963855424</v>
      </c>
      <c r="U10" s="263">
        <v>17.263843373493977</v>
      </c>
      <c r="V10" s="263">
        <v>23.131463855421689</v>
      </c>
      <c r="W10" s="263"/>
      <c r="X10" s="263"/>
      <c r="Y10" s="263"/>
      <c r="Z10" s="263"/>
      <c r="AA10" s="263">
        <v>4.3811566265060247</v>
      </c>
      <c r="AB10" s="263" t="s">
        <v>116</v>
      </c>
      <c r="AC10" s="406" t="s">
        <v>116</v>
      </c>
      <c r="AD10" s="487"/>
      <c r="AE10" s="488">
        <v>3.8346038346038345</v>
      </c>
      <c r="AH10" s="489"/>
      <c r="AI10" s="489"/>
      <c r="AJ10" s="489"/>
      <c r="AK10" s="489"/>
      <c r="AL10" s="490"/>
      <c r="AM10" s="490"/>
      <c r="AN10" s="490"/>
      <c r="AO10" s="490"/>
      <c r="AP10" s="490"/>
      <c r="AQ10" s="491"/>
      <c r="AR10" s="491"/>
      <c r="AS10" s="491"/>
      <c r="AT10" s="491"/>
      <c r="AU10" s="490"/>
    </row>
    <row r="11" spans="1:47" s="410" customFormat="1">
      <c r="A11" s="251"/>
      <c r="B11" s="273" t="s">
        <v>107</v>
      </c>
      <c r="C11" s="263">
        <v>249.73075144508664</v>
      </c>
      <c r="D11" s="263">
        <v>264.99485549132942</v>
      </c>
      <c r="E11" s="263">
        <v>212.34620809248551</v>
      </c>
      <c r="F11" s="263">
        <v>31.003647398843924</v>
      </c>
      <c r="G11" s="263">
        <v>21.644999999999996</v>
      </c>
      <c r="H11" s="263">
        <v>52.64864739884392</v>
      </c>
      <c r="I11" s="263">
        <v>210.19421965317915</v>
      </c>
      <c r="J11" s="263"/>
      <c r="K11" s="263" t="s">
        <v>116</v>
      </c>
      <c r="L11" s="263">
        <v>12.711745664739881</v>
      </c>
      <c r="M11" s="263" t="s">
        <v>116</v>
      </c>
      <c r="N11" s="263" t="s">
        <v>116</v>
      </c>
      <c r="O11" s="263">
        <v>15.264104046242771</v>
      </c>
      <c r="P11" s="263"/>
      <c r="Q11" s="263">
        <v>-15.739543352601151</v>
      </c>
      <c r="R11" s="263"/>
      <c r="S11" s="263"/>
      <c r="T11" s="263">
        <v>-11.760867052023118</v>
      </c>
      <c r="U11" s="263">
        <v>15.264104046242771</v>
      </c>
      <c r="V11" s="263">
        <v>23.746942196531784</v>
      </c>
      <c r="W11" s="263"/>
      <c r="X11" s="263"/>
      <c r="Y11" s="263"/>
      <c r="Z11" s="263"/>
      <c r="AA11" s="263">
        <v>1.1760867052023118</v>
      </c>
      <c r="AB11" s="263" t="s">
        <v>116</v>
      </c>
      <c r="AC11" s="406" t="s">
        <v>116</v>
      </c>
      <c r="AD11" s="487"/>
      <c r="AE11" s="488">
        <v>3.9963039963039972</v>
      </c>
      <c r="AH11" s="489"/>
      <c r="AI11" s="489"/>
      <c r="AJ11" s="489"/>
      <c r="AK11" s="489"/>
      <c r="AL11" s="490"/>
      <c r="AM11" s="490"/>
      <c r="AN11" s="490"/>
      <c r="AO11" s="490"/>
      <c r="AP11" s="490"/>
      <c r="AQ11" s="491"/>
      <c r="AR11" s="491"/>
      <c r="AS11" s="491"/>
      <c r="AT11" s="491"/>
      <c r="AU11" s="490"/>
    </row>
    <row r="12" spans="1:47" s="410" customFormat="1">
      <c r="A12" s="251"/>
      <c r="B12" s="273" t="s">
        <v>108</v>
      </c>
      <c r="C12" s="263">
        <v>254.12202808988761</v>
      </c>
      <c r="D12" s="263">
        <v>267.20630898876408</v>
      </c>
      <c r="E12" s="263">
        <v>214.21253932584267</v>
      </c>
      <c r="F12" s="263">
        <v>30.594842696629211</v>
      </c>
      <c r="G12" s="263">
        <v>22.398926966292134</v>
      </c>
      <c r="H12" s="263">
        <v>52.993769662921345</v>
      </c>
      <c r="I12" s="263">
        <v>212.33988202247193</v>
      </c>
      <c r="J12" s="263"/>
      <c r="K12" s="263" t="s">
        <v>116</v>
      </c>
      <c r="L12" s="263">
        <v>13.376123595505618</v>
      </c>
      <c r="M12" s="263" t="s">
        <v>116</v>
      </c>
      <c r="N12" s="263" t="s">
        <v>116</v>
      </c>
      <c r="O12" s="263">
        <v>13.084280898876404</v>
      </c>
      <c r="P12" s="263"/>
      <c r="Q12" s="263">
        <v>-17.510561797752807</v>
      </c>
      <c r="R12" s="263"/>
      <c r="S12" s="263"/>
      <c r="T12" s="263">
        <v>-9.3389662921348311</v>
      </c>
      <c r="U12" s="263">
        <v>15.710865168539327</v>
      </c>
      <c r="V12" s="263">
        <v>22.73941011235955</v>
      </c>
      <c r="W12" s="263"/>
      <c r="X12" s="263"/>
      <c r="Y12" s="263"/>
      <c r="Z12" s="263"/>
      <c r="AA12" s="263">
        <v>1.6294550561797752</v>
      </c>
      <c r="AB12" s="263" t="s">
        <v>116</v>
      </c>
      <c r="AC12" s="406" t="s">
        <v>116</v>
      </c>
      <c r="AD12" s="487"/>
      <c r="AE12" s="488">
        <v>4.111804111804112</v>
      </c>
      <c r="AH12" s="489"/>
      <c r="AI12" s="489"/>
      <c r="AJ12" s="489"/>
      <c r="AK12" s="489"/>
      <c r="AL12" s="490"/>
      <c r="AM12" s="490"/>
      <c r="AN12" s="490"/>
      <c r="AO12" s="490"/>
      <c r="AP12" s="490"/>
      <c r="AQ12" s="491"/>
      <c r="AR12" s="491"/>
      <c r="AS12" s="491"/>
      <c r="AT12" s="491"/>
      <c r="AU12" s="490"/>
    </row>
    <row r="13" spans="1:47" s="410" customFormat="1">
      <c r="A13" s="251"/>
      <c r="B13" s="273" t="s">
        <v>109</v>
      </c>
      <c r="C13" s="263">
        <v>262.9748571428571</v>
      </c>
      <c r="D13" s="263">
        <v>283.50192857142855</v>
      </c>
      <c r="E13" s="263">
        <v>217.63928571428571</v>
      </c>
      <c r="F13" s="263">
        <v>42.029357142857137</v>
      </c>
      <c r="G13" s="263">
        <v>23.833285714285712</v>
      </c>
      <c r="H13" s="263">
        <v>65.862642857142859</v>
      </c>
      <c r="I13" s="263">
        <v>217.87714285714284</v>
      </c>
      <c r="J13" s="263"/>
      <c r="K13" s="263" t="s">
        <v>116</v>
      </c>
      <c r="L13" s="263">
        <v>6.8740714285714279</v>
      </c>
      <c r="M13" s="263" t="s">
        <v>116</v>
      </c>
      <c r="N13" s="263" t="s">
        <v>116</v>
      </c>
      <c r="O13" s="263">
        <v>20.527071428571428</v>
      </c>
      <c r="P13" s="263"/>
      <c r="Q13" s="263">
        <v>-21.502285714285712</v>
      </c>
      <c r="R13" s="263"/>
      <c r="S13" s="263"/>
      <c r="T13" s="263">
        <v>7.2070714285714281</v>
      </c>
      <c r="U13" s="263">
        <v>23.524071428571428</v>
      </c>
      <c r="V13" s="263">
        <v>23.405142857142856</v>
      </c>
      <c r="W13" s="263"/>
      <c r="X13" s="263"/>
      <c r="Y13" s="263"/>
      <c r="Z13" s="263"/>
      <c r="AA13" s="263">
        <v>18.386357142857143</v>
      </c>
      <c r="AB13" s="263" t="s">
        <v>116</v>
      </c>
      <c r="AC13" s="406" t="s">
        <v>116</v>
      </c>
      <c r="AD13" s="487"/>
      <c r="AE13" s="488">
        <v>4.2042042042042045</v>
      </c>
      <c r="AH13" s="489"/>
      <c r="AI13" s="489"/>
      <c r="AJ13" s="489"/>
      <c r="AK13" s="489"/>
      <c r="AL13" s="490"/>
      <c r="AM13" s="490"/>
      <c r="AN13" s="490"/>
      <c r="AO13" s="490"/>
      <c r="AP13" s="490"/>
      <c r="AQ13" s="491"/>
      <c r="AR13" s="491"/>
      <c r="AS13" s="491"/>
      <c r="AT13" s="491"/>
      <c r="AU13" s="490"/>
    </row>
    <row r="14" spans="1:47" s="410" customFormat="1">
      <c r="A14" s="251"/>
      <c r="B14" s="273" t="s">
        <v>110</v>
      </c>
      <c r="C14" s="263">
        <v>279.26606842105264</v>
      </c>
      <c r="D14" s="263">
        <v>294.09858947368423</v>
      </c>
      <c r="E14" s="263">
        <v>221.55366315789476</v>
      </c>
      <c r="F14" s="263">
        <v>47.7557052631579</v>
      </c>
      <c r="G14" s="263">
        <v>24.789221052631582</v>
      </c>
      <c r="H14" s="263">
        <v>72.544926315789482</v>
      </c>
      <c r="I14" s="263">
        <v>230.9635421052632</v>
      </c>
      <c r="J14" s="263"/>
      <c r="K14" s="263" t="s">
        <v>116</v>
      </c>
      <c r="L14" s="263">
        <v>12.280689473684212</v>
      </c>
      <c r="M14" s="263" t="s">
        <v>116</v>
      </c>
      <c r="N14" s="263" t="s">
        <v>116</v>
      </c>
      <c r="O14" s="263">
        <v>14.832521052631581</v>
      </c>
      <c r="P14" s="263"/>
      <c r="Q14" s="263">
        <v>-32.923184210526315</v>
      </c>
      <c r="R14" s="263"/>
      <c r="S14" s="263"/>
      <c r="T14" s="263">
        <v>7.4276526315789484</v>
      </c>
      <c r="U14" s="263">
        <v>20.824768421052635</v>
      </c>
      <c r="V14" s="263">
        <v>22.465231578947371</v>
      </c>
      <c r="W14" s="263"/>
      <c r="X14" s="263"/>
      <c r="Y14" s="263"/>
      <c r="Z14" s="263"/>
      <c r="AA14" s="263">
        <v>0.70631052631578961</v>
      </c>
      <c r="AB14" s="263" t="s">
        <v>116</v>
      </c>
      <c r="AC14" s="406" t="s">
        <v>116</v>
      </c>
      <c r="AD14" s="487"/>
      <c r="AE14" s="488">
        <v>4.3890043890043886</v>
      </c>
      <c r="AH14" s="489"/>
      <c r="AI14" s="489"/>
      <c r="AJ14" s="489"/>
      <c r="AK14" s="489"/>
      <c r="AL14" s="490"/>
      <c r="AM14" s="490"/>
      <c r="AN14" s="490"/>
      <c r="AO14" s="490"/>
      <c r="AP14" s="490"/>
      <c r="AQ14" s="491"/>
      <c r="AR14" s="491"/>
      <c r="AS14" s="491"/>
      <c r="AT14" s="491"/>
      <c r="AU14" s="490"/>
    </row>
    <row r="15" spans="1:47" s="410" customFormat="1" ht="15.75" customHeight="1">
      <c r="A15" s="275"/>
      <c r="B15" s="276" t="s">
        <v>9</v>
      </c>
      <c r="C15" s="263">
        <v>299.69666999999993</v>
      </c>
      <c r="D15" s="263">
        <v>312.0559649999999</v>
      </c>
      <c r="E15" s="263">
        <v>237.35906999999995</v>
      </c>
      <c r="F15" s="263">
        <v>48.722894999999987</v>
      </c>
      <c r="G15" s="263">
        <v>25.973999999999997</v>
      </c>
      <c r="H15" s="263">
        <v>74.696894999999984</v>
      </c>
      <c r="I15" s="263">
        <v>248.87420999999995</v>
      </c>
      <c r="J15" s="263"/>
      <c r="K15" s="263" t="s">
        <v>116</v>
      </c>
      <c r="L15" s="263">
        <v>14.328989999999997</v>
      </c>
      <c r="M15" s="263" t="s">
        <v>116</v>
      </c>
      <c r="N15" s="263" t="s">
        <v>116</v>
      </c>
      <c r="O15" s="263">
        <v>12.359294999999996</v>
      </c>
      <c r="P15" s="263"/>
      <c r="Q15" s="263">
        <v>-36.363599999999991</v>
      </c>
      <c r="R15" s="263"/>
      <c r="S15" s="263"/>
      <c r="T15" s="263">
        <v>10.151504999999998</v>
      </c>
      <c r="U15" s="263">
        <v>19.956689999999995</v>
      </c>
      <c r="V15" s="263">
        <v>21.948029999999996</v>
      </c>
      <c r="W15" s="263"/>
      <c r="X15" s="263"/>
      <c r="Y15" s="263"/>
      <c r="Z15" s="263"/>
      <c r="AA15" s="263">
        <v>9.8917649999999977</v>
      </c>
      <c r="AB15" s="263" t="s">
        <v>116</v>
      </c>
      <c r="AC15" s="406" t="s">
        <v>116</v>
      </c>
      <c r="AD15" s="487"/>
      <c r="AE15" s="488">
        <v>4.6200046200046208</v>
      </c>
      <c r="AH15" s="296"/>
      <c r="AI15" s="296"/>
      <c r="AJ15" s="296"/>
      <c r="AK15" s="296"/>
      <c r="AL15" s="490"/>
      <c r="AM15" s="490"/>
      <c r="AN15" s="298"/>
      <c r="AO15" s="298"/>
      <c r="AP15" s="298"/>
      <c r="AQ15" s="492"/>
      <c r="AR15" s="492"/>
      <c r="AS15" s="492"/>
      <c r="AT15" s="492"/>
      <c r="AU15" s="300"/>
    </row>
    <row r="16" spans="1:47" s="410" customFormat="1" ht="15.75" customHeight="1">
      <c r="A16" s="275"/>
      <c r="B16" s="276" t="s">
        <v>10</v>
      </c>
      <c r="C16" s="263">
        <v>309.97701428571429</v>
      </c>
      <c r="D16" s="263">
        <v>329.70488571428569</v>
      </c>
      <c r="E16" s="263">
        <v>246.50562857142856</v>
      </c>
      <c r="F16" s="263">
        <v>55.596728571428564</v>
      </c>
      <c r="G16" s="263">
        <v>27.602528571428568</v>
      </c>
      <c r="H16" s="263">
        <v>83.199257142857135</v>
      </c>
      <c r="I16" s="263">
        <v>258.52375714285711</v>
      </c>
      <c r="J16" s="263"/>
      <c r="K16" s="263" t="s">
        <v>116</v>
      </c>
      <c r="L16" s="263">
        <v>7.8334285714285716</v>
      </c>
      <c r="M16" s="263" t="s">
        <v>116</v>
      </c>
      <c r="N16" s="263" t="s">
        <v>116</v>
      </c>
      <c r="O16" s="263">
        <v>19.727871428571429</v>
      </c>
      <c r="P16" s="263"/>
      <c r="Q16" s="263">
        <v>-35.868857142857138</v>
      </c>
      <c r="R16" s="263"/>
      <c r="S16" s="263"/>
      <c r="T16" s="263">
        <v>15.316414285714286</v>
      </c>
      <c r="U16" s="263">
        <v>24.036257142857139</v>
      </c>
      <c r="V16" s="263">
        <v>22.984928571428568</v>
      </c>
      <c r="W16" s="263"/>
      <c r="X16" s="263"/>
      <c r="Y16" s="263"/>
      <c r="Z16" s="263"/>
      <c r="AA16" s="263">
        <v>0.65965714285714283</v>
      </c>
      <c r="AB16" s="263" t="s">
        <v>116</v>
      </c>
      <c r="AC16" s="406" t="s">
        <v>116</v>
      </c>
      <c r="AD16" s="487"/>
      <c r="AE16" s="488">
        <v>4.8510048510048511</v>
      </c>
      <c r="AH16" s="296"/>
      <c r="AI16" s="296"/>
      <c r="AJ16" s="296"/>
      <c r="AK16" s="296"/>
      <c r="AL16" s="490"/>
      <c r="AM16" s="490"/>
      <c r="AN16" s="298"/>
      <c r="AO16" s="298"/>
      <c r="AP16" s="298"/>
      <c r="AQ16" s="299"/>
      <c r="AR16" s="299"/>
      <c r="AS16" s="299"/>
      <c r="AT16" s="299"/>
      <c r="AU16" s="300"/>
    </row>
    <row r="17" spans="1:47" s="410" customFormat="1" ht="15.75" customHeight="1">
      <c r="A17" s="275"/>
      <c r="B17" s="276" t="s">
        <v>11</v>
      </c>
      <c r="C17" s="263">
        <v>331.4577649769584</v>
      </c>
      <c r="D17" s="263">
        <v>364.11478341013822</v>
      </c>
      <c r="E17" s="263">
        <v>267.69977419354836</v>
      </c>
      <c r="F17" s="263">
        <v>67.5483594470046</v>
      </c>
      <c r="G17" s="263">
        <v>28.866649769585251</v>
      </c>
      <c r="H17" s="263">
        <v>96.415009216589851</v>
      </c>
      <c r="I17" s="263">
        <v>276.51736866359443</v>
      </c>
      <c r="J17" s="263"/>
      <c r="K17" s="263" t="s">
        <v>116</v>
      </c>
      <c r="L17" s="263">
        <v>-1.5560460829493086</v>
      </c>
      <c r="M17" s="263" t="s">
        <v>116</v>
      </c>
      <c r="N17" s="263" t="s">
        <v>116</v>
      </c>
      <c r="O17" s="263">
        <v>32.657018433179715</v>
      </c>
      <c r="P17" s="263"/>
      <c r="Q17" s="263">
        <v>-34.891341013824885</v>
      </c>
      <c r="R17" s="263"/>
      <c r="S17" s="263"/>
      <c r="T17" s="263">
        <v>27.410350230414743</v>
      </c>
      <c r="U17" s="263">
        <v>40.317552995391701</v>
      </c>
      <c r="V17" s="263">
        <v>24.417953917050685</v>
      </c>
      <c r="W17" s="263"/>
      <c r="X17" s="263"/>
      <c r="Y17" s="263"/>
      <c r="Z17" s="263"/>
      <c r="AA17" s="263">
        <v>12.588013824884792</v>
      </c>
      <c r="AB17" s="263" t="s">
        <v>116</v>
      </c>
      <c r="AC17" s="406" t="s">
        <v>116</v>
      </c>
      <c r="AD17" s="487"/>
      <c r="AE17" s="488">
        <v>5.0127050127050135</v>
      </c>
      <c r="AH17" s="296"/>
      <c r="AI17" s="296"/>
      <c r="AJ17" s="296"/>
      <c r="AK17" s="296"/>
      <c r="AL17" s="490"/>
      <c r="AM17" s="490"/>
      <c r="AN17" s="298"/>
      <c r="AO17" s="298"/>
      <c r="AP17" s="298"/>
      <c r="AQ17" s="299"/>
      <c r="AR17" s="299"/>
      <c r="AS17" s="299"/>
      <c r="AT17" s="299"/>
      <c r="AU17" s="300"/>
    </row>
    <row r="18" spans="1:47" s="410" customFormat="1" ht="15.75" customHeight="1">
      <c r="A18" s="275"/>
      <c r="B18" s="276" t="s">
        <v>12</v>
      </c>
      <c r="C18" s="263">
        <v>365.53233185840702</v>
      </c>
      <c r="D18" s="263">
        <v>370.70414601769909</v>
      </c>
      <c r="E18" s="263">
        <v>277.07515486725663</v>
      </c>
      <c r="F18" s="263">
        <v>61.908530973451327</v>
      </c>
      <c r="G18" s="263">
        <v>31.720460176991143</v>
      </c>
      <c r="H18" s="263">
        <v>93.628991150442459</v>
      </c>
      <c r="I18" s="263">
        <v>302.91507079646016</v>
      </c>
      <c r="J18" s="263"/>
      <c r="K18" s="263" t="s">
        <v>116</v>
      </c>
      <c r="L18" s="263">
        <v>26.586955752212383</v>
      </c>
      <c r="M18" s="263" t="s">
        <v>116</v>
      </c>
      <c r="N18" s="263" t="s">
        <v>116</v>
      </c>
      <c r="O18" s="263">
        <v>5.171814159292035</v>
      </c>
      <c r="P18" s="263"/>
      <c r="Q18" s="263">
        <v>-56.736716814159294</v>
      </c>
      <c r="R18" s="263"/>
      <c r="S18" s="263"/>
      <c r="T18" s="263">
        <v>-5.5932212389380522</v>
      </c>
      <c r="U18" s="263">
        <v>7.2022300884955746</v>
      </c>
      <c r="V18" s="263">
        <v>24.939637168141591</v>
      </c>
      <c r="W18" s="263"/>
      <c r="X18" s="263"/>
      <c r="Y18" s="263"/>
      <c r="Z18" s="263"/>
      <c r="AA18" s="263">
        <v>-5.9954734513274328</v>
      </c>
      <c r="AB18" s="263" t="s">
        <v>116</v>
      </c>
      <c r="AC18" s="406" t="s">
        <v>116</v>
      </c>
      <c r="AD18" s="487"/>
      <c r="AE18" s="488">
        <v>5.2206052206052211</v>
      </c>
      <c r="AH18" s="296"/>
      <c r="AI18" s="296"/>
      <c r="AJ18" s="296"/>
      <c r="AK18" s="296"/>
      <c r="AL18" s="490"/>
      <c r="AM18" s="490"/>
      <c r="AN18" s="298"/>
      <c r="AO18" s="298"/>
      <c r="AP18" s="298"/>
      <c r="AQ18" s="299"/>
      <c r="AR18" s="299"/>
      <c r="AS18" s="299"/>
      <c r="AT18" s="299"/>
      <c r="AU18" s="300"/>
    </row>
    <row r="19" spans="1:47" s="410" customFormat="1" ht="15.75" customHeight="1">
      <c r="A19" s="275"/>
      <c r="B19" s="276" t="s">
        <v>13</v>
      </c>
      <c r="C19" s="263">
        <v>379.0814444444444</v>
      </c>
      <c r="D19" s="263">
        <v>363.5469259259259</v>
      </c>
      <c r="E19" s="263">
        <v>274.4372222222222</v>
      </c>
      <c r="F19" s="263">
        <v>55.885074074074069</v>
      </c>
      <c r="G19" s="263">
        <v>33.224629629629625</v>
      </c>
      <c r="H19" s="263">
        <v>89.109703703703687</v>
      </c>
      <c r="I19" s="263">
        <v>318.22603703703697</v>
      </c>
      <c r="J19" s="263"/>
      <c r="K19" s="263" t="s">
        <v>116</v>
      </c>
      <c r="L19" s="263">
        <v>46.56792592592592</v>
      </c>
      <c r="M19" s="263" t="s">
        <v>116</v>
      </c>
      <c r="N19" s="263" t="s">
        <v>116</v>
      </c>
      <c r="O19" s="263">
        <v>-15.534518518518517</v>
      </c>
      <c r="P19" s="263"/>
      <c r="Q19" s="263">
        <v>-71.419592592592593</v>
      </c>
      <c r="R19" s="263"/>
      <c r="S19" s="263"/>
      <c r="T19" s="263">
        <v>-19.257814814814811</v>
      </c>
      <c r="U19" s="263">
        <v>-13.681777777777777</v>
      </c>
      <c r="V19" s="263">
        <v>23.408666666666665</v>
      </c>
      <c r="W19" s="263"/>
      <c r="X19" s="263"/>
      <c r="Y19" s="263"/>
      <c r="Z19" s="263"/>
      <c r="AA19" s="263">
        <v>-3.367</v>
      </c>
      <c r="AB19" s="263" t="s">
        <v>116</v>
      </c>
      <c r="AC19" s="406" t="s">
        <v>116</v>
      </c>
      <c r="AD19" s="487"/>
      <c r="AE19" s="488">
        <v>5.6133056133056138</v>
      </c>
      <c r="AH19" s="296"/>
      <c r="AI19" s="296"/>
      <c r="AJ19" s="296"/>
      <c r="AK19" s="296"/>
      <c r="AL19" s="490"/>
      <c r="AM19" s="490"/>
      <c r="AN19" s="298"/>
      <c r="AO19" s="298"/>
      <c r="AP19" s="298"/>
      <c r="AQ19" s="299"/>
      <c r="AR19" s="299"/>
      <c r="AS19" s="299"/>
      <c r="AT19" s="299"/>
      <c r="AU19" s="300"/>
    </row>
    <row r="20" spans="1:47">
      <c r="A20" s="283"/>
      <c r="B20" s="284" t="s">
        <v>14</v>
      </c>
      <c r="C20" s="263">
        <v>374.80708988764036</v>
      </c>
      <c r="D20" s="263">
        <v>369.57013483146062</v>
      </c>
      <c r="E20" s="263">
        <v>276.4398876404494</v>
      </c>
      <c r="F20" s="263">
        <v>58.757662921348306</v>
      </c>
      <c r="G20" s="263">
        <v>34.372584269662916</v>
      </c>
      <c r="H20" s="263">
        <v>93.130247191011222</v>
      </c>
      <c r="I20" s="263">
        <v>315.46574157303365</v>
      </c>
      <c r="J20" s="263"/>
      <c r="K20" s="263" t="s">
        <v>116</v>
      </c>
      <c r="L20" s="263">
        <v>34.178022471910111</v>
      </c>
      <c r="M20" s="263" t="s">
        <v>116</v>
      </c>
      <c r="N20" s="263" t="s">
        <v>116</v>
      </c>
      <c r="O20" s="263">
        <v>-5.2369550561797737</v>
      </c>
      <c r="P20" s="263"/>
      <c r="Q20" s="263">
        <v>-63.99461797752808</v>
      </c>
      <c r="R20" s="263"/>
      <c r="S20" s="263"/>
      <c r="T20" s="263">
        <v>-2.1563932584269661</v>
      </c>
      <c r="U20" s="263">
        <v>10.619831460674156</v>
      </c>
      <c r="V20" s="263">
        <v>21.790921348314605</v>
      </c>
      <c r="W20" s="263"/>
      <c r="X20" s="263"/>
      <c r="Y20" s="263"/>
      <c r="Z20" s="263"/>
      <c r="AA20" s="263">
        <v>-17.964539325842697</v>
      </c>
      <c r="AB20" s="263" t="s">
        <v>116</v>
      </c>
      <c r="AC20" s="406" t="s">
        <v>116</v>
      </c>
      <c r="AD20" s="487"/>
      <c r="AE20" s="488">
        <v>6.1677061677061689</v>
      </c>
      <c r="AH20" s="296"/>
      <c r="AI20" s="296"/>
      <c r="AJ20" s="296"/>
      <c r="AK20" s="296"/>
      <c r="AL20" s="297"/>
      <c r="AM20" s="297"/>
      <c r="AN20" s="298"/>
      <c r="AO20" s="298"/>
      <c r="AP20" s="298"/>
      <c r="AQ20" s="299"/>
      <c r="AR20" s="299"/>
      <c r="AS20" s="299"/>
      <c r="AT20" s="299"/>
      <c r="AU20" s="300"/>
    </row>
    <row r="21" spans="1:47">
      <c r="A21" s="283"/>
      <c r="B21" s="284" t="s">
        <v>15</v>
      </c>
      <c r="C21" s="263">
        <v>373.7721951219512</v>
      </c>
      <c r="D21" s="263">
        <v>383.33521254355401</v>
      </c>
      <c r="E21" s="263">
        <v>294.05524390243897</v>
      </c>
      <c r="F21" s="263">
        <v>52.340174216027869</v>
      </c>
      <c r="G21" s="263">
        <v>36.939794425087101</v>
      </c>
      <c r="H21" s="263">
        <v>89.279968641114976</v>
      </c>
      <c r="I21" s="263">
        <v>312.35167944250867</v>
      </c>
      <c r="J21" s="263"/>
      <c r="K21" s="263" t="s">
        <v>116</v>
      </c>
      <c r="L21" s="263">
        <v>19.246703832752612</v>
      </c>
      <c r="M21" s="263" t="s">
        <v>116</v>
      </c>
      <c r="N21" s="263" t="s">
        <v>116</v>
      </c>
      <c r="O21" s="263">
        <v>9.5630174216027868</v>
      </c>
      <c r="P21" s="263"/>
      <c r="Q21" s="263">
        <v>-42.777156794425082</v>
      </c>
      <c r="R21" s="263"/>
      <c r="S21" s="263"/>
      <c r="T21" s="263">
        <v>7.3608083623693368</v>
      </c>
      <c r="U21" s="263">
        <v>12.821080139372821</v>
      </c>
      <c r="V21" s="263">
        <v>23.289114982578397</v>
      </c>
      <c r="W21" s="263"/>
      <c r="X21" s="263"/>
      <c r="Y21" s="263"/>
      <c r="Z21" s="263"/>
      <c r="AA21" s="263">
        <v>-6.1390348432055735</v>
      </c>
      <c r="AB21" s="263" t="s">
        <v>116</v>
      </c>
      <c r="AC21" s="406" t="s">
        <v>116</v>
      </c>
      <c r="AD21" s="487"/>
      <c r="AE21" s="488">
        <v>6.6297066297066305</v>
      </c>
      <c r="AH21" s="296"/>
      <c r="AI21" s="296"/>
      <c r="AJ21" s="296"/>
      <c r="AK21" s="296"/>
      <c r="AL21" s="297"/>
      <c r="AM21" s="297"/>
      <c r="AN21" s="298"/>
      <c r="AO21" s="298"/>
      <c r="AP21" s="298"/>
      <c r="AQ21" s="299"/>
      <c r="AR21" s="299"/>
      <c r="AS21" s="299"/>
      <c r="AT21" s="299"/>
      <c r="AU21" s="300"/>
    </row>
    <row r="22" spans="1:47">
      <c r="A22" s="283"/>
      <c r="B22" s="284" t="s">
        <v>16</v>
      </c>
      <c r="C22" s="263">
        <v>368.02049999999997</v>
      </c>
      <c r="D22" s="263">
        <v>394.56337500000001</v>
      </c>
      <c r="E22" s="263">
        <v>305.74950000000001</v>
      </c>
      <c r="F22" s="263">
        <v>50.421749999999989</v>
      </c>
      <c r="G22" s="263">
        <v>38.392124999999993</v>
      </c>
      <c r="H22" s="263">
        <v>88.813874999999982</v>
      </c>
      <c r="I22" s="263">
        <v>305.98537499999998</v>
      </c>
      <c r="J22" s="263"/>
      <c r="K22" s="263" t="s">
        <v>116</v>
      </c>
      <c r="L22" s="263">
        <v>1.5262499999999999</v>
      </c>
      <c r="M22" s="263" t="s">
        <v>116</v>
      </c>
      <c r="N22" s="263" t="s">
        <v>116</v>
      </c>
      <c r="O22" s="263">
        <v>26.542874999999999</v>
      </c>
      <c r="P22" s="263"/>
      <c r="Q22" s="263">
        <v>-23.878874999999997</v>
      </c>
      <c r="R22" s="263"/>
      <c r="S22" s="263"/>
      <c r="T22" s="263">
        <v>26.473499999999994</v>
      </c>
      <c r="U22" s="263">
        <v>33.979874999999993</v>
      </c>
      <c r="V22" s="263">
        <v>23.948249999999994</v>
      </c>
      <c r="W22" s="263"/>
      <c r="X22" s="263"/>
      <c r="Y22" s="263"/>
      <c r="Z22" s="263"/>
      <c r="AA22" s="263">
        <v>20.160374999999998</v>
      </c>
      <c r="AB22" s="263" t="s">
        <v>116</v>
      </c>
      <c r="AC22" s="406" t="s">
        <v>116</v>
      </c>
      <c r="AD22" s="487"/>
      <c r="AE22" s="488">
        <v>7.2072072072072082</v>
      </c>
      <c r="AH22" s="296"/>
      <c r="AI22" s="296"/>
      <c r="AJ22" s="296"/>
      <c r="AK22" s="296"/>
      <c r="AL22" s="297"/>
      <c r="AM22" s="297"/>
      <c r="AN22" s="298"/>
      <c r="AO22" s="298"/>
      <c r="AP22" s="298"/>
      <c r="AQ22" s="299"/>
      <c r="AR22" s="299"/>
      <c r="AS22" s="299"/>
      <c r="AT22" s="299"/>
      <c r="AU22" s="300"/>
    </row>
    <row r="23" spans="1:47">
      <c r="A23" s="283"/>
      <c r="B23" s="284" t="s">
        <v>17</v>
      </c>
      <c r="C23" s="263">
        <v>381.6395470588235</v>
      </c>
      <c r="D23" s="263">
        <v>424.71309705882351</v>
      </c>
      <c r="E23" s="263">
        <v>327.01775294117647</v>
      </c>
      <c r="F23" s="263">
        <v>55.322073529411753</v>
      </c>
      <c r="G23" s="263">
        <v>42.373270588235293</v>
      </c>
      <c r="H23" s="263">
        <v>97.695344117647053</v>
      </c>
      <c r="I23" s="263">
        <v>314.33632941176467</v>
      </c>
      <c r="J23" s="263"/>
      <c r="K23" s="263" t="s">
        <v>116</v>
      </c>
      <c r="L23" s="263">
        <v>-11.089879411764704</v>
      </c>
      <c r="M23" s="263" t="s">
        <v>116</v>
      </c>
      <c r="N23" s="263" t="s">
        <v>116</v>
      </c>
      <c r="O23" s="263">
        <v>43.073549999999997</v>
      </c>
      <c r="P23" s="263"/>
      <c r="Q23" s="263">
        <v>-12.248523529411763</v>
      </c>
      <c r="R23" s="263"/>
      <c r="S23" s="263"/>
      <c r="T23" s="263">
        <v>27.18357352941176</v>
      </c>
      <c r="U23" s="263">
        <v>55.653114705882359</v>
      </c>
      <c r="V23" s="263">
        <v>25.681155882352936</v>
      </c>
      <c r="W23" s="263"/>
      <c r="X23" s="263"/>
      <c r="Y23" s="263"/>
      <c r="Z23" s="263"/>
      <c r="AA23" s="263">
        <v>38.629958823529407</v>
      </c>
      <c r="AB23" s="263" t="s">
        <v>116</v>
      </c>
      <c r="AC23" s="406" t="s">
        <v>116</v>
      </c>
      <c r="AD23" s="487"/>
      <c r="AE23" s="488">
        <v>7.8540078540078548</v>
      </c>
      <c r="AH23" s="296"/>
      <c r="AI23" s="296"/>
      <c r="AJ23" s="296"/>
      <c r="AK23" s="296"/>
      <c r="AL23" s="297"/>
      <c r="AM23" s="297"/>
      <c r="AN23" s="298"/>
      <c r="AO23" s="298"/>
      <c r="AP23" s="298"/>
      <c r="AQ23" s="299"/>
      <c r="AR23" s="299"/>
      <c r="AS23" s="299"/>
      <c r="AT23" s="299"/>
      <c r="AU23" s="300"/>
    </row>
    <row r="24" spans="1:47">
      <c r="B24" s="284" t="s">
        <v>18</v>
      </c>
      <c r="C24" s="263">
        <v>406.40609558823525</v>
      </c>
      <c r="D24" s="263">
        <v>465.73886029411773</v>
      </c>
      <c r="E24" s="263">
        <v>362.22483088235299</v>
      </c>
      <c r="F24" s="263">
        <v>57.571455882352943</v>
      </c>
      <c r="G24" s="263">
        <v>45.942573529411767</v>
      </c>
      <c r="H24" s="263">
        <v>103.51402941176471</v>
      </c>
      <c r="I24" s="263">
        <v>338.48960294117649</v>
      </c>
      <c r="J24" s="263"/>
      <c r="K24" s="263" t="s">
        <v>116</v>
      </c>
      <c r="L24" s="263">
        <v>-23.926213235294117</v>
      </c>
      <c r="M24" s="263" t="s">
        <v>116</v>
      </c>
      <c r="N24" s="263" t="s">
        <v>116</v>
      </c>
      <c r="O24" s="263">
        <v>59.332764705882347</v>
      </c>
      <c r="P24" s="263"/>
      <c r="Q24" s="263">
        <v>1.7613088235294121</v>
      </c>
      <c r="R24" s="263"/>
      <c r="S24" s="263"/>
      <c r="T24" s="263">
        <v>54.048838235294113</v>
      </c>
      <c r="U24" s="263">
        <v>84.74441911764707</v>
      </c>
      <c r="V24" s="263">
        <v>25.167617647058822</v>
      </c>
      <c r="W24" s="263"/>
      <c r="X24" s="263">
        <v>552.79632352941178</v>
      </c>
      <c r="Y24" s="263">
        <v>0</v>
      </c>
      <c r="Z24" s="263"/>
      <c r="AA24" s="263">
        <v>35.767301470588237</v>
      </c>
      <c r="AB24" s="263" t="s">
        <v>116</v>
      </c>
      <c r="AC24" s="406">
        <v>569.45448529411772</v>
      </c>
      <c r="AD24" s="487"/>
      <c r="AE24" s="488">
        <v>9.4248094248094247</v>
      </c>
      <c r="AH24" s="296"/>
      <c r="AI24" s="296"/>
      <c r="AJ24" s="296"/>
      <c r="AK24" s="296"/>
      <c r="AL24" s="297"/>
      <c r="AM24" s="297"/>
      <c r="AN24" s="298"/>
      <c r="AO24" s="298"/>
      <c r="AP24" s="298"/>
      <c r="AQ24" s="299"/>
      <c r="AR24" s="299"/>
      <c r="AS24" s="299"/>
      <c r="AT24" s="299"/>
      <c r="AU24" s="300"/>
    </row>
    <row r="25" spans="1:47">
      <c r="B25" s="284" t="s">
        <v>19</v>
      </c>
      <c r="C25" s="263">
        <v>413.96169230769237</v>
      </c>
      <c r="D25" s="263">
        <v>479.28946153846158</v>
      </c>
      <c r="E25" s="263">
        <v>375.00923076923078</v>
      </c>
      <c r="F25" s="263">
        <v>57.378461538461544</v>
      </c>
      <c r="G25" s="263">
        <v>46.901769230769233</v>
      </c>
      <c r="H25" s="263">
        <v>104.28023076923077</v>
      </c>
      <c r="I25" s="263">
        <v>344.15123076923078</v>
      </c>
      <c r="J25" s="263"/>
      <c r="K25" s="263">
        <v>5.3947676879780975</v>
      </c>
      <c r="L25" s="263">
        <v>-30.926307692307692</v>
      </c>
      <c r="M25" s="263">
        <v>-28.3717676879781</v>
      </c>
      <c r="N25" s="263">
        <v>62.773229226439639</v>
      </c>
      <c r="O25" s="263">
        <v>65.327769230769235</v>
      </c>
      <c r="P25" s="263"/>
      <c r="Q25" s="263">
        <v>7.9493076923076931</v>
      </c>
      <c r="R25" s="263"/>
      <c r="S25" s="263"/>
      <c r="T25" s="263">
        <v>74.737153846153845</v>
      </c>
      <c r="U25" s="263">
        <v>87.783923076923088</v>
      </c>
      <c r="V25" s="263">
        <v>26.546076923076921</v>
      </c>
      <c r="W25" s="263"/>
      <c r="X25" s="263">
        <v>552.43846153846152</v>
      </c>
      <c r="Y25" s="263">
        <v>0</v>
      </c>
      <c r="Z25" s="263"/>
      <c r="AA25" s="263">
        <v>43.46076923076923</v>
      </c>
      <c r="AB25" s="263">
        <v>40.906229226439642</v>
      </c>
      <c r="AC25" s="406">
        <v>560.44753846153856</v>
      </c>
      <c r="AD25" s="487"/>
      <c r="AE25" s="488">
        <v>11.711711711711711</v>
      </c>
      <c r="AH25" s="296"/>
      <c r="AI25" s="296"/>
      <c r="AJ25" s="296"/>
      <c r="AK25" s="296"/>
      <c r="AL25" s="297"/>
      <c r="AM25" s="297"/>
      <c r="AN25" s="298"/>
      <c r="AO25" s="298"/>
      <c r="AP25" s="298"/>
      <c r="AQ25" s="299"/>
      <c r="AR25" s="299"/>
      <c r="AS25" s="299"/>
      <c r="AT25" s="299"/>
      <c r="AU25" s="300"/>
    </row>
    <row r="26" spans="1:47">
      <c r="B26" s="284" t="s">
        <v>20</v>
      </c>
      <c r="C26" s="263">
        <v>427.8669757785467</v>
      </c>
      <c r="D26" s="263">
        <v>480.32426989619381</v>
      </c>
      <c r="E26" s="263">
        <v>383.96282698961937</v>
      </c>
      <c r="F26" s="263">
        <v>47.926074394463669</v>
      </c>
      <c r="G26" s="263">
        <v>48.435368512110728</v>
      </c>
      <c r="H26" s="263">
        <v>96.361442906574396</v>
      </c>
      <c r="I26" s="263">
        <v>348.58935467128032</v>
      </c>
      <c r="J26" s="263"/>
      <c r="K26" s="263">
        <v>-2.5688323509267965</v>
      </c>
      <c r="L26" s="263">
        <v>-13.908223183391003</v>
      </c>
      <c r="M26" s="263">
        <v>-6.8081711092808153</v>
      </c>
      <c r="N26" s="263">
        <v>45.357242043536857</v>
      </c>
      <c r="O26" s="263">
        <v>52.457294117647059</v>
      </c>
      <c r="P26" s="263"/>
      <c r="Q26" s="263">
        <v>4.5312197231833915</v>
      </c>
      <c r="R26" s="263"/>
      <c r="S26" s="263"/>
      <c r="T26" s="263">
        <v>43.731887543252604</v>
      </c>
      <c r="U26" s="263">
        <v>61.759401384083048</v>
      </c>
      <c r="V26" s="263">
        <v>30.550157439446362</v>
      </c>
      <c r="W26" s="263"/>
      <c r="X26" s="263">
        <v>551.23598615916944</v>
      </c>
      <c r="Y26" s="263">
        <v>0</v>
      </c>
      <c r="Z26" s="263"/>
      <c r="AA26" s="263">
        <v>38.496643598615918</v>
      </c>
      <c r="AB26" s="263">
        <v>31.39659152450573</v>
      </c>
      <c r="AC26" s="406">
        <v>569.14366608996534</v>
      </c>
      <c r="AD26" s="487"/>
      <c r="AE26" s="488">
        <v>13.351813351813352</v>
      </c>
      <c r="AH26" s="296"/>
      <c r="AI26" s="296"/>
      <c r="AJ26" s="296"/>
      <c r="AK26" s="296"/>
      <c r="AL26" s="297"/>
      <c r="AM26" s="297"/>
      <c r="AN26" s="298"/>
      <c r="AO26" s="298"/>
      <c r="AP26" s="298"/>
      <c r="AQ26" s="299"/>
      <c r="AR26" s="299"/>
      <c r="AS26" s="299"/>
      <c r="AT26" s="299"/>
      <c r="AU26" s="300"/>
    </row>
    <row r="27" spans="1:47">
      <c r="B27" s="284" t="s">
        <v>21</v>
      </c>
      <c r="C27" s="263">
        <v>419.47220516717323</v>
      </c>
      <c r="D27" s="263">
        <v>461.73587689969605</v>
      </c>
      <c r="E27" s="263">
        <v>378.65591945288753</v>
      </c>
      <c r="F27" s="263">
        <v>34.428050151975683</v>
      </c>
      <c r="G27" s="263">
        <v>48.651907294832824</v>
      </c>
      <c r="H27" s="263">
        <v>83.079957446808507</v>
      </c>
      <c r="I27" s="263">
        <v>345.5042006079027</v>
      </c>
      <c r="J27" s="263"/>
      <c r="K27" s="263">
        <v>3.8747004482297251</v>
      </c>
      <c r="L27" s="263">
        <v>-3.526358662613982</v>
      </c>
      <c r="M27" s="263">
        <v>0.43456246970340523</v>
      </c>
      <c r="N27" s="263">
        <v>38.302750600205407</v>
      </c>
      <c r="O27" s="263">
        <v>42.263671732522802</v>
      </c>
      <c r="P27" s="263"/>
      <c r="Q27" s="263">
        <v>7.8356215805471123</v>
      </c>
      <c r="R27" s="263"/>
      <c r="S27" s="263"/>
      <c r="T27" s="263">
        <v>30.776689969604863</v>
      </c>
      <c r="U27" s="263">
        <v>36.632024316109415</v>
      </c>
      <c r="V27" s="263">
        <v>32.283287234042554</v>
      </c>
      <c r="W27" s="263"/>
      <c r="X27" s="263">
        <v>523.03267477203644</v>
      </c>
      <c r="Y27" s="263">
        <v>0</v>
      </c>
      <c r="Z27" s="263"/>
      <c r="AA27" s="263">
        <v>35.191217325227967</v>
      </c>
      <c r="AB27" s="263">
        <v>31.230296192910579</v>
      </c>
      <c r="AC27" s="406">
        <v>568.1450653495441</v>
      </c>
      <c r="AD27" s="487"/>
      <c r="AE27" s="488">
        <v>15.1998151998152</v>
      </c>
      <c r="AH27" s="296"/>
      <c r="AI27" s="296"/>
      <c r="AJ27" s="296"/>
      <c r="AK27" s="296"/>
      <c r="AL27" s="297"/>
      <c r="AM27" s="297"/>
      <c r="AN27" s="298"/>
      <c r="AO27" s="298"/>
      <c r="AP27" s="298"/>
      <c r="AQ27" s="299"/>
      <c r="AR27" s="299"/>
      <c r="AS27" s="299"/>
      <c r="AT27" s="299"/>
      <c r="AU27" s="300"/>
    </row>
    <row r="28" spans="1:47">
      <c r="B28" s="284" t="s">
        <v>22</v>
      </c>
      <c r="C28" s="263">
        <v>419.22201364256478</v>
      </c>
      <c r="D28" s="263">
        <v>470.51446248294678</v>
      </c>
      <c r="E28" s="263">
        <v>390.20649249658936</v>
      </c>
      <c r="F28" s="263">
        <v>30.964457025920872</v>
      </c>
      <c r="G28" s="263">
        <v>49.343512960436563</v>
      </c>
      <c r="H28" s="263">
        <v>80.307969986357435</v>
      </c>
      <c r="I28" s="263">
        <v>345.09157980900409</v>
      </c>
      <c r="J28" s="263"/>
      <c r="K28" s="263">
        <v>28.130880457728459</v>
      </c>
      <c r="L28" s="263">
        <v>-11.97119099590723</v>
      </c>
      <c r="M28" s="263">
        <v>-19.774079639174559</v>
      </c>
      <c r="N28" s="263">
        <v>59.09533748364931</v>
      </c>
      <c r="O28" s="263">
        <v>51.292448840381986</v>
      </c>
      <c r="P28" s="263"/>
      <c r="Q28" s="263">
        <v>20.327991814461118</v>
      </c>
      <c r="R28" s="263"/>
      <c r="S28" s="263"/>
      <c r="T28" s="263">
        <v>45.7999931787176</v>
      </c>
      <c r="U28" s="263">
        <v>53.324066848567533</v>
      </c>
      <c r="V28" s="263">
        <v>34.584753069577076</v>
      </c>
      <c r="W28" s="263"/>
      <c r="X28" s="263">
        <v>523.25975443383356</v>
      </c>
      <c r="Y28" s="263">
        <v>0</v>
      </c>
      <c r="Z28" s="263"/>
      <c r="AA28" s="263">
        <v>42.758472032742155</v>
      </c>
      <c r="AB28" s="263">
        <v>50.561360676009478</v>
      </c>
      <c r="AC28" s="406">
        <v>571.28035334242838</v>
      </c>
      <c r="AD28" s="487"/>
      <c r="AE28" s="488">
        <v>16.932316932316933</v>
      </c>
      <c r="AH28" s="296"/>
      <c r="AI28" s="296"/>
      <c r="AJ28" s="296"/>
      <c r="AK28" s="296"/>
      <c r="AL28" s="297"/>
      <c r="AM28" s="297"/>
      <c r="AN28" s="298"/>
      <c r="AO28" s="298"/>
      <c r="AP28" s="298"/>
      <c r="AQ28" s="299"/>
      <c r="AR28" s="299"/>
      <c r="AS28" s="299"/>
      <c r="AT28" s="299"/>
      <c r="AU28" s="300"/>
    </row>
    <row r="29" spans="1:47">
      <c r="B29" s="284" t="s">
        <v>23</v>
      </c>
      <c r="C29" s="263">
        <v>437.83516102683774</v>
      </c>
      <c r="D29" s="263">
        <v>481.00392882147014</v>
      </c>
      <c r="E29" s="263">
        <v>401.5362182030338</v>
      </c>
      <c r="F29" s="263">
        <v>29.681684947491249</v>
      </c>
      <c r="G29" s="263">
        <v>49.786025670945151</v>
      </c>
      <c r="H29" s="263">
        <v>79.467710618436399</v>
      </c>
      <c r="I29" s="263">
        <v>366.43949474912483</v>
      </c>
      <c r="J29" s="263"/>
      <c r="K29" s="263">
        <v>16.580401272849095</v>
      </c>
      <c r="L29" s="263">
        <v>-0.81831738623103845</v>
      </c>
      <c r="M29" s="263">
        <v>-3.9116358119389432</v>
      </c>
      <c r="N29" s="263">
        <v>46.262086220340343</v>
      </c>
      <c r="O29" s="263">
        <v>43.16876779463243</v>
      </c>
      <c r="P29" s="263"/>
      <c r="Q29" s="263">
        <v>13.487082847141188</v>
      </c>
      <c r="R29" s="263"/>
      <c r="S29" s="263"/>
      <c r="T29" s="263">
        <v>40.73402100350058</v>
      </c>
      <c r="U29" s="263">
        <v>49.114197199533258</v>
      </c>
      <c r="V29" s="263">
        <v>38.324530921820298</v>
      </c>
      <c r="W29" s="263"/>
      <c r="X29" s="263">
        <v>496.04177362893813</v>
      </c>
      <c r="Y29" s="263">
        <v>0</v>
      </c>
      <c r="Z29" s="263"/>
      <c r="AA29" s="263">
        <v>30.671747957992995</v>
      </c>
      <c r="AB29" s="263">
        <v>33.765066383700898</v>
      </c>
      <c r="AC29" s="406">
        <v>543.01420186697783</v>
      </c>
      <c r="AD29" s="487"/>
      <c r="AE29" s="488">
        <v>19.796719796719799</v>
      </c>
      <c r="AH29" s="296"/>
      <c r="AI29" s="296"/>
      <c r="AJ29" s="296"/>
      <c r="AK29" s="296"/>
      <c r="AL29" s="297"/>
      <c r="AM29" s="297"/>
      <c r="AN29" s="298"/>
      <c r="AO29" s="298"/>
      <c r="AP29" s="298"/>
      <c r="AQ29" s="299"/>
      <c r="AR29" s="299"/>
      <c r="AS29" s="299"/>
      <c r="AT29" s="299"/>
      <c r="AU29" s="300"/>
    </row>
    <row r="30" spans="1:47">
      <c r="B30" s="284" t="s">
        <v>24</v>
      </c>
      <c r="C30" s="263">
        <v>437.07621176470582</v>
      </c>
      <c r="D30" s="263">
        <v>486.04059705882355</v>
      </c>
      <c r="E30" s="263">
        <v>410.13455294117642</v>
      </c>
      <c r="F30" s="263">
        <v>25.5411</v>
      </c>
      <c r="G30" s="263">
        <v>50.364944117647056</v>
      </c>
      <c r="H30" s="263">
        <v>75.90604411764707</v>
      </c>
      <c r="I30" s="263">
        <v>364.60365882352943</v>
      </c>
      <c r="J30" s="263"/>
      <c r="K30" s="263">
        <v>7.211270084707051</v>
      </c>
      <c r="L30" s="263">
        <v>-6.3194911764705886</v>
      </c>
      <c r="M30" s="263">
        <v>9.8925240329400097</v>
      </c>
      <c r="N30" s="263">
        <v>32.752370084707053</v>
      </c>
      <c r="O30" s="263">
        <v>48.964385294117655</v>
      </c>
      <c r="P30" s="263"/>
      <c r="Q30" s="263">
        <v>23.423285294117647</v>
      </c>
      <c r="R30" s="263"/>
      <c r="S30" s="263"/>
      <c r="T30" s="263">
        <v>53.038738235294112</v>
      </c>
      <c r="U30" s="263">
        <v>52.062591176470583</v>
      </c>
      <c r="V30" s="263">
        <v>38.888850000000005</v>
      </c>
      <c r="W30" s="263"/>
      <c r="X30" s="263">
        <v>482.98058823529414</v>
      </c>
      <c r="Y30" s="263">
        <v>0</v>
      </c>
      <c r="Z30" s="263"/>
      <c r="AA30" s="263">
        <v>37.997585294117648</v>
      </c>
      <c r="AB30" s="263">
        <v>21.78557008470705</v>
      </c>
      <c r="AC30" s="406">
        <v>535.70101764705885</v>
      </c>
      <c r="AD30" s="487"/>
      <c r="AE30" s="488">
        <v>23.562023562023562</v>
      </c>
      <c r="AH30" s="296"/>
      <c r="AI30" s="296"/>
      <c r="AJ30" s="296"/>
      <c r="AK30" s="296"/>
      <c r="AL30" s="297"/>
      <c r="AM30" s="297"/>
      <c r="AN30" s="298"/>
      <c r="AO30" s="298"/>
      <c r="AP30" s="298"/>
      <c r="AQ30" s="299"/>
      <c r="AR30" s="299"/>
      <c r="AS30" s="299"/>
      <c r="AT30" s="299"/>
      <c r="AU30" s="300"/>
    </row>
    <row r="31" spans="1:47">
      <c r="B31" s="284" t="s">
        <v>25</v>
      </c>
      <c r="C31" s="263">
        <v>468.32328127772848</v>
      </c>
      <c r="D31" s="263">
        <v>491.36646761313222</v>
      </c>
      <c r="E31" s="263">
        <v>424.78360514640644</v>
      </c>
      <c r="F31" s="263">
        <v>16.778236024844723</v>
      </c>
      <c r="G31" s="263">
        <v>49.804626441881098</v>
      </c>
      <c r="H31" s="263">
        <v>66.582862466725828</v>
      </c>
      <c r="I31" s="263">
        <v>389.80205856255549</v>
      </c>
      <c r="J31" s="263"/>
      <c r="K31" s="263">
        <v>-18.307715397636706</v>
      </c>
      <c r="L31" s="263">
        <v>22.071370008873117</v>
      </c>
      <c r="M31" s="263">
        <v>46.644035717068824</v>
      </c>
      <c r="N31" s="263">
        <v>-1.5294793727919809</v>
      </c>
      <c r="O31" s="263">
        <v>23.043186335403725</v>
      </c>
      <c r="P31" s="263"/>
      <c r="Q31" s="263">
        <v>6.2649503105590059</v>
      </c>
      <c r="R31" s="263"/>
      <c r="S31" s="263"/>
      <c r="T31" s="263">
        <v>29.327342502218279</v>
      </c>
      <c r="U31" s="263">
        <v>33.31063708961846</v>
      </c>
      <c r="V31" s="263">
        <v>43.144035492457853</v>
      </c>
      <c r="W31" s="263"/>
      <c r="X31" s="263">
        <v>480.91464063886428</v>
      </c>
      <c r="Y31" s="263">
        <v>0</v>
      </c>
      <c r="Z31" s="263"/>
      <c r="AA31" s="263">
        <v>31.95086246672582</v>
      </c>
      <c r="AB31" s="263">
        <v>7.3781967585301134</v>
      </c>
      <c r="AC31" s="406">
        <v>513.36485536823432</v>
      </c>
      <c r="AD31" s="487"/>
      <c r="AE31" s="488">
        <v>26.033726033726033</v>
      </c>
      <c r="AH31" s="296"/>
      <c r="AI31" s="296"/>
      <c r="AJ31" s="296"/>
      <c r="AK31" s="296"/>
      <c r="AL31" s="297"/>
      <c r="AM31" s="297"/>
      <c r="AN31" s="298"/>
      <c r="AO31" s="298"/>
      <c r="AP31" s="298"/>
      <c r="AQ31" s="299"/>
      <c r="AR31" s="299"/>
      <c r="AS31" s="299"/>
      <c r="AT31" s="299"/>
      <c r="AU31" s="300"/>
    </row>
    <row r="32" spans="1:47">
      <c r="B32" s="284" t="s">
        <v>26</v>
      </c>
      <c r="C32" s="263">
        <v>475.39933140495856</v>
      </c>
      <c r="D32" s="263">
        <v>505.95992479338838</v>
      </c>
      <c r="E32" s="263">
        <v>434.4598710743802</v>
      </c>
      <c r="F32" s="263">
        <v>22.671795867768594</v>
      </c>
      <c r="G32" s="263">
        <v>48.828257851239663</v>
      </c>
      <c r="H32" s="263">
        <v>71.500053719008264</v>
      </c>
      <c r="I32" s="263">
        <v>395.0516603305785</v>
      </c>
      <c r="J32" s="263"/>
      <c r="K32" s="263">
        <v>-15.409220758115975</v>
      </c>
      <c r="L32" s="263">
        <v>12.042490909090908</v>
      </c>
      <c r="M32" s="263">
        <v>35.340509187868037</v>
      </c>
      <c r="N32" s="263">
        <v>7.2625751096526177</v>
      </c>
      <c r="O32" s="263">
        <v>30.560593388429748</v>
      </c>
      <c r="P32" s="263"/>
      <c r="Q32" s="263">
        <v>7.8887975206611562</v>
      </c>
      <c r="R32" s="263"/>
      <c r="S32" s="263"/>
      <c r="T32" s="263">
        <v>45.862356198347108</v>
      </c>
      <c r="U32" s="263">
        <v>32.192018181818177</v>
      </c>
      <c r="V32" s="263">
        <v>43.243490082644627</v>
      </c>
      <c r="W32" s="263"/>
      <c r="X32" s="263">
        <v>474.04338842975199</v>
      </c>
      <c r="Y32" s="263">
        <v>0</v>
      </c>
      <c r="Z32" s="263"/>
      <c r="AA32" s="263">
        <v>31.143756198347106</v>
      </c>
      <c r="AB32" s="263">
        <v>7.8457379195699746</v>
      </c>
      <c r="AC32" s="406">
        <v>511.21196776859506</v>
      </c>
      <c r="AD32" s="487"/>
      <c r="AE32" s="488">
        <v>27.951027951027953</v>
      </c>
      <c r="AH32" s="296"/>
      <c r="AI32" s="296"/>
      <c r="AJ32" s="296"/>
      <c r="AK32" s="296"/>
      <c r="AL32" s="297"/>
      <c r="AM32" s="297"/>
      <c r="AN32" s="298"/>
      <c r="AO32" s="298"/>
      <c r="AP32" s="298"/>
      <c r="AQ32" s="299"/>
      <c r="AR32" s="299"/>
      <c r="AS32" s="299"/>
      <c r="AT32" s="299"/>
      <c r="AU32" s="300"/>
    </row>
    <row r="33" spans="2:47">
      <c r="B33" s="284" t="s">
        <v>27</v>
      </c>
      <c r="C33" s="263">
        <v>482.99271428571427</v>
      </c>
      <c r="D33" s="263">
        <v>523.31699052880833</v>
      </c>
      <c r="E33" s="263">
        <v>447.68420126282552</v>
      </c>
      <c r="F33" s="263">
        <v>26.753014996053672</v>
      </c>
      <c r="G33" s="263">
        <v>48.879774269928966</v>
      </c>
      <c r="H33" s="263">
        <v>75.632789265982638</v>
      </c>
      <c r="I33" s="263">
        <v>404.23361483820048</v>
      </c>
      <c r="J33" s="263"/>
      <c r="K33" s="263">
        <v>-2.1686517773158593</v>
      </c>
      <c r="L33" s="263">
        <v>1.9851215469613259</v>
      </c>
      <c r="M33" s="263">
        <v>17.725034571317437</v>
      </c>
      <c r="N33" s="263">
        <v>24.584363218737813</v>
      </c>
      <c r="O33" s="263">
        <v>40.324276243093927</v>
      </c>
      <c r="P33" s="263"/>
      <c r="Q33" s="263">
        <v>13.571261247040253</v>
      </c>
      <c r="R33" s="263"/>
      <c r="S33" s="263"/>
      <c r="T33" s="263">
        <v>41.984808208366225</v>
      </c>
      <c r="U33" s="263">
        <v>33.466894238358329</v>
      </c>
      <c r="V33" s="263">
        <v>45.186286503551699</v>
      </c>
      <c r="W33" s="263"/>
      <c r="X33" s="263">
        <v>490.64277821625888</v>
      </c>
      <c r="Y33" s="263">
        <v>0</v>
      </c>
      <c r="Z33" s="263"/>
      <c r="AA33" s="263">
        <v>40.180773480662985</v>
      </c>
      <c r="AB33" s="263">
        <v>24.440860456306872</v>
      </c>
      <c r="AC33" s="406">
        <v>530.09920441988947</v>
      </c>
      <c r="AD33" s="487"/>
      <c r="AE33" s="488">
        <v>29.267729267729266</v>
      </c>
      <c r="AH33" s="296"/>
      <c r="AI33" s="296"/>
      <c r="AJ33" s="296"/>
      <c r="AK33" s="296"/>
      <c r="AL33" s="297"/>
      <c r="AM33" s="297"/>
      <c r="AN33" s="298"/>
      <c r="AO33" s="298"/>
      <c r="AP33" s="298"/>
      <c r="AQ33" s="299"/>
      <c r="AR33" s="299"/>
      <c r="AS33" s="299"/>
      <c r="AT33" s="299"/>
      <c r="AU33" s="300"/>
    </row>
    <row r="34" spans="2:47">
      <c r="B34" s="284" t="s">
        <v>28</v>
      </c>
      <c r="C34" s="263">
        <v>488.27055514157979</v>
      </c>
      <c r="D34" s="263">
        <v>528.70573770491796</v>
      </c>
      <c r="E34" s="263">
        <v>457.47723621460506</v>
      </c>
      <c r="F34" s="263">
        <v>24.090143070044707</v>
      </c>
      <c r="G34" s="263">
        <v>47.138358420268254</v>
      </c>
      <c r="H34" s="263">
        <v>71.228501490312965</v>
      </c>
      <c r="I34" s="263">
        <v>418.53559090909096</v>
      </c>
      <c r="J34" s="263"/>
      <c r="K34" s="263">
        <v>10.319832756534646</v>
      </c>
      <c r="L34" s="263">
        <v>4.5806110283159462</v>
      </c>
      <c r="M34" s="263">
        <v>10.605817765074891</v>
      </c>
      <c r="N34" s="263">
        <v>34.409975826579355</v>
      </c>
      <c r="O34" s="263">
        <v>40.435182563338302</v>
      </c>
      <c r="P34" s="263"/>
      <c r="Q34" s="263">
        <v>16.345039493293591</v>
      </c>
      <c r="R34" s="263"/>
      <c r="S34" s="263"/>
      <c r="T34" s="263">
        <v>33.141688524590165</v>
      </c>
      <c r="U34" s="263">
        <v>33.093301788375562</v>
      </c>
      <c r="V34" s="263">
        <v>47.483517138599105</v>
      </c>
      <c r="W34" s="263"/>
      <c r="X34" s="263">
        <v>506.4478390461997</v>
      </c>
      <c r="Y34" s="263">
        <v>0</v>
      </c>
      <c r="Z34" s="263"/>
      <c r="AA34" s="263">
        <v>35.667476154992549</v>
      </c>
      <c r="AB34" s="263">
        <v>29.642269418233603</v>
      </c>
      <c r="AC34" s="406">
        <v>537.03470789865867</v>
      </c>
      <c r="AD34" s="487"/>
      <c r="AE34" s="488">
        <v>31.000231000231</v>
      </c>
      <c r="AH34" s="296"/>
      <c r="AI34" s="296"/>
      <c r="AJ34" s="296"/>
      <c r="AK34" s="296"/>
      <c r="AL34" s="297"/>
      <c r="AM34" s="297"/>
      <c r="AN34" s="298"/>
      <c r="AO34" s="298"/>
      <c r="AP34" s="298"/>
      <c r="AQ34" s="299"/>
      <c r="AR34" s="299"/>
      <c r="AS34" s="299"/>
      <c r="AT34" s="299"/>
      <c r="AU34" s="300"/>
    </row>
    <row r="35" spans="2:47">
      <c r="B35" s="284" t="s">
        <v>29</v>
      </c>
      <c r="C35" s="263">
        <v>496.7175424328147</v>
      </c>
      <c r="D35" s="263">
        <v>524.37538260254598</v>
      </c>
      <c r="E35" s="263">
        <v>460.94665417256005</v>
      </c>
      <c r="F35" s="263">
        <v>19.382531117397452</v>
      </c>
      <c r="G35" s="263">
        <v>44.046197312588397</v>
      </c>
      <c r="H35" s="263">
        <v>63.428728429985846</v>
      </c>
      <c r="I35" s="263">
        <v>424.25730763790659</v>
      </c>
      <c r="J35" s="263"/>
      <c r="K35" s="263">
        <v>8.0668125717164525</v>
      </c>
      <c r="L35" s="263">
        <v>16.994539603960394</v>
      </c>
      <c r="M35" s="263">
        <v>17.203036084577743</v>
      </c>
      <c r="N35" s="263">
        <v>27.449343689113899</v>
      </c>
      <c r="O35" s="263">
        <v>27.657840169731259</v>
      </c>
      <c r="P35" s="263"/>
      <c r="Q35" s="263">
        <v>8.2753090523338049</v>
      </c>
      <c r="R35" s="263"/>
      <c r="S35" s="263"/>
      <c r="T35" s="263">
        <v>34.025817538896746</v>
      </c>
      <c r="U35" s="263">
        <v>17.570106789250353</v>
      </c>
      <c r="V35" s="263">
        <v>50.824419377652042</v>
      </c>
      <c r="W35" s="263"/>
      <c r="X35" s="263">
        <v>497.49823196605371</v>
      </c>
      <c r="Y35" s="263">
        <v>0</v>
      </c>
      <c r="Z35" s="263"/>
      <c r="AA35" s="263">
        <v>29.540679632248935</v>
      </c>
      <c r="AB35" s="263">
        <v>29.332183151631586</v>
      </c>
      <c r="AC35" s="406">
        <v>548.87984936350767</v>
      </c>
      <c r="AD35" s="487"/>
      <c r="AE35" s="488">
        <v>32.663432663432665</v>
      </c>
      <c r="AH35" s="296"/>
      <c r="AI35" s="296"/>
      <c r="AJ35" s="296"/>
      <c r="AK35" s="296"/>
      <c r="AL35" s="297"/>
      <c r="AM35" s="297"/>
      <c r="AN35" s="298"/>
      <c r="AO35" s="298"/>
      <c r="AP35" s="298"/>
      <c r="AQ35" s="299"/>
      <c r="AR35" s="299"/>
      <c r="AS35" s="299"/>
      <c r="AT35" s="299"/>
      <c r="AU35" s="300"/>
    </row>
    <row r="36" spans="2:47">
      <c r="B36" s="284" t="s">
        <v>30</v>
      </c>
      <c r="C36" s="263">
        <v>501.04864242012235</v>
      </c>
      <c r="D36" s="263">
        <v>526.76955336505785</v>
      </c>
      <c r="E36" s="263">
        <v>467.59674371176072</v>
      </c>
      <c r="F36" s="263">
        <v>12.498479265805575</v>
      </c>
      <c r="G36" s="263">
        <v>46.674330387491501</v>
      </c>
      <c r="H36" s="263">
        <v>59.17280965329708</v>
      </c>
      <c r="I36" s="263">
        <v>435.48680557443919</v>
      </c>
      <c r="J36" s="263"/>
      <c r="K36" s="263">
        <v>15.274743587285638</v>
      </c>
      <c r="L36" s="263">
        <v>18.1841543167913</v>
      </c>
      <c r="M36" s="263">
        <v>16.13184240863551</v>
      </c>
      <c r="N36" s="263">
        <v>27.773222853091212</v>
      </c>
      <c r="O36" s="263">
        <v>25.720910944935422</v>
      </c>
      <c r="P36" s="263"/>
      <c r="Q36" s="263">
        <v>13.222431679129846</v>
      </c>
      <c r="R36" s="263"/>
      <c r="S36" s="263"/>
      <c r="T36" s="263">
        <v>30.703233854520732</v>
      </c>
      <c r="U36" s="263">
        <v>10.85045751189667</v>
      </c>
      <c r="V36" s="263">
        <v>51.088674371176069</v>
      </c>
      <c r="W36" s="263"/>
      <c r="X36" s="263">
        <v>493.81794697484713</v>
      </c>
      <c r="Y36" s="263">
        <v>0</v>
      </c>
      <c r="Z36" s="263"/>
      <c r="AA36" s="263">
        <v>28.587291638341267</v>
      </c>
      <c r="AB36" s="263">
        <v>30.639603546497064</v>
      </c>
      <c r="AC36" s="406">
        <v>561.1631787899388</v>
      </c>
      <c r="AD36" s="487"/>
      <c r="AE36" s="488">
        <v>33.980133980133978</v>
      </c>
      <c r="AH36" s="296"/>
      <c r="AI36" s="296"/>
      <c r="AJ36" s="296"/>
      <c r="AK36" s="296"/>
      <c r="AL36" s="297"/>
      <c r="AM36" s="297"/>
      <c r="AN36" s="298"/>
      <c r="AO36" s="298"/>
      <c r="AP36" s="298"/>
      <c r="AQ36" s="299"/>
      <c r="AR36" s="299"/>
      <c r="AS36" s="299"/>
      <c r="AT36" s="299"/>
      <c r="AU36" s="300"/>
    </row>
    <row r="37" spans="2:47">
      <c r="B37" s="284" t="s">
        <v>31</v>
      </c>
      <c r="C37" s="263">
        <v>514.55322543352599</v>
      </c>
      <c r="D37" s="263">
        <v>528.66070520231199</v>
      </c>
      <c r="E37" s="263">
        <v>473.10103468208081</v>
      </c>
      <c r="F37" s="263">
        <v>4.162179190751444</v>
      </c>
      <c r="G37" s="263">
        <v>51.397491329479763</v>
      </c>
      <c r="H37" s="263">
        <v>55.559670520231208</v>
      </c>
      <c r="I37" s="263">
        <v>450.40784393063581</v>
      </c>
      <c r="J37" s="263"/>
      <c r="K37" s="263">
        <v>26.426143203223095</v>
      </c>
      <c r="L37" s="263">
        <v>28.328953757225428</v>
      </c>
      <c r="M37" s="263">
        <v>11.84811113203701</v>
      </c>
      <c r="N37" s="263">
        <v>30.588322393974543</v>
      </c>
      <c r="O37" s="263">
        <v>14.107479768786124</v>
      </c>
      <c r="P37" s="263"/>
      <c r="Q37" s="263">
        <v>9.9453005780346793</v>
      </c>
      <c r="R37" s="263"/>
      <c r="S37" s="263"/>
      <c r="T37" s="263">
        <v>3.333635838150288</v>
      </c>
      <c r="U37" s="263">
        <v>-8.9833005780346795</v>
      </c>
      <c r="V37" s="263">
        <v>51.728352601156061</v>
      </c>
      <c r="W37" s="263"/>
      <c r="X37" s="263">
        <v>465.43005780346817</v>
      </c>
      <c r="Y37" s="263">
        <v>0</v>
      </c>
      <c r="Z37" s="263"/>
      <c r="AA37" s="263">
        <v>17.482820809248551</v>
      </c>
      <c r="AB37" s="263">
        <v>33.96366343443696</v>
      </c>
      <c r="AC37" s="406">
        <v>558.61338150289009</v>
      </c>
      <c r="AD37" s="487"/>
      <c r="AE37" s="488">
        <v>35.966735966735975</v>
      </c>
      <c r="AH37" s="296"/>
      <c r="AI37" s="296"/>
      <c r="AJ37" s="296"/>
      <c r="AK37" s="296"/>
      <c r="AL37" s="297"/>
      <c r="AM37" s="297"/>
      <c r="AN37" s="298"/>
      <c r="AO37" s="298"/>
      <c r="AP37" s="298"/>
      <c r="AQ37" s="299"/>
      <c r="AR37" s="299"/>
      <c r="AS37" s="299"/>
      <c r="AT37" s="299"/>
      <c r="AU37" s="300"/>
    </row>
    <row r="38" spans="2:47">
      <c r="B38" s="284" t="s">
        <v>32</v>
      </c>
      <c r="C38" s="263">
        <v>527.29769531249997</v>
      </c>
      <c r="D38" s="263">
        <v>512.91105468749993</v>
      </c>
      <c r="E38" s="263">
        <v>460.60924218749983</v>
      </c>
      <c r="F38" s="263">
        <v>0.81949218749999986</v>
      </c>
      <c r="G38" s="263">
        <v>51.482320312499994</v>
      </c>
      <c r="H38" s="263">
        <v>52.30181249999999</v>
      </c>
      <c r="I38" s="263">
        <v>462.30025781249992</v>
      </c>
      <c r="J38" s="263"/>
      <c r="K38" s="263">
        <v>15.630012232586205</v>
      </c>
      <c r="L38" s="263">
        <v>53.714460937499986</v>
      </c>
      <c r="M38" s="263">
        <v>22.878315892413788</v>
      </c>
      <c r="N38" s="263">
        <v>16.449504420086207</v>
      </c>
      <c r="O38" s="263">
        <v>-14.386640624999997</v>
      </c>
      <c r="P38" s="263"/>
      <c r="Q38" s="263">
        <v>-15.206132812499995</v>
      </c>
      <c r="R38" s="263"/>
      <c r="S38" s="263"/>
      <c r="T38" s="263">
        <v>-18.104273437499995</v>
      </c>
      <c r="U38" s="263">
        <v>-37.733062499999988</v>
      </c>
      <c r="V38" s="263">
        <v>49.871953124999997</v>
      </c>
      <c r="W38" s="263"/>
      <c r="X38" s="263">
        <v>399.86015624999987</v>
      </c>
      <c r="Y38" s="263">
        <v>0</v>
      </c>
      <c r="Z38" s="263"/>
      <c r="AA38" s="263">
        <v>-8.7750703124999987</v>
      </c>
      <c r="AB38" s="263">
        <v>22.061074732586203</v>
      </c>
      <c r="AC38" s="406">
        <v>507.93946874999989</v>
      </c>
      <c r="AD38" s="487"/>
      <c r="AE38" s="488">
        <v>38.438438438438446</v>
      </c>
      <c r="AH38" s="296"/>
      <c r="AI38" s="296"/>
      <c r="AJ38" s="296"/>
      <c r="AK38" s="296"/>
      <c r="AL38" s="297"/>
      <c r="AM38" s="297"/>
      <c r="AN38" s="298"/>
      <c r="AO38" s="298"/>
      <c r="AP38" s="298"/>
      <c r="AQ38" s="299"/>
      <c r="AR38" s="299"/>
      <c r="AS38" s="299"/>
      <c r="AT38" s="299"/>
      <c r="AU38" s="300"/>
    </row>
    <row r="39" spans="2:47" ht="15" customHeight="1">
      <c r="B39" s="284" t="s">
        <v>33</v>
      </c>
      <c r="C39" s="263">
        <v>526.68295492487482</v>
      </c>
      <c r="D39" s="263">
        <v>526.98167278797996</v>
      </c>
      <c r="E39" s="263">
        <v>463.06809515859771</v>
      </c>
      <c r="F39" s="263">
        <v>11.825854757929882</v>
      </c>
      <c r="G39" s="263">
        <v>52.087722871452428</v>
      </c>
      <c r="H39" s="263">
        <v>63.913577629382303</v>
      </c>
      <c r="I39" s="263">
        <v>465.52529048414027</v>
      </c>
      <c r="J39" s="263"/>
      <c r="K39" s="263">
        <v>9.186635146374698</v>
      </c>
      <c r="L39" s="263">
        <v>34.566956594323869</v>
      </c>
      <c r="M39" s="263">
        <v>13.853184553124464</v>
      </c>
      <c r="N39" s="263">
        <v>21.012489904304584</v>
      </c>
      <c r="O39" s="263">
        <v>0.29871786310517529</v>
      </c>
      <c r="P39" s="263"/>
      <c r="Q39" s="263">
        <v>-11.527136894824707</v>
      </c>
      <c r="R39" s="263"/>
      <c r="S39" s="263"/>
      <c r="T39" s="263">
        <v>-11.021243739565943</v>
      </c>
      <c r="U39" s="263">
        <v>-16.839015025041736</v>
      </c>
      <c r="V39" s="263">
        <v>48.230889816360602</v>
      </c>
      <c r="W39" s="263"/>
      <c r="X39" s="263">
        <v>365.92938230383976</v>
      </c>
      <c r="Y39" s="263">
        <v>0</v>
      </c>
      <c r="Z39" s="263"/>
      <c r="AA39" s="263">
        <v>7.1234574290484129</v>
      </c>
      <c r="AB39" s="263">
        <v>27.837229470247827</v>
      </c>
      <c r="AC39" s="406">
        <v>449.66192654424037</v>
      </c>
      <c r="AD39" s="487"/>
      <c r="AE39" s="488">
        <v>41.510741510741511</v>
      </c>
      <c r="AH39" s="296"/>
      <c r="AI39" s="296"/>
      <c r="AJ39" s="296"/>
      <c r="AK39" s="296"/>
      <c r="AL39" s="297"/>
      <c r="AM39" s="297"/>
      <c r="AN39" s="298"/>
      <c r="AO39" s="298"/>
      <c r="AP39" s="298"/>
      <c r="AQ39" s="299"/>
      <c r="AR39" s="299"/>
      <c r="AS39" s="299"/>
      <c r="AT39" s="299"/>
      <c r="AU39" s="300"/>
    </row>
    <row r="40" spans="2:47">
      <c r="B40" s="284" t="s">
        <v>34</v>
      </c>
      <c r="C40" s="263">
        <v>511.96202926078024</v>
      </c>
      <c r="D40" s="263">
        <v>528.21800205338798</v>
      </c>
      <c r="E40" s="263">
        <v>465.76528798767959</v>
      </c>
      <c r="F40" s="263">
        <v>14.831491786447637</v>
      </c>
      <c r="G40" s="263">
        <v>47.621222279260763</v>
      </c>
      <c r="H40" s="263">
        <v>62.452714065708406</v>
      </c>
      <c r="I40" s="263">
        <v>459.02955954825455</v>
      </c>
      <c r="J40" s="263"/>
      <c r="K40" s="263">
        <v>-1.9702691871853422</v>
      </c>
      <c r="L40" s="263">
        <v>15.204834702258724</v>
      </c>
      <c r="M40" s="263">
        <v>18.599584895604231</v>
      </c>
      <c r="N40" s="263">
        <v>12.861222599262289</v>
      </c>
      <c r="O40" s="263">
        <v>16.2559727926078</v>
      </c>
      <c r="P40" s="263"/>
      <c r="Q40" s="263">
        <v>1.424481006160164</v>
      </c>
      <c r="R40" s="263"/>
      <c r="S40" s="263"/>
      <c r="T40" s="263">
        <v>-5.8557058521560563</v>
      </c>
      <c r="U40" s="263">
        <v>-1.8911596509240243</v>
      </c>
      <c r="V40" s="263">
        <v>43.978906570841879</v>
      </c>
      <c r="W40" s="263"/>
      <c r="X40" s="263">
        <v>335.78639630390137</v>
      </c>
      <c r="Y40" s="263">
        <v>0</v>
      </c>
      <c r="Z40" s="263"/>
      <c r="AA40" s="263">
        <v>20.973871663244349</v>
      </c>
      <c r="AB40" s="263">
        <v>17.579121469898844</v>
      </c>
      <c r="AC40" s="406">
        <v>418.49740811088287</v>
      </c>
      <c r="AD40" s="487"/>
      <c r="AE40" s="488">
        <v>44.998844998845009</v>
      </c>
      <c r="AH40" s="296"/>
      <c r="AI40" s="296"/>
      <c r="AJ40" s="296"/>
      <c r="AK40" s="296"/>
      <c r="AL40" s="297"/>
      <c r="AM40" s="297"/>
      <c r="AN40" s="298"/>
      <c r="AO40" s="298"/>
      <c r="AP40" s="298"/>
      <c r="AQ40" s="299"/>
      <c r="AR40" s="299"/>
      <c r="AS40" s="299"/>
      <c r="AT40" s="299"/>
      <c r="AU40" s="300"/>
    </row>
    <row r="41" spans="2:47">
      <c r="B41" s="284" t="s">
        <v>35</v>
      </c>
      <c r="C41" s="263">
        <v>501.87288679245279</v>
      </c>
      <c r="D41" s="263">
        <v>551.64277358490551</v>
      </c>
      <c r="E41" s="263">
        <v>489.39481132075474</v>
      </c>
      <c r="F41" s="263">
        <v>18.987283018867924</v>
      </c>
      <c r="G41" s="263">
        <v>43.260679245283015</v>
      </c>
      <c r="H41" s="263">
        <v>62.247962264150935</v>
      </c>
      <c r="I41" s="263">
        <v>453.94811320754707</v>
      </c>
      <c r="J41" s="263"/>
      <c r="K41" s="263">
        <v>10.064971092900517</v>
      </c>
      <c r="L41" s="263">
        <v>-23.035641509433962</v>
      </c>
      <c r="M41" s="263">
        <v>-2.3180088287495737</v>
      </c>
      <c r="N41" s="263">
        <v>29.052254111768445</v>
      </c>
      <c r="O41" s="263">
        <v>49.769886792452823</v>
      </c>
      <c r="P41" s="263"/>
      <c r="Q41" s="263">
        <v>30.782603773584903</v>
      </c>
      <c r="R41" s="263"/>
      <c r="S41" s="263"/>
      <c r="T41" s="263">
        <v>27.26830188679245</v>
      </c>
      <c r="U41" s="263">
        <v>28.803452830188675</v>
      </c>
      <c r="V41" s="263">
        <v>37.601773584905658</v>
      </c>
      <c r="W41" s="263"/>
      <c r="X41" s="263">
        <v>347.24150943396228</v>
      </c>
      <c r="Y41" s="263">
        <v>0</v>
      </c>
      <c r="Z41" s="263"/>
      <c r="AA41" s="263">
        <v>49.514377358490556</v>
      </c>
      <c r="AB41" s="263">
        <v>28.796744677806181</v>
      </c>
      <c r="AC41" s="406">
        <v>428.67571698113204</v>
      </c>
      <c r="AD41" s="487"/>
      <c r="AE41" s="488">
        <v>47.747747747747752</v>
      </c>
      <c r="AH41" s="296"/>
      <c r="AI41" s="296"/>
      <c r="AJ41" s="296"/>
      <c r="AK41" s="296"/>
      <c r="AL41" s="297"/>
      <c r="AM41" s="297"/>
      <c r="AN41" s="298"/>
      <c r="AO41" s="298"/>
      <c r="AP41" s="298"/>
      <c r="AQ41" s="299"/>
      <c r="AR41" s="299"/>
      <c r="AS41" s="299"/>
      <c r="AT41" s="299"/>
      <c r="AU41" s="300"/>
    </row>
    <row r="42" spans="2:47">
      <c r="B42" s="284" t="s">
        <v>36</v>
      </c>
      <c r="C42" s="263">
        <v>482.84451271186441</v>
      </c>
      <c r="D42" s="263">
        <v>577.30598305084743</v>
      </c>
      <c r="E42" s="263">
        <v>518.87671186440684</v>
      </c>
      <c r="F42" s="263">
        <v>15.936182203389832</v>
      </c>
      <c r="G42" s="263">
        <v>42.493088983050846</v>
      </c>
      <c r="H42" s="263">
        <v>58.42927118644068</v>
      </c>
      <c r="I42" s="263">
        <v>437.78337288135594</v>
      </c>
      <c r="J42" s="263"/>
      <c r="K42" s="263">
        <v>53.758767944488703</v>
      </c>
      <c r="L42" s="263">
        <v>-64.873855932203384</v>
      </c>
      <c r="M42" s="263">
        <v>-40.107335741098879</v>
      </c>
      <c r="N42" s="263">
        <v>69.694950147878515</v>
      </c>
      <c r="O42" s="263">
        <v>94.461470338983062</v>
      </c>
      <c r="P42" s="263"/>
      <c r="Q42" s="263">
        <v>78.525288135593215</v>
      </c>
      <c r="R42" s="263"/>
      <c r="S42" s="263"/>
      <c r="T42" s="263">
        <v>73.782546610169504</v>
      </c>
      <c r="U42" s="263">
        <v>73.684716101694917</v>
      </c>
      <c r="V42" s="263">
        <v>38.477961864406787</v>
      </c>
      <c r="W42" s="263"/>
      <c r="X42" s="263">
        <v>411.49957627118647</v>
      </c>
      <c r="Y42" s="263">
        <v>0</v>
      </c>
      <c r="Z42" s="263"/>
      <c r="AA42" s="263">
        <v>93.311961864406783</v>
      </c>
      <c r="AB42" s="263">
        <v>68.54544167330225</v>
      </c>
      <c r="AC42" s="406">
        <v>506.77426271186442</v>
      </c>
      <c r="AD42" s="487"/>
      <c r="AE42" s="488">
        <v>49.064449064449065</v>
      </c>
      <c r="AH42" s="296"/>
      <c r="AI42" s="296"/>
      <c r="AJ42" s="296"/>
      <c r="AK42" s="296"/>
      <c r="AL42" s="297"/>
      <c r="AM42" s="297"/>
      <c r="AN42" s="298"/>
      <c r="AO42" s="298"/>
      <c r="AP42" s="298"/>
      <c r="AQ42" s="299"/>
      <c r="AR42" s="299"/>
      <c r="AS42" s="299"/>
      <c r="AT42" s="299"/>
      <c r="AU42" s="300"/>
    </row>
    <row r="43" spans="2:47">
      <c r="B43" s="284" t="s">
        <v>37</v>
      </c>
      <c r="C43" s="263">
        <v>485.04621428571431</v>
      </c>
      <c r="D43" s="263">
        <v>586.81339285714284</v>
      </c>
      <c r="E43" s="263">
        <v>532.52250000000004</v>
      </c>
      <c r="F43" s="263">
        <v>12.196125</v>
      </c>
      <c r="G43" s="263">
        <v>42.094767857142855</v>
      </c>
      <c r="H43" s="263">
        <v>54.290892857142858</v>
      </c>
      <c r="I43" s="263">
        <v>439.62342857142858</v>
      </c>
      <c r="J43" s="263"/>
      <c r="K43" s="263">
        <v>69.450747797770987</v>
      </c>
      <c r="L43" s="263">
        <v>-68.223375000000004</v>
      </c>
      <c r="M43" s="263">
        <v>-48.103069226342399</v>
      </c>
      <c r="N43" s="263">
        <v>81.646872797770982</v>
      </c>
      <c r="O43" s="263">
        <v>101.76717857142859</v>
      </c>
      <c r="P43" s="263"/>
      <c r="Q43" s="263">
        <v>89.571053571428578</v>
      </c>
      <c r="R43" s="263"/>
      <c r="S43" s="263"/>
      <c r="T43" s="263">
        <v>98.353928571428568</v>
      </c>
      <c r="U43" s="263">
        <v>91.39264285714286</v>
      </c>
      <c r="V43" s="263">
        <v>40.756821428571435</v>
      </c>
      <c r="W43" s="263"/>
      <c r="X43" s="263">
        <v>495.13928571428573</v>
      </c>
      <c r="Y43" s="263">
        <v>0</v>
      </c>
      <c r="Z43" s="263"/>
      <c r="AA43" s="263">
        <v>101.61851785714286</v>
      </c>
      <c r="AB43" s="263">
        <v>81.498212083485285</v>
      </c>
      <c r="AC43" s="406">
        <v>592.09580357142852</v>
      </c>
      <c r="AD43" s="487"/>
      <c r="AE43" s="488">
        <v>50.450450450450447</v>
      </c>
      <c r="AH43" s="296"/>
      <c r="AI43" s="296"/>
      <c r="AJ43" s="296"/>
      <c r="AK43" s="296"/>
      <c r="AL43" s="297"/>
      <c r="AM43" s="297"/>
      <c r="AN43" s="298"/>
      <c r="AO43" s="298"/>
      <c r="AP43" s="298"/>
      <c r="AQ43" s="299"/>
      <c r="AR43" s="299"/>
      <c r="AS43" s="299"/>
      <c r="AT43" s="299"/>
      <c r="AU43" s="300"/>
    </row>
    <row r="44" spans="2:47">
      <c r="B44" s="284" t="s">
        <v>38</v>
      </c>
      <c r="C44" s="263">
        <v>515.87834999999995</v>
      </c>
      <c r="D44" s="263">
        <v>601.53014999999982</v>
      </c>
      <c r="E44" s="263">
        <v>546.69419999999991</v>
      </c>
      <c r="F44" s="263">
        <v>13.103999999999996</v>
      </c>
      <c r="G44" s="263">
        <v>41.731949999999991</v>
      </c>
      <c r="H44" s="263">
        <v>54.83594999999999</v>
      </c>
      <c r="I44" s="263">
        <v>469.91099999999994</v>
      </c>
      <c r="J44" s="263"/>
      <c r="K44" s="263">
        <v>63.595987369236759</v>
      </c>
      <c r="L44" s="263">
        <v>-47.074949999999987</v>
      </c>
      <c r="M44" s="263">
        <v>-38.123137369236751</v>
      </c>
      <c r="N44" s="263">
        <v>76.699987369236737</v>
      </c>
      <c r="O44" s="263">
        <v>85.65179999999998</v>
      </c>
      <c r="P44" s="263"/>
      <c r="Q44" s="263">
        <v>72.547799999999981</v>
      </c>
      <c r="R44" s="263"/>
      <c r="S44" s="263"/>
      <c r="T44" s="263">
        <v>76.100699999999989</v>
      </c>
      <c r="U44" s="263">
        <v>71.648849999999982</v>
      </c>
      <c r="V44" s="263">
        <v>45.195149999999991</v>
      </c>
      <c r="W44" s="263"/>
      <c r="X44" s="263">
        <v>565.49999999999989</v>
      </c>
      <c r="Y44" s="263">
        <v>0</v>
      </c>
      <c r="Z44" s="263"/>
      <c r="AA44" s="263">
        <v>89.356799999999978</v>
      </c>
      <c r="AB44" s="263">
        <v>80.404987369236736</v>
      </c>
      <c r="AC44" s="406">
        <v>662.8654499999999</v>
      </c>
      <c r="AD44" s="487"/>
      <c r="AE44" s="488">
        <v>51.282051282051292</v>
      </c>
      <c r="AH44" s="296"/>
      <c r="AI44" s="296"/>
      <c r="AJ44" s="296"/>
      <c r="AK44" s="296"/>
      <c r="AL44" s="297"/>
      <c r="AM44" s="297"/>
      <c r="AN44" s="298"/>
      <c r="AO44" s="298"/>
      <c r="AP44" s="298"/>
      <c r="AQ44" s="299"/>
      <c r="AR44" s="299"/>
      <c r="AS44" s="299"/>
      <c r="AT44" s="299"/>
      <c r="AU44" s="300"/>
    </row>
    <row r="45" spans="2:47">
      <c r="B45" s="284" t="s">
        <v>39</v>
      </c>
      <c r="C45" s="263">
        <v>542.87285028371889</v>
      </c>
      <c r="D45" s="263">
        <v>610.01864469663906</v>
      </c>
      <c r="E45" s="263">
        <v>556.07904015713666</v>
      </c>
      <c r="F45" s="263">
        <v>12.490043649061548</v>
      </c>
      <c r="G45" s="263">
        <v>41.449560890440857</v>
      </c>
      <c r="H45" s="263">
        <v>53.939604539502405</v>
      </c>
      <c r="I45" s="263">
        <v>492.34202618943692</v>
      </c>
      <c r="J45" s="263"/>
      <c r="K45" s="263">
        <v>47.291028578199231</v>
      </c>
      <c r="L45" s="263">
        <v>-24.11466521169795</v>
      </c>
      <c r="M45" s="263">
        <v>-16.74994302603859</v>
      </c>
      <c r="N45" s="263">
        <v>59.781072227260765</v>
      </c>
      <c r="O45" s="263">
        <v>67.145794412920125</v>
      </c>
      <c r="P45" s="263"/>
      <c r="Q45" s="263">
        <v>54.655750763858578</v>
      </c>
      <c r="R45" s="263"/>
      <c r="S45" s="263"/>
      <c r="T45" s="263">
        <v>66.773549541684858</v>
      </c>
      <c r="U45" s="263">
        <v>59.593191619380192</v>
      </c>
      <c r="V45" s="263">
        <v>50.13212527280664</v>
      </c>
      <c r="W45" s="263"/>
      <c r="X45" s="263">
        <v>608.6298123090354</v>
      </c>
      <c r="Y45" s="263">
        <v>0</v>
      </c>
      <c r="Z45" s="263"/>
      <c r="AA45" s="263">
        <v>70.599924487123531</v>
      </c>
      <c r="AB45" s="263">
        <v>63.235202301464177</v>
      </c>
      <c r="AC45" s="406">
        <v>713.03788520296825</v>
      </c>
      <c r="AD45" s="487"/>
      <c r="AE45" s="488">
        <v>52.922152922152918</v>
      </c>
      <c r="AH45" s="296"/>
      <c r="AI45" s="296"/>
      <c r="AJ45" s="296"/>
      <c r="AK45" s="296"/>
      <c r="AL45" s="297"/>
      <c r="AM45" s="297"/>
      <c r="AN45" s="298"/>
      <c r="AO45" s="298"/>
      <c r="AP45" s="298"/>
      <c r="AQ45" s="299"/>
      <c r="AR45" s="299"/>
      <c r="AS45" s="299"/>
      <c r="AT45" s="299"/>
      <c r="AU45" s="300"/>
    </row>
    <row r="46" spans="2:47">
      <c r="B46" s="284" t="s">
        <v>40</v>
      </c>
      <c r="C46" s="263">
        <v>547.54354687499995</v>
      </c>
      <c r="D46" s="263">
        <v>600.42023437499995</v>
      </c>
      <c r="E46" s="263">
        <v>554.77560937499993</v>
      </c>
      <c r="F46" s="263">
        <v>6.0309843749999992</v>
      </c>
      <c r="G46" s="263">
        <v>39.613640624999995</v>
      </c>
      <c r="H46" s="263">
        <v>45.644624999999991</v>
      </c>
      <c r="I46" s="263">
        <v>500.71064062499994</v>
      </c>
      <c r="J46" s="263"/>
      <c r="K46" s="263">
        <v>42.826670686248484</v>
      </c>
      <c r="L46" s="263">
        <v>-8.6250937499999978</v>
      </c>
      <c r="M46" s="263">
        <v>-4.6060613112484878</v>
      </c>
      <c r="N46" s="263">
        <v>48.857655061248501</v>
      </c>
      <c r="O46" s="263">
        <v>52.876687499999996</v>
      </c>
      <c r="P46" s="263"/>
      <c r="Q46" s="263">
        <v>46.845703124999993</v>
      </c>
      <c r="R46" s="263"/>
      <c r="S46" s="263"/>
      <c r="T46" s="263">
        <v>45.895078124999998</v>
      </c>
      <c r="U46" s="263">
        <v>41.354015624999995</v>
      </c>
      <c r="V46" s="263">
        <v>51.171046874999995</v>
      </c>
      <c r="W46" s="263"/>
      <c r="X46" s="263">
        <v>634.35937499999989</v>
      </c>
      <c r="Y46" s="263">
        <v>0</v>
      </c>
      <c r="Z46" s="263"/>
      <c r="AA46" s="263">
        <v>56.370234374999995</v>
      </c>
      <c r="AB46" s="263">
        <v>52.351201936248479</v>
      </c>
      <c r="AC46" s="406">
        <v>746.98832812499984</v>
      </c>
      <c r="AD46" s="487"/>
      <c r="AE46" s="488">
        <v>54.700854700854705</v>
      </c>
      <c r="AH46" s="296"/>
      <c r="AI46" s="296"/>
      <c r="AJ46" s="296"/>
      <c r="AK46" s="296"/>
      <c r="AL46" s="297"/>
      <c r="AM46" s="297"/>
      <c r="AN46" s="298"/>
      <c r="AO46" s="298"/>
      <c r="AP46" s="298"/>
      <c r="AQ46" s="299"/>
      <c r="AR46" s="299"/>
      <c r="AS46" s="299"/>
      <c r="AT46" s="299"/>
      <c r="AU46" s="300"/>
    </row>
    <row r="47" spans="2:47">
      <c r="B47" s="284" t="s">
        <v>41</v>
      </c>
      <c r="C47" s="263">
        <v>610.45843942591807</v>
      </c>
      <c r="D47" s="263">
        <v>629.27835120303928</v>
      </c>
      <c r="E47" s="263">
        <v>579.66205403123683</v>
      </c>
      <c r="F47" s="263">
        <v>8.7804326720135073</v>
      </c>
      <c r="G47" s="263">
        <v>40.83586449978894</v>
      </c>
      <c r="H47" s="263">
        <v>49.616297171802451</v>
      </c>
      <c r="I47" s="263">
        <v>550.1046141831996</v>
      </c>
      <c r="J47" s="263"/>
      <c r="K47" s="263">
        <v>20.05033001196777</v>
      </c>
      <c r="L47" s="263">
        <v>27.761151540734485</v>
      </c>
      <c r="M47" s="263">
        <v>17.75030063387435</v>
      </c>
      <c r="N47" s="263">
        <v>28.830762683981281</v>
      </c>
      <c r="O47" s="263">
        <v>18.819911777121145</v>
      </c>
      <c r="P47" s="263"/>
      <c r="Q47" s="263">
        <v>10.039479105107638</v>
      </c>
      <c r="R47" s="263"/>
      <c r="S47" s="263"/>
      <c r="T47" s="263">
        <v>6.4743127902068389</v>
      </c>
      <c r="U47" s="263">
        <v>1.6464453355846349</v>
      </c>
      <c r="V47" s="263">
        <v>54.491675812579146</v>
      </c>
      <c r="W47" s="263"/>
      <c r="X47" s="263">
        <v>658.57813423385392</v>
      </c>
      <c r="Y47" s="263">
        <v>660.04001688476149</v>
      </c>
      <c r="Z47" s="263"/>
      <c r="AA47" s="263">
        <v>17.535282397636131</v>
      </c>
      <c r="AB47" s="263">
        <v>27.546133304496262</v>
      </c>
      <c r="AC47" s="406">
        <v>753.37756943858165</v>
      </c>
      <c r="AD47" s="487"/>
      <c r="AE47" s="488">
        <v>54.723954723954726</v>
      </c>
      <c r="AH47" s="296"/>
      <c r="AI47" s="296"/>
      <c r="AJ47" s="296"/>
      <c r="AK47" s="296"/>
      <c r="AL47" s="297"/>
      <c r="AM47" s="297"/>
      <c r="AN47" s="298"/>
      <c r="AO47" s="298"/>
      <c r="AP47" s="298"/>
      <c r="AQ47" s="299"/>
      <c r="AR47" s="299"/>
      <c r="AS47" s="299"/>
      <c r="AT47" s="299"/>
      <c r="AU47" s="300"/>
    </row>
    <row r="48" spans="2:47">
      <c r="B48" s="284" t="s">
        <v>42</v>
      </c>
      <c r="C48" s="263">
        <v>640.26108329862552</v>
      </c>
      <c r="D48" s="263">
        <v>640.18535735110368</v>
      </c>
      <c r="E48" s="263">
        <v>589.36964056643058</v>
      </c>
      <c r="F48" s="263">
        <v>9.3269125364431478</v>
      </c>
      <c r="G48" s="263">
        <v>41.488804248229897</v>
      </c>
      <c r="H48" s="263">
        <v>50.81571678467305</v>
      </c>
      <c r="I48" s="263">
        <v>579.06189670970423</v>
      </c>
      <c r="J48" s="263"/>
      <c r="K48" s="263">
        <v>3.4060498425908663</v>
      </c>
      <c r="L48" s="263">
        <v>45.204784673052892</v>
      </c>
      <c r="M48" s="263">
        <v>32.396096346497011</v>
      </c>
      <c r="N48" s="263">
        <v>12.732962379034015</v>
      </c>
      <c r="O48" s="263">
        <v>-7.57259475218659E-2</v>
      </c>
      <c r="P48" s="263"/>
      <c r="Q48" s="263">
        <v>-9.4026384839650134</v>
      </c>
      <c r="R48" s="263"/>
      <c r="S48" s="263"/>
      <c r="T48" s="263">
        <v>-8.1946293211162011</v>
      </c>
      <c r="U48" s="263">
        <v>-13.861454394002498</v>
      </c>
      <c r="V48" s="263">
        <v>53.083889212827984</v>
      </c>
      <c r="W48" s="263"/>
      <c r="X48" s="263">
        <v>654.66884631403582</v>
      </c>
      <c r="Y48" s="263">
        <v>656.29154518950429</v>
      </c>
      <c r="Z48" s="263"/>
      <c r="AA48" s="263">
        <v>-2.2104764681382756</v>
      </c>
      <c r="AB48" s="263">
        <v>10.598211858417606</v>
      </c>
      <c r="AC48" s="406">
        <v>748.46264431486873</v>
      </c>
      <c r="AD48" s="487"/>
      <c r="AE48" s="488">
        <v>55.463155463155466</v>
      </c>
      <c r="AH48" s="296"/>
      <c r="AI48" s="296"/>
      <c r="AJ48" s="296"/>
      <c r="AK48" s="296"/>
      <c r="AL48" s="297"/>
      <c r="AM48" s="297"/>
      <c r="AN48" s="298"/>
      <c r="AO48" s="298"/>
      <c r="AP48" s="298"/>
      <c r="AQ48" s="299"/>
      <c r="AR48" s="299"/>
      <c r="AS48" s="299"/>
      <c r="AT48" s="299"/>
      <c r="AU48" s="300"/>
    </row>
    <row r="49" spans="1:47">
      <c r="B49" s="284" t="s">
        <v>43</v>
      </c>
      <c r="C49" s="263">
        <v>674.40233045622676</v>
      </c>
      <c r="D49" s="263">
        <v>654.24481257706532</v>
      </c>
      <c r="E49" s="263">
        <v>602.4622860665844</v>
      </c>
      <c r="F49" s="263">
        <v>8.7398471023427859</v>
      </c>
      <c r="G49" s="263">
        <v>43.042679408138099</v>
      </c>
      <c r="H49" s="263">
        <v>51.782526510480885</v>
      </c>
      <c r="I49" s="263">
        <v>612.64869173859427</v>
      </c>
      <c r="J49" s="263"/>
      <c r="K49" s="263">
        <v>-17.193390847583878</v>
      </c>
      <c r="L49" s="263">
        <v>59.495726263871759</v>
      </c>
      <c r="M49" s="263">
        <v>47.791752129951327</v>
      </c>
      <c r="N49" s="263">
        <v>-8.4535437452410935</v>
      </c>
      <c r="O49" s="263">
        <v>-20.157517879161528</v>
      </c>
      <c r="P49" s="263"/>
      <c r="Q49" s="263">
        <v>-28.897364981504314</v>
      </c>
      <c r="R49" s="263">
        <v>533.17871393341557</v>
      </c>
      <c r="S49" s="263"/>
      <c r="T49" s="263">
        <v>-16.25732552404439</v>
      </c>
      <c r="U49" s="263">
        <v>-15.586535141800246</v>
      </c>
      <c r="V49" s="263">
        <v>46.081697903822437</v>
      </c>
      <c r="W49" s="263"/>
      <c r="X49" s="263">
        <v>628.62133168927244</v>
      </c>
      <c r="Y49" s="263">
        <v>630.57854500616509</v>
      </c>
      <c r="Z49" s="263">
        <v>635.7847324290999</v>
      </c>
      <c r="AA49" s="263">
        <v>-19.993823674475955</v>
      </c>
      <c r="AB49" s="263">
        <v>-8.289849540555517</v>
      </c>
      <c r="AC49" s="406">
        <v>726.53003822441428</v>
      </c>
      <c r="AD49" s="487"/>
      <c r="AE49" s="488">
        <v>56.202356202356206</v>
      </c>
      <c r="AH49" s="296"/>
      <c r="AI49" s="296"/>
      <c r="AJ49" s="296"/>
      <c r="AK49" s="296"/>
      <c r="AL49" s="297"/>
      <c r="AM49" s="297"/>
      <c r="AN49" s="298"/>
      <c r="AO49" s="298"/>
      <c r="AP49" s="298"/>
      <c r="AQ49" s="299"/>
      <c r="AR49" s="299"/>
      <c r="AS49" s="299"/>
      <c r="AT49" s="299"/>
      <c r="AU49" s="300"/>
    </row>
    <row r="50" spans="1:47">
      <c r="B50" s="284" t="s">
        <v>44</v>
      </c>
      <c r="C50" s="263">
        <v>717.06000000000006</v>
      </c>
      <c r="D50" s="263">
        <v>688.48719047619045</v>
      </c>
      <c r="E50" s="263">
        <v>636.16390476190463</v>
      </c>
      <c r="F50" s="263">
        <v>7.9479523809523807</v>
      </c>
      <c r="G50" s="263">
        <v>44.37533333333333</v>
      </c>
      <c r="H50" s="263">
        <v>52.323285714285717</v>
      </c>
      <c r="I50" s="263">
        <v>649.2337142857142</v>
      </c>
      <c r="J50" s="263"/>
      <c r="K50" s="263">
        <v>-20.610733553740541</v>
      </c>
      <c r="L50" s="263">
        <v>66.0485238095238</v>
      </c>
      <c r="M50" s="263">
        <v>50.13849545850244</v>
      </c>
      <c r="N50" s="263">
        <v>-12.662781172788154</v>
      </c>
      <c r="O50" s="263">
        <v>-28.572809523809521</v>
      </c>
      <c r="P50" s="263"/>
      <c r="Q50" s="263">
        <v>-36.520761904761905</v>
      </c>
      <c r="R50" s="263">
        <v>540.37795238095237</v>
      </c>
      <c r="S50" s="263"/>
      <c r="T50" s="263">
        <v>-62.669190476190487</v>
      </c>
      <c r="U50" s="263">
        <v>-67.001714285714286</v>
      </c>
      <c r="V50" s="263">
        <v>47.379380952380949</v>
      </c>
      <c r="W50" s="263"/>
      <c r="X50" s="263">
        <v>567.33333333333326</v>
      </c>
      <c r="Y50" s="263">
        <v>569.44761904761901</v>
      </c>
      <c r="Z50" s="263">
        <v>661.14066666666668</v>
      </c>
      <c r="AA50" s="263">
        <v>-27.221428571428568</v>
      </c>
      <c r="AB50" s="263">
        <v>-11.311400220407206</v>
      </c>
      <c r="AC50" s="406">
        <v>701.88119047619045</v>
      </c>
      <c r="AD50" s="487"/>
      <c r="AE50" s="488">
        <v>56.756756756756758</v>
      </c>
      <c r="AH50" s="296"/>
      <c r="AI50" s="296"/>
      <c r="AJ50" s="296"/>
      <c r="AK50" s="296"/>
      <c r="AL50" s="297"/>
      <c r="AM50" s="297"/>
      <c r="AN50" s="298"/>
      <c r="AO50" s="298"/>
      <c r="AP50" s="298"/>
      <c r="AQ50" s="299"/>
      <c r="AR50" s="299"/>
      <c r="AS50" s="299"/>
      <c r="AT50" s="299"/>
      <c r="AU50" s="300"/>
    </row>
    <row r="51" spans="1:47">
      <c r="B51" s="284" t="s">
        <v>45</v>
      </c>
      <c r="C51" s="263">
        <v>715.25508403361334</v>
      </c>
      <c r="D51" s="263">
        <v>725.28679231692672</v>
      </c>
      <c r="E51" s="263">
        <v>657.77760504201672</v>
      </c>
      <c r="F51" s="263">
        <v>21.897914765906361</v>
      </c>
      <c r="G51" s="263">
        <v>45.611272509003598</v>
      </c>
      <c r="H51" s="263">
        <v>67.509187274909948</v>
      </c>
      <c r="I51" s="263">
        <v>648.79046938775502</v>
      </c>
      <c r="J51" s="263"/>
      <c r="K51" s="263">
        <v>0.18327969969076419</v>
      </c>
      <c r="L51" s="263">
        <v>23.905642256902762</v>
      </c>
      <c r="M51" s="263">
        <v>11.856156074618962</v>
      </c>
      <c r="N51" s="263">
        <v>22.081194465597122</v>
      </c>
      <c r="O51" s="263">
        <v>10.031708283313327</v>
      </c>
      <c r="P51" s="263"/>
      <c r="Q51" s="263">
        <v>-11.866206482593036</v>
      </c>
      <c r="R51" s="263">
        <v>578.13370588235284</v>
      </c>
      <c r="S51" s="263"/>
      <c r="T51" s="263">
        <v>4.8001836734693875</v>
      </c>
      <c r="U51" s="263">
        <v>6.9205102040816326</v>
      </c>
      <c r="V51" s="263">
        <v>39.86872148859544</v>
      </c>
      <c r="W51" s="263"/>
      <c r="X51" s="263">
        <v>572.69603841536616</v>
      </c>
      <c r="Y51" s="263">
        <v>574.77478991596638</v>
      </c>
      <c r="Z51" s="263">
        <v>706.13629411764703</v>
      </c>
      <c r="AA51" s="263">
        <v>8.6614645858343327</v>
      </c>
      <c r="AB51" s="263">
        <v>20.710950768118135</v>
      </c>
      <c r="AC51" s="406">
        <v>688.85320768307315</v>
      </c>
      <c r="AD51" s="487"/>
      <c r="AE51" s="488">
        <v>57.726957726957728</v>
      </c>
      <c r="AH51" s="296"/>
      <c r="AI51" s="296"/>
      <c r="AJ51" s="296"/>
      <c r="AK51" s="296"/>
      <c r="AL51" s="297"/>
      <c r="AM51" s="297"/>
      <c r="AN51" s="298"/>
      <c r="AO51" s="298"/>
      <c r="AP51" s="298"/>
      <c r="AQ51" s="299"/>
      <c r="AR51" s="299"/>
      <c r="AS51" s="299"/>
      <c r="AT51" s="299"/>
      <c r="AU51" s="300"/>
    </row>
    <row r="52" spans="1:47">
      <c r="B52" s="284" t="s">
        <v>46</v>
      </c>
      <c r="C52" s="263">
        <v>709.46295146771035</v>
      </c>
      <c r="D52" s="263">
        <v>769.24212093933454</v>
      </c>
      <c r="E52" s="263">
        <v>691.88263679060663</v>
      </c>
      <c r="F52" s="263">
        <v>29.593077886497067</v>
      </c>
      <c r="G52" s="263">
        <v>47.766406262230916</v>
      </c>
      <c r="H52" s="263">
        <v>77.359484148727972</v>
      </c>
      <c r="I52" s="263">
        <v>644.12131350293532</v>
      </c>
      <c r="J52" s="263"/>
      <c r="K52" s="263">
        <v>33.803096831772976</v>
      </c>
      <c r="L52" s="263">
        <v>-25.967222700587083</v>
      </c>
      <c r="M52" s="263">
        <v>-29.584227947232854</v>
      </c>
      <c r="N52" s="263">
        <v>63.396174718270039</v>
      </c>
      <c r="O52" s="263">
        <v>59.77916947162425</v>
      </c>
      <c r="P52" s="263"/>
      <c r="Q52" s="263">
        <v>30.186091585127194</v>
      </c>
      <c r="R52" s="263">
        <v>658.082550293542</v>
      </c>
      <c r="S52" s="263"/>
      <c r="T52" s="263">
        <v>36.853259882583167</v>
      </c>
      <c r="U52" s="263">
        <v>39.616703718199609</v>
      </c>
      <c r="V52" s="263">
        <v>36.848176908023483</v>
      </c>
      <c r="W52" s="263"/>
      <c r="X52" s="263">
        <v>625.54473581213301</v>
      </c>
      <c r="Y52" s="263">
        <v>627.40849315068488</v>
      </c>
      <c r="Z52" s="263">
        <v>778.66934442270053</v>
      </c>
      <c r="AA52" s="263">
        <v>51.673519373776898</v>
      </c>
      <c r="AB52" s="263">
        <v>55.290524620422687</v>
      </c>
      <c r="AC52" s="406">
        <v>715.01355968688836</v>
      </c>
      <c r="AD52" s="487"/>
      <c r="AE52" s="488">
        <v>59.020559020559027</v>
      </c>
      <c r="AH52" s="296"/>
      <c r="AI52" s="296"/>
      <c r="AJ52" s="296"/>
      <c r="AK52" s="296"/>
      <c r="AL52" s="297"/>
      <c r="AM52" s="297"/>
      <c r="AN52" s="298"/>
      <c r="AO52" s="298"/>
      <c r="AP52" s="298"/>
      <c r="AQ52" s="299"/>
      <c r="AR52" s="299"/>
      <c r="AS52" s="299"/>
      <c r="AT52" s="299"/>
      <c r="AU52" s="300"/>
    </row>
    <row r="53" spans="1:47">
      <c r="B53" s="284" t="s">
        <v>47</v>
      </c>
      <c r="C53" s="263">
        <v>747.74735820895512</v>
      </c>
      <c r="D53" s="263">
        <v>820.54844776119398</v>
      </c>
      <c r="E53" s="263">
        <v>737.86173134328351</v>
      </c>
      <c r="F53" s="263">
        <v>35.677388059701485</v>
      </c>
      <c r="G53" s="263">
        <v>47.009328358208954</v>
      </c>
      <c r="H53" s="263">
        <v>82.686716417910432</v>
      </c>
      <c r="I53" s="263">
        <v>682.07346268656715</v>
      </c>
      <c r="J53" s="263"/>
      <c r="K53" s="263">
        <v>41.480193789663318</v>
      </c>
      <c r="L53" s="263">
        <v>-35.695611940298505</v>
      </c>
      <c r="M53" s="263">
        <v>-40.052104237424494</v>
      </c>
      <c r="N53" s="263">
        <v>77.157581849364789</v>
      </c>
      <c r="O53" s="263">
        <v>72.801089552238793</v>
      </c>
      <c r="P53" s="263"/>
      <c r="Q53" s="263">
        <v>37.123701492537307</v>
      </c>
      <c r="R53" s="263">
        <v>677.6202089552238</v>
      </c>
      <c r="S53" s="263"/>
      <c r="T53" s="263">
        <v>65.25971641791044</v>
      </c>
      <c r="U53" s="263">
        <v>66.243805970149253</v>
      </c>
      <c r="V53" s="263">
        <v>38.470611940298504</v>
      </c>
      <c r="W53" s="263"/>
      <c r="X53" s="263">
        <v>670.14179104477603</v>
      </c>
      <c r="Y53" s="263">
        <v>672.46119402985062</v>
      </c>
      <c r="Z53" s="263">
        <v>818.89504477611933</v>
      </c>
      <c r="AA53" s="263">
        <v>62.378686567164173</v>
      </c>
      <c r="AB53" s="263">
        <v>66.735178864290162</v>
      </c>
      <c r="AC53" s="406">
        <v>774.80485074626858</v>
      </c>
      <c r="AD53" s="487"/>
      <c r="AE53" s="488">
        <v>60.360360360360367</v>
      </c>
      <c r="AH53" s="296"/>
      <c r="AI53" s="296"/>
      <c r="AJ53" s="296"/>
      <c r="AK53" s="296"/>
      <c r="AL53" s="297"/>
      <c r="AM53" s="297"/>
      <c r="AN53" s="298"/>
      <c r="AO53" s="298"/>
      <c r="AP53" s="298"/>
      <c r="AQ53" s="299"/>
      <c r="AR53" s="299"/>
      <c r="AS53" s="299"/>
      <c r="AT53" s="299"/>
      <c r="AU53" s="300"/>
    </row>
    <row r="54" spans="1:47">
      <c r="B54" s="284" t="s">
        <v>48</v>
      </c>
      <c r="C54" s="263">
        <v>778.23226086956515</v>
      </c>
      <c r="D54" s="263">
        <v>862.14986956521727</v>
      </c>
      <c r="E54" s="263">
        <v>769.96517391304349</v>
      </c>
      <c r="F54" s="263">
        <v>44.174782608695651</v>
      </c>
      <c r="G54" s="263">
        <v>48.009913043478257</v>
      </c>
      <c r="H54" s="263">
        <v>92.184695652173914</v>
      </c>
      <c r="I54" s="263">
        <v>711.30891304347824</v>
      </c>
      <c r="J54" s="263"/>
      <c r="K54" s="263">
        <v>46.61288116134255</v>
      </c>
      <c r="L54" s="263">
        <v>-44.993608695652171</v>
      </c>
      <c r="M54" s="263">
        <v>-51.863663770038194</v>
      </c>
      <c r="N54" s="263">
        <v>90.787663770038208</v>
      </c>
      <c r="O54" s="263">
        <v>83.917608695652163</v>
      </c>
      <c r="P54" s="263"/>
      <c r="Q54" s="263">
        <v>39.742826086956519</v>
      </c>
      <c r="R54" s="263">
        <v>739.50934782608681</v>
      </c>
      <c r="S54" s="263"/>
      <c r="T54" s="263">
        <v>66.135086956521732</v>
      </c>
      <c r="U54" s="263">
        <v>68.150782608695636</v>
      </c>
      <c r="V54" s="263">
        <v>41.64108695652174</v>
      </c>
      <c r="W54" s="263"/>
      <c r="X54" s="263">
        <v>741.44782608695641</v>
      </c>
      <c r="Y54" s="263">
        <v>743.86086956521729</v>
      </c>
      <c r="Z54" s="263">
        <v>833.13704347826081</v>
      </c>
      <c r="AA54" s="263">
        <v>71.881347826086952</v>
      </c>
      <c r="AB54" s="263">
        <v>78.751402900472982</v>
      </c>
      <c r="AC54" s="406">
        <v>845.55939130434774</v>
      </c>
      <c r="AD54" s="487"/>
      <c r="AE54" s="488">
        <v>62.162162162162168</v>
      </c>
      <c r="AH54" s="296"/>
      <c r="AI54" s="296"/>
      <c r="AJ54" s="296"/>
      <c r="AK54" s="296"/>
      <c r="AL54" s="297"/>
      <c r="AM54" s="297"/>
      <c r="AN54" s="298"/>
      <c r="AO54" s="298"/>
      <c r="AP54" s="298"/>
      <c r="AQ54" s="299"/>
      <c r="AR54" s="299"/>
      <c r="AS54" s="299"/>
      <c r="AT54" s="299"/>
      <c r="AU54" s="300"/>
    </row>
    <row r="55" spans="1:47">
      <c r="B55" s="284" t="s">
        <v>49</v>
      </c>
      <c r="C55" s="263">
        <v>814.96986835443033</v>
      </c>
      <c r="D55" s="263">
        <v>886.90798481012644</v>
      </c>
      <c r="E55" s="263">
        <v>795.35863725135619</v>
      </c>
      <c r="F55" s="263">
        <v>41.130979746835443</v>
      </c>
      <c r="G55" s="263">
        <v>50.418367811934907</v>
      </c>
      <c r="H55" s="263">
        <v>91.549347558770336</v>
      </c>
      <c r="I55" s="263">
        <v>740.81480289330921</v>
      </c>
      <c r="J55" s="263"/>
      <c r="K55" s="263">
        <v>36.481988680814787</v>
      </c>
      <c r="L55" s="263">
        <v>-32.186467269439426</v>
      </c>
      <c r="M55" s="263">
        <v>-37.861319241393446</v>
      </c>
      <c r="N55" s="263">
        <v>77.61296842765023</v>
      </c>
      <c r="O55" s="263">
        <v>71.938116455696203</v>
      </c>
      <c r="P55" s="263"/>
      <c r="Q55" s="263">
        <v>30.80713670886076</v>
      </c>
      <c r="R55" s="263">
        <v>738.07649511754073</v>
      </c>
      <c r="S55" s="263"/>
      <c r="T55" s="263">
        <v>67.385229656419526</v>
      </c>
      <c r="U55" s="263">
        <v>67.385229656419526</v>
      </c>
      <c r="V55" s="263">
        <v>43.520149367088607</v>
      </c>
      <c r="W55" s="263"/>
      <c r="X55" s="263">
        <v>781.88159132007229</v>
      </c>
      <c r="Y55" s="263">
        <v>785.32600361663651</v>
      </c>
      <c r="Z55" s="263">
        <v>805.10319276672692</v>
      </c>
      <c r="AA55" s="263">
        <v>65.901001084990952</v>
      </c>
      <c r="AB55" s="263">
        <v>71.575853056944993</v>
      </c>
      <c r="AC55" s="406">
        <v>899.84331862567808</v>
      </c>
      <c r="AD55" s="487"/>
      <c r="AE55" s="488">
        <v>63.871563871563872</v>
      </c>
      <c r="AH55" s="296"/>
      <c r="AI55" s="296"/>
      <c r="AJ55" s="296"/>
      <c r="AK55" s="296"/>
      <c r="AL55" s="297"/>
      <c r="AM55" s="297"/>
      <c r="AN55" s="298"/>
      <c r="AO55" s="298"/>
      <c r="AP55" s="298"/>
      <c r="AQ55" s="299"/>
      <c r="AR55" s="299"/>
      <c r="AS55" s="299"/>
      <c r="AT55" s="299"/>
      <c r="AU55" s="300"/>
    </row>
    <row r="56" spans="1:47">
      <c r="B56" s="284" t="s">
        <v>50</v>
      </c>
      <c r="C56" s="263">
        <v>842.35569742867199</v>
      </c>
      <c r="D56" s="263">
        <v>905.79178689679463</v>
      </c>
      <c r="E56" s="263">
        <v>812.4644022543149</v>
      </c>
      <c r="F56" s="263">
        <v>41.164383233532931</v>
      </c>
      <c r="G56" s="263">
        <v>52.163001408946819</v>
      </c>
      <c r="H56" s="263">
        <v>93.327384642479743</v>
      </c>
      <c r="I56" s="263">
        <v>765.96157978161318</v>
      </c>
      <c r="J56" s="263"/>
      <c r="K56" s="263">
        <v>23.801775586840517</v>
      </c>
      <c r="L56" s="263">
        <v>-20.815491017964071</v>
      </c>
      <c r="M56" s="263">
        <v>-22.345560370214937</v>
      </c>
      <c r="N56" s="263">
        <v>64.966158820373437</v>
      </c>
      <c r="O56" s="263">
        <v>63.436089468122567</v>
      </c>
      <c r="P56" s="263"/>
      <c r="Q56" s="263">
        <v>22.271706234589644</v>
      </c>
      <c r="R56" s="263">
        <v>754.26153856991891</v>
      </c>
      <c r="S56" s="263"/>
      <c r="T56" s="263">
        <v>57.092785487847827</v>
      </c>
      <c r="U56" s="263">
        <v>54.520392743923921</v>
      </c>
      <c r="V56" s="263">
        <v>46.908427967594221</v>
      </c>
      <c r="W56" s="263"/>
      <c r="X56" s="263">
        <v>816.0904543853469</v>
      </c>
      <c r="Y56" s="263">
        <v>819.14011976047902</v>
      </c>
      <c r="Z56" s="263">
        <v>822.23705494892579</v>
      </c>
      <c r="AA56" s="263">
        <v>59.003400845368084</v>
      </c>
      <c r="AB56" s="263">
        <v>60.533470197618946</v>
      </c>
      <c r="AC56" s="406">
        <v>942.37862240225422</v>
      </c>
      <c r="AD56" s="487"/>
      <c r="AE56" s="488">
        <v>65.580965580965582</v>
      </c>
      <c r="AH56" s="296"/>
      <c r="AI56" s="296"/>
      <c r="AJ56" s="296"/>
      <c r="AK56" s="296"/>
      <c r="AL56" s="297"/>
      <c r="AM56" s="297"/>
      <c r="AN56" s="298"/>
      <c r="AO56" s="298"/>
      <c r="AP56" s="298"/>
      <c r="AQ56" s="299"/>
      <c r="AR56" s="299"/>
      <c r="AS56" s="299"/>
      <c r="AT56" s="299"/>
      <c r="AU56" s="300"/>
    </row>
    <row r="57" spans="1:47">
      <c r="B57" s="284" t="s">
        <v>51</v>
      </c>
      <c r="C57" s="263">
        <v>871.73674415405765</v>
      </c>
      <c r="D57" s="263">
        <v>939.75474243466283</v>
      </c>
      <c r="E57" s="263">
        <v>843.62355123796408</v>
      </c>
      <c r="F57" s="263">
        <v>41.781995529573585</v>
      </c>
      <c r="G57" s="263">
        <v>54.349195667125159</v>
      </c>
      <c r="H57" s="263">
        <v>96.131191196698722</v>
      </c>
      <c r="I57" s="263">
        <v>787.26467537826682</v>
      </c>
      <c r="J57" s="263"/>
      <c r="K57" s="263">
        <v>34.243524705342729</v>
      </c>
      <c r="L57" s="263">
        <v>-26.53224449793672</v>
      </c>
      <c r="M57" s="263">
        <v>-34.539766452247811</v>
      </c>
      <c r="N57" s="263">
        <v>76.025520234916314</v>
      </c>
      <c r="O57" s="263">
        <v>68.017998280605212</v>
      </c>
      <c r="P57" s="263"/>
      <c r="Q57" s="263">
        <v>26.236002751031627</v>
      </c>
      <c r="R57" s="263">
        <v>811.08161863823921</v>
      </c>
      <c r="S57" s="263"/>
      <c r="T57" s="263">
        <v>49.517031292984861</v>
      </c>
      <c r="U57" s="263">
        <v>43.354012035763404</v>
      </c>
      <c r="V57" s="263">
        <v>50.16608356258596</v>
      </c>
      <c r="W57" s="263"/>
      <c r="X57" s="263">
        <v>844.36341127922958</v>
      </c>
      <c r="Y57" s="263">
        <v>847.48958046767518</v>
      </c>
      <c r="Z57" s="263">
        <v>899.15473658872054</v>
      </c>
      <c r="AA57" s="263">
        <v>67.568425378266838</v>
      </c>
      <c r="AB57" s="263">
        <v>75.575947332577925</v>
      </c>
      <c r="AC57" s="406">
        <v>985.37746011004117</v>
      </c>
      <c r="AD57" s="487"/>
      <c r="AE57" s="488">
        <v>67.174867174867188</v>
      </c>
      <c r="AH57" s="296"/>
      <c r="AI57" s="296"/>
      <c r="AJ57" s="296"/>
      <c r="AK57" s="296"/>
      <c r="AL57" s="297"/>
      <c r="AM57" s="297"/>
      <c r="AN57" s="298"/>
      <c r="AO57" s="298"/>
      <c r="AP57" s="298"/>
      <c r="AQ57" s="299"/>
      <c r="AR57" s="299"/>
      <c r="AS57" s="299"/>
      <c r="AT57" s="299"/>
      <c r="AU57" s="300"/>
    </row>
    <row r="58" spans="1:47">
      <c r="B58" s="284" t="s">
        <v>52</v>
      </c>
      <c r="C58" s="263">
        <v>820.9611576501826</v>
      </c>
      <c r="D58" s="263">
        <v>989.02348357119149</v>
      </c>
      <c r="E58" s="263">
        <v>863.29857650182544</v>
      </c>
      <c r="F58" s="263">
        <v>68.353085297046121</v>
      </c>
      <c r="G58" s="263">
        <v>57.37182177231994</v>
      </c>
      <c r="H58" s="263">
        <v>125.72490706936608</v>
      </c>
      <c r="I58" s="263">
        <v>733.03777397942247</v>
      </c>
      <c r="J58" s="263"/>
      <c r="K58" s="263">
        <v>91.852483897927101</v>
      </c>
      <c r="L58" s="263">
        <v>-124.07261699303021</v>
      </c>
      <c r="M58" s="263">
        <v>-116.21586026699451</v>
      </c>
      <c r="N58" s="263">
        <v>160.20556919497321</v>
      </c>
      <c r="O58" s="263">
        <v>168.06232592100895</v>
      </c>
      <c r="P58" s="263"/>
      <c r="Q58" s="263">
        <v>99.709240623962813</v>
      </c>
      <c r="R58" s="263">
        <v>1062.7242416196482</v>
      </c>
      <c r="S58" s="263"/>
      <c r="T58" s="263">
        <v>235.38524427480917</v>
      </c>
      <c r="U58" s="263">
        <v>249.86936276136737</v>
      </c>
      <c r="V58" s="263">
        <v>48.15779024228344</v>
      </c>
      <c r="W58" s="263"/>
      <c r="X58" s="263">
        <v>1131.028476601394</v>
      </c>
      <c r="Y58" s="263">
        <v>1131.7468635911052</v>
      </c>
      <c r="Z58" s="263">
        <v>1091.9295462993693</v>
      </c>
      <c r="AA58" s="263">
        <v>153.89860803186193</v>
      </c>
      <c r="AB58" s="263">
        <v>146.04185130582624</v>
      </c>
      <c r="AC58" s="406">
        <v>1217.5323275804847</v>
      </c>
      <c r="AD58" s="487"/>
      <c r="AE58" s="488">
        <v>69.600369600369604</v>
      </c>
      <c r="AH58" s="296"/>
      <c r="AI58" s="296"/>
      <c r="AJ58" s="296"/>
      <c r="AK58" s="296"/>
      <c r="AL58" s="297"/>
      <c r="AM58" s="297"/>
      <c r="AN58" s="298"/>
      <c r="AO58" s="298"/>
      <c r="AP58" s="298"/>
      <c r="AQ58" s="299"/>
      <c r="AR58" s="299"/>
      <c r="AS58" s="299"/>
      <c r="AT58" s="299"/>
      <c r="AU58" s="300"/>
    </row>
    <row r="59" spans="1:47">
      <c r="B59" s="284" t="s">
        <v>53</v>
      </c>
      <c r="C59" s="263">
        <v>797.59344400785847</v>
      </c>
      <c r="D59" s="263">
        <v>1024.9807603143418</v>
      </c>
      <c r="E59" s="263">
        <v>899.51630451866401</v>
      </c>
      <c r="F59" s="263">
        <v>66.275941060903733</v>
      </c>
      <c r="G59" s="263">
        <v>59.188514734774067</v>
      </c>
      <c r="H59" s="263">
        <v>125.46445579567779</v>
      </c>
      <c r="I59" s="263">
        <v>714.21129076620821</v>
      </c>
      <c r="J59" s="263"/>
      <c r="K59" s="263">
        <v>122.50773929428587</v>
      </c>
      <c r="L59" s="263">
        <v>-182.98459037328095</v>
      </c>
      <c r="M59" s="263">
        <v>-144.38095442198721</v>
      </c>
      <c r="N59" s="263">
        <v>188.7836803551896</v>
      </c>
      <c r="O59" s="263">
        <v>227.38731630648329</v>
      </c>
      <c r="P59" s="263"/>
      <c r="Q59" s="263">
        <v>161.11137524557955</v>
      </c>
      <c r="R59" s="263">
        <v>1229.5352239685656</v>
      </c>
      <c r="S59" s="263"/>
      <c r="T59" s="263">
        <v>281.50123379174852</v>
      </c>
      <c r="U59" s="263">
        <v>284.59843909626716</v>
      </c>
      <c r="V59" s="263">
        <v>39.773219056974455</v>
      </c>
      <c r="W59" s="263"/>
      <c r="X59" s="263">
        <v>1457.0331041257366</v>
      </c>
      <c r="Y59" s="263">
        <v>1439.3145383104124</v>
      </c>
      <c r="Z59" s="263">
        <v>1252.5381748526522</v>
      </c>
      <c r="AA59" s="263">
        <v>221.78824950884083</v>
      </c>
      <c r="AB59" s="263">
        <v>183.18461355754718</v>
      </c>
      <c r="AC59" s="406">
        <v>1562.5223575638504</v>
      </c>
      <c r="AD59" s="487"/>
      <c r="AE59" s="488">
        <v>70.547470547470553</v>
      </c>
      <c r="AF59" s="297"/>
      <c r="AH59" s="296"/>
      <c r="AI59" s="296"/>
      <c r="AJ59" s="296"/>
      <c r="AK59" s="296"/>
      <c r="AL59" s="297"/>
      <c r="AM59" s="297"/>
      <c r="AN59" s="298"/>
      <c r="AO59" s="298"/>
      <c r="AP59" s="298"/>
      <c r="AQ59" s="299"/>
      <c r="AR59" s="299"/>
      <c r="AS59" s="299"/>
      <c r="AT59" s="299"/>
      <c r="AU59" s="300"/>
    </row>
    <row r="60" spans="1:47">
      <c r="B60" s="284" t="s">
        <v>54</v>
      </c>
      <c r="C60" s="263">
        <v>838.68078399228557</v>
      </c>
      <c r="D60" s="263">
        <v>1035.5647058823531</v>
      </c>
      <c r="E60" s="263">
        <v>921.51621986499526</v>
      </c>
      <c r="F60" s="263">
        <v>55.373907425265187</v>
      </c>
      <c r="G60" s="263">
        <v>58.674578592092587</v>
      </c>
      <c r="H60" s="263">
        <v>114.04848601735777</v>
      </c>
      <c r="I60" s="263">
        <v>752.48623336547757</v>
      </c>
      <c r="J60" s="263"/>
      <c r="K60" s="263">
        <v>100.386763578225</v>
      </c>
      <c r="L60" s="263">
        <v>-138.52800000000002</v>
      </c>
      <c r="M60" s="263">
        <v>-97.404749113422653</v>
      </c>
      <c r="N60" s="263">
        <v>155.76067100349024</v>
      </c>
      <c r="O60" s="263">
        <v>196.88392189006754</v>
      </c>
      <c r="P60" s="263"/>
      <c r="Q60" s="263">
        <v>141.51001446480234</v>
      </c>
      <c r="R60" s="263">
        <v>1352.079867888139</v>
      </c>
      <c r="S60" s="263"/>
      <c r="T60" s="263">
        <v>186.48096335583418</v>
      </c>
      <c r="U60" s="263">
        <v>175.39059691417555</v>
      </c>
      <c r="V60" s="263">
        <v>57.057639344262299</v>
      </c>
      <c r="W60" s="263"/>
      <c r="X60" s="263">
        <v>1626.2623915139829</v>
      </c>
      <c r="Y60" s="263">
        <v>1619.8614271938286</v>
      </c>
      <c r="Z60" s="263">
        <v>1149.0162324011574</v>
      </c>
      <c r="AA60" s="263">
        <v>197.85380713596919</v>
      </c>
      <c r="AB60" s="263">
        <v>156.73055624939184</v>
      </c>
      <c r="AC60" s="406">
        <v>1726.3651243973002</v>
      </c>
      <c r="AD60" s="487"/>
      <c r="AE60" s="488">
        <v>71.864171864171851</v>
      </c>
      <c r="AH60" s="307"/>
      <c r="AI60" s="307"/>
      <c r="AJ60" s="307"/>
      <c r="AK60" s="307"/>
      <c r="AL60" s="297"/>
      <c r="AM60" s="297"/>
      <c r="AN60" s="298"/>
      <c r="AO60" s="298"/>
      <c r="AP60" s="298"/>
      <c r="AQ60" s="299"/>
      <c r="AR60" s="299"/>
      <c r="AS60" s="299"/>
      <c r="AT60" s="299"/>
      <c r="AU60" s="300"/>
    </row>
    <row r="61" spans="1:47">
      <c r="A61" s="378"/>
      <c r="B61" s="284" t="s">
        <v>55</v>
      </c>
      <c r="C61" s="263">
        <v>853.80779545454516</v>
      </c>
      <c r="D61" s="263">
        <v>1018.6910426136361</v>
      </c>
      <c r="E61" s="263">
        <v>917.12625284090893</v>
      </c>
      <c r="F61" s="263">
        <v>42.118928977272724</v>
      </c>
      <c r="G61" s="263">
        <v>59.445860795454543</v>
      </c>
      <c r="H61" s="263">
        <v>101.56478977272725</v>
      </c>
      <c r="I61" s="263">
        <v>765.03049999999985</v>
      </c>
      <c r="J61" s="263"/>
      <c r="K61" s="263">
        <v>83.270851266789151</v>
      </c>
      <c r="L61" s="263">
        <v>-105.54397159090907</v>
      </c>
      <c r="M61" s="263">
        <v>-66.050504675880077</v>
      </c>
      <c r="N61" s="263">
        <v>125.38978024406184</v>
      </c>
      <c r="O61" s="263">
        <v>164.88324715909087</v>
      </c>
      <c r="P61" s="263"/>
      <c r="Q61" s="263">
        <v>122.76431818181817</v>
      </c>
      <c r="R61" s="263">
        <v>1508.0784801136363</v>
      </c>
      <c r="S61" s="263"/>
      <c r="T61" s="263">
        <v>160.7961136363636</v>
      </c>
      <c r="U61" s="263">
        <v>147.31444886363633</v>
      </c>
      <c r="V61" s="263">
        <v>59.396667613636353</v>
      </c>
      <c r="W61" s="263"/>
      <c r="X61" s="263">
        <v>1723.4011363636362</v>
      </c>
      <c r="Y61" s="263">
        <v>1730.7801136363632</v>
      </c>
      <c r="Z61" s="263">
        <v>1278.7193693181816</v>
      </c>
      <c r="AA61" s="263">
        <v>167.87856534090909</v>
      </c>
      <c r="AB61" s="263">
        <v>128.38509842588005</v>
      </c>
      <c r="AC61" s="406">
        <v>1877.7064829545452</v>
      </c>
      <c r="AD61" s="487"/>
      <c r="AE61" s="488">
        <v>73.180873180873192</v>
      </c>
      <c r="AF61" s="297"/>
      <c r="AH61" s="308"/>
      <c r="AI61" s="308"/>
      <c r="AJ61" s="308"/>
      <c r="AK61" s="308"/>
      <c r="AL61" s="297"/>
      <c r="AM61" s="297"/>
      <c r="AN61" s="309"/>
      <c r="AO61" s="309"/>
      <c r="AP61" s="309"/>
      <c r="AQ61" s="310"/>
      <c r="AR61" s="310"/>
      <c r="AS61" s="310"/>
      <c r="AT61" s="310"/>
      <c r="AU61" s="300"/>
    </row>
    <row r="62" spans="1:47">
      <c r="A62" s="206"/>
      <c r="B62" s="284" t="s">
        <v>56</v>
      </c>
      <c r="C62" s="263">
        <v>853.90833767441836</v>
      </c>
      <c r="D62" s="263">
        <v>1020.1003255813953</v>
      </c>
      <c r="E62" s="263">
        <v>916.55467255813949</v>
      </c>
      <c r="F62" s="263">
        <v>43.536987906976741</v>
      </c>
      <c r="G62" s="263">
        <v>60.008665116279062</v>
      </c>
      <c r="H62" s="263">
        <v>103.5456530232558</v>
      </c>
      <c r="I62" s="263">
        <v>759.81802604651159</v>
      </c>
      <c r="J62" s="263"/>
      <c r="K62" s="263">
        <v>86.106733781747423</v>
      </c>
      <c r="L62" s="263">
        <v>-113.82249767441859</v>
      </c>
      <c r="M62" s="263">
        <v>-77.274231456166021</v>
      </c>
      <c r="N62" s="263">
        <v>129.64372168872413</v>
      </c>
      <c r="O62" s="263">
        <v>166.19198790697675</v>
      </c>
      <c r="P62" s="263"/>
      <c r="Q62" s="263">
        <v>122.65499999999999</v>
      </c>
      <c r="R62" s="263">
        <v>1649.8899572093019</v>
      </c>
      <c r="S62" s="263"/>
      <c r="T62" s="263">
        <v>128.67801488372089</v>
      </c>
      <c r="U62" s="263">
        <v>116.62661581395348</v>
      </c>
      <c r="V62" s="263">
        <v>51.863433488372088</v>
      </c>
      <c r="W62" s="263"/>
      <c r="X62" s="263">
        <v>1833.8852093023256</v>
      </c>
      <c r="Y62" s="263">
        <v>1803.8171162790698</v>
      </c>
      <c r="Z62" s="263">
        <v>1401.9503413953489</v>
      </c>
      <c r="AA62" s="263">
        <v>166.78261116279066</v>
      </c>
      <c r="AB62" s="263">
        <v>130.23434494453812</v>
      </c>
      <c r="AC62" s="406">
        <v>1943.7505311627906</v>
      </c>
      <c r="AD62" s="314"/>
      <c r="AE62" s="488">
        <v>74.497574497574504</v>
      </c>
      <c r="AF62" s="297"/>
      <c r="AH62" s="493"/>
      <c r="AI62" s="493"/>
      <c r="AJ62" s="493"/>
      <c r="AK62" s="493"/>
      <c r="AL62" s="297"/>
      <c r="AM62" s="297"/>
      <c r="AN62" s="317"/>
      <c r="AO62" s="318"/>
      <c r="AP62" s="318"/>
      <c r="AQ62" s="319"/>
      <c r="AR62" s="319"/>
      <c r="AS62" s="319"/>
      <c r="AT62" s="319"/>
      <c r="AU62" s="304"/>
    </row>
    <row r="63" spans="1:47">
      <c r="A63" s="206"/>
      <c r="B63" s="284" t="s">
        <v>57</v>
      </c>
      <c r="C63" s="263">
        <v>873.27401125646475</v>
      </c>
      <c r="D63" s="263">
        <v>1009.5538813507757</v>
      </c>
      <c r="E63" s="263">
        <v>914.55162549437171</v>
      </c>
      <c r="F63" s="263">
        <v>34.510835412229987</v>
      </c>
      <c r="G63" s="263">
        <v>60.491420444174004</v>
      </c>
      <c r="H63" s="263">
        <v>95.002255856404005</v>
      </c>
      <c r="I63" s="263">
        <v>776.95870003042273</v>
      </c>
      <c r="J63" s="263"/>
      <c r="K63" s="263">
        <v>72.881111557610524</v>
      </c>
      <c r="L63" s="263">
        <v>-86.470688469729211</v>
      </c>
      <c r="M63" s="263">
        <v>-57.582765345258835</v>
      </c>
      <c r="N63" s="263">
        <v>107.39194696984053</v>
      </c>
      <c r="O63" s="263">
        <v>136.27987009431089</v>
      </c>
      <c r="P63" s="263"/>
      <c r="Q63" s="263">
        <v>101.7690346820809</v>
      </c>
      <c r="R63" s="263">
        <v>1718.2047280194702</v>
      </c>
      <c r="S63" s="263"/>
      <c r="T63" s="263">
        <v>103.296762093094</v>
      </c>
      <c r="U63" s="263">
        <v>85.0838807423182</v>
      </c>
      <c r="V63" s="263">
        <v>49.801279586248853</v>
      </c>
      <c r="W63" s="263"/>
      <c r="X63" s="263">
        <v>1924.2780346820805</v>
      </c>
      <c r="Y63" s="263">
        <v>1869.3588682689381</v>
      </c>
      <c r="Z63" s="263">
        <v>1378.8227176756918</v>
      </c>
      <c r="AA63" s="263">
        <v>132.15500608457558</v>
      </c>
      <c r="AB63" s="263">
        <v>103.26708296010518</v>
      </c>
      <c r="AC63" s="406">
        <v>2027.9093163979308</v>
      </c>
      <c r="AD63" s="494"/>
      <c r="AE63" s="488">
        <v>75.929775929775943</v>
      </c>
      <c r="AH63" s="493"/>
      <c r="AI63" s="493"/>
      <c r="AJ63" s="493"/>
      <c r="AK63" s="493"/>
      <c r="AL63" s="297"/>
      <c r="AM63" s="297"/>
      <c r="AN63" s="317"/>
      <c r="AO63" s="318"/>
      <c r="AP63" s="318"/>
      <c r="AQ63" s="319"/>
      <c r="AR63" s="319"/>
      <c r="AS63" s="319"/>
      <c r="AT63" s="319"/>
      <c r="AU63" s="304"/>
    </row>
    <row r="64" spans="1:47">
      <c r="A64" s="206"/>
      <c r="B64" s="284" t="s">
        <v>58</v>
      </c>
      <c r="C64" s="263">
        <v>897.59674571686185</v>
      </c>
      <c r="D64" s="263">
        <v>1025.5982623985572</v>
      </c>
      <c r="E64" s="263">
        <v>917.28348151487808</v>
      </c>
      <c r="F64" s="263">
        <v>47.075110009017131</v>
      </c>
      <c r="G64" s="263">
        <v>61.239670874661847</v>
      </c>
      <c r="H64" s="263">
        <v>108.31478088367899</v>
      </c>
      <c r="I64" s="263">
        <v>796.33041478809719</v>
      </c>
      <c r="J64" s="263"/>
      <c r="K64" s="263">
        <v>65.39288920328103</v>
      </c>
      <c r="L64" s="263">
        <v>-83.632844905320098</v>
      </c>
      <c r="M64" s="263">
        <v>-68.099327435923058</v>
      </c>
      <c r="N64" s="263">
        <v>112.46799921229815</v>
      </c>
      <c r="O64" s="263">
        <v>128.00151668169519</v>
      </c>
      <c r="P64" s="263"/>
      <c r="Q64" s="263">
        <v>80.92640667267807</v>
      </c>
      <c r="R64" s="263">
        <v>1803.844985572588</v>
      </c>
      <c r="S64" s="263"/>
      <c r="T64" s="263">
        <v>110.00110009017132</v>
      </c>
      <c r="U64" s="263">
        <v>106.5243678990081</v>
      </c>
      <c r="V64" s="263">
        <v>44.454549143372404</v>
      </c>
      <c r="W64" s="263"/>
      <c r="X64" s="263">
        <v>2019.1590622182143</v>
      </c>
      <c r="Y64" s="263">
        <v>1960.2159603246164</v>
      </c>
      <c r="Z64" s="263">
        <v>1329.1760559062218</v>
      </c>
      <c r="AA64" s="263">
        <v>122.41688548241656</v>
      </c>
      <c r="AB64" s="263">
        <v>106.88336801301952</v>
      </c>
      <c r="AC64" s="406">
        <v>2109.7323597835884</v>
      </c>
      <c r="AD64" s="494"/>
      <c r="AE64" s="495">
        <v>76.853776853776864</v>
      </c>
      <c r="AH64" s="493"/>
      <c r="AI64" s="493"/>
      <c r="AJ64" s="493"/>
      <c r="AK64" s="493"/>
      <c r="AL64" s="297"/>
      <c r="AM64" s="297"/>
      <c r="AN64" s="317"/>
      <c r="AO64" s="318"/>
      <c r="AP64" s="318"/>
      <c r="AQ64" s="319"/>
      <c r="AR64" s="319"/>
      <c r="AS64" s="319"/>
      <c r="AT64" s="319"/>
      <c r="AU64" s="304"/>
    </row>
    <row r="65" spans="1:47">
      <c r="A65" s="206"/>
      <c r="B65" s="284" t="s">
        <v>59</v>
      </c>
      <c r="C65" s="263">
        <v>923.06943940298504</v>
      </c>
      <c r="D65" s="263">
        <v>1028.5419707462686</v>
      </c>
      <c r="E65" s="263">
        <v>924.7390119402985</v>
      </c>
      <c r="F65" s="263">
        <v>41.675993731343276</v>
      </c>
      <c r="G65" s="263">
        <v>62.12696507462686</v>
      </c>
      <c r="H65" s="263">
        <v>103.80295880597015</v>
      </c>
      <c r="I65" s="263">
        <v>819.37244417910438</v>
      </c>
      <c r="J65" s="263"/>
      <c r="K65" s="263">
        <v>59.377173605666655</v>
      </c>
      <c r="L65" s="263">
        <v>-61.563548955223865</v>
      </c>
      <c r="M65" s="263">
        <v>-57.144184948950247</v>
      </c>
      <c r="N65" s="263">
        <v>101.05316733700995</v>
      </c>
      <c r="O65" s="263">
        <v>105.47253134328358</v>
      </c>
      <c r="P65" s="263"/>
      <c r="Q65" s="263">
        <v>63.796537611940288</v>
      </c>
      <c r="R65" s="263">
        <v>1874.7038176119399</v>
      </c>
      <c r="S65" s="263"/>
      <c r="T65" s="263">
        <v>78.500922985074624</v>
      </c>
      <c r="U65" s="263">
        <v>64.814821791044764</v>
      </c>
      <c r="V65" s="263">
        <v>44.544763880597003</v>
      </c>
      <c r="W65" s="263"/>
      <c r="X65" s="263">
        <v>2061.1208955223879</v>
      </c>
      <c r="Y65" s="263">
        <v>2005.4254029850747</v>
      </c>
      <c r="Z65" s="263">
        <v>1318.5332811940298</v>
      </c>
      <c r="AA65" s="263">
        <v>108.57261223880596</v>
      </c>
      <c r="AB65" s="263">
        <v>104.15324823253233</v>
      </c>
      <c r="AC65" s="406">
        <v>2158.3437743283584</v>
      </c>
      <c r="AD65" s="487"/>
      <c r="AE65" s="488">
        <v>77.385077385077395</v>
      </c>
      <c r="AH65" s="493"/>
      <c r="AI65" s="493"/>
      <c r="AJ65" s="493"/>
      <c r="AK65" s="493"/>
      <c r="AL65" s="297"/>
      <c r="AM65" s="297"/>
      <c r="AN65" s="317"/>
      <c r="AO65" s="318"/>
      <c r="AP65" s="318"/>
      <c r="AQ65" s="319"/>
      <c r="AR65" s="319"/>
      <c r="AS65" s="319"/>
      <c r="AT65" s="319"/>
      <c r="AU65" s="304"/>
    </row>
    <row r="66" spans="1:47">
      <c r="A66" s="206"/>
      <c r="B66" s="284" t="s">
        <v>60</v>
      </c>
      <c r="C66" s="263">
        <v>954.71129159369514</v>
      </c>
      <c r="D66" s="263">
        <v>1027.5701558669</v>
      </c>
      <c r="E66" s="263">
        <v>918.8409903677757</v>
      </c>
      <c r="F66" s="263">
        <v>46.055960595446578</v>
      </c>
      <c r="G66" s="263">
        <v>62.67320490367775</v>
      </c>
      <c r="H66" s="263">
        <v>108.72916549912432</v>
      </c>
      <c r="I66" s="263">
        <v>855.18978021015744</v>
      </c>
      <c r="J66" s="263"/>
      <c r="K66" s="263">
        <v>24.033719911793227</v>
      </c>
      <c r="L66" s="263">
        <v>-23.395048161120837</v>
      </c>
      <c r="M66" s="263">
        <v>-20.625864395155752</v>
      </c>
      <c r="N66" s="263">
        <v>70.089680507239819</v>
      </c>
      <c r="O66" s="263">
        <v>72.858864273204887</v>
      </c>
      <c r="P66" s="263"/>
      <c r="Q66" s="263">
        <v>26.802903677758316</v>
      </c>
      <c r="R66" s="263">
        <v>1923.3408362521889</v>
      </c>
      <c r="S66" s="263"/>
      <c r="T66" s="263">
        <v>84.610090192644478</v>
      </c>
      <c r="U66" s="263">
        <v>127.98601313485112</v>
      </c>
      <c r="V66" s="263">
        <v>46.435032399299473</v>
      </c>
      <c r="W66" s="263"/>
      <c r="X66" s="263">
        <v>2166.3953590192641</v>
      </c>
      <c r="Y66" s="263">
        <v>2012.7449211908929</v>
      </c>
      <c r="Z66" s="263">
        <v>1592.6777653239926</v>
      </c>
      <c r="AA66" s="263">
        <v>68.665066549912424</v>
      </c>
      <c r="AB66" s="263">
        <v>65.895882783947329</v>
      </c>
      <c r="AC66" s="406">
        <v>2195.6597022767073</v>
      </c>
      <c r="AD66" s="467"/>
      <c r="AE66" s="496">
        <v>79.140679140679154</v>
      </c>
      <c r="AH66" s="493"/>
      <c r="AI66" s="493"/>
      <c r="AJ66" s="493"/>
      <c r="AK66" s="493"/>
      <c r="AL66" s="297"/>
      <c r="AM66" s="297"/>
      <c r="AN66" s="317"/>
      <c r="AO66" s="318"/>
      <c r="AP66" s="318"/>
      <c r="AQ66" s="319"/>
      <c r="AR66" s="319"/>
      <c r="AS66" s="319"/>
      <c r="AT66" s="319"/>
      <c r="AU66" s="304"/>
    </row>
    <row r="67" spans="1:47">
      <c r="A67" s="206"/>
      <c r="B67" s="284" t="s">
        <v>61</v>
      </c>
      <c r="C67" s="263">
        <v>970.9337456896551</v>
      </c>
      <c r="D67" s="263">
        <v>1045.2656612068963</v>
      </c>
      <c r="E67" s="263">
        <v>924.92941293103445</v>
      </c>
      <c r="F67" s="263">
        <v>57.67148534482758</v>
      </c>
      <c r="G67" s="263">
        <v>62.664762931034481</v>
      </c>
      <c r="H67" s="263">
        <v>120.33624827586206</v>
      </c>
      <c r="I67" s="263">
        <v>871.76854655172406</v>
      </c>
      <c r="J67" s="263"/>
      <c r="K67" s="263">
        <v>16.724014105812753</v>
      </c>
      <c r="L67" s="263">
        <v>-23.248471551724133</v>
      </c>
      <c r="M67" s="263">
        <v>-23.312055485123096</v>
      </c>
      <c r="N67" s="263">
        <v>74.39549945064033</v>
      </c>
      <c r="O67" s="263">
        <v>74.33191551724137</v>
      </c>
      <c r="P67" s="263"/>
      <c r="Q67" s="263">
        <v>16.660430172413793</v>
      </c>
      <c r="R67" s="263">
        <v>1863.2351870689654</v>
      </c>
      <c r="S67" s="263"/>
      <c r="T67" s="263">
        <v>48.035728448275862</v>
      </c>
      <c r="U67" s="263">
        <v>100.78608620689653</v>
      </c>
      <c r="V67" s="263">
        <v>53.305166379310343</v>
      </c>
      <c r="W67" s="263"/>
      <c r="X67" s="263">
        <v>2186.5181896551721</v>
      </c>
      <c r="Y67" s="263">
        <v>1959.1212931034481</v>
      </c>
      <c r="Z67" s="263">
        <v>1665.9447439655171</v>
      </c>
      <c r="AA67" s="263">
        <v>73.532045689655163</v>
      </c>
      <c r="AB67" s="263">
        <v>73.595629623054123</v>
      </c>
      <c r="AC67" s="406">
        <v>2219.35639137931</v>
      </c>
      <c r="AD67" s="467"/>
      <c r="AE67" s="496">
        <v>80.388080388080397</v>
      </c>
      <c r="AH67" s="493"/>
      <c r="AI67" s="493"/>
      <c r="AJ67" s="493"/>
      <c r="AK67" s="493"/>
      <c r="AL67" s="297"/>
      <c r="AM67" s="297"/>
      <c r="AN67" s="317"/>
      <c r="AO67" s="318"/>
      <c r="AP67" s="318"/>
      <c r="AQ67" s="319"/>
      <c r="AR67" s="319"/>
      <c r="AS67" s="319"/>
      <c r="AT67" s="319"/>
      <c r="AU67" s="304"/>
    </row>
    <row r="68" spans="1:47">
      <c r="A68" s="206"/>
      <c r="B68" s="284" t="s">
        <v>171</v>
      </c>
      <c r="C68" s="263">
        <v>990.24077849704463</v>
      </c>
      <c r="D68" s="263">
        <v>1044.9326310160427</v>
      </c>
      <c r="E68" s="263">
        <v>927.17359639741051</v>
      </c>
      <c r="F68" s="263">
        <v>55.620278637770895</v>
      </c>
      <c r="G68" s="263">
        <v>62.138755980861241</v>
      </c>
      <c r="H68" s="263">
        <v>117.75903461863213</v>
      </c>
      <c r="I68" s="263">
        <v>895.46455474247114</v>
      </c>
      <c r="J68" s="263"/>
      <c r="K68" s="263">
        <v>4.4960533828869744</v>
      </c>
      <c r="L68" s="263">
        <v>-12.198690683929073</v>
      </c>
      <c r="M68" s="263">
        <v>-17.623170185588911</v>
      </c>
      <c r="N68" s="263">
        <v>60.116332020657872</v>
      </c>
      <c r="O68" s="263">
        <v>54.691852518998019</v>
      </c>
      <c r="P68" s="263"/>
      <c r="Q68" s="263">
        <v>-0.92842611877286785</v>
      </c>
      <c r="R68" s="263">
        <v>1804.6715218125523</v>
      </c>
      <c r="S68" s="263"/>
      <c r="T68" s="263">
        <v>42.417620602307906</v>
      </c>
      <c r="U68" s="263">
        <v>20.692205741626793</v>
      </c>
      <c r="V68" s="263">
        <v>47.59219504643962</v>
      </c>
      <c r="W68" s="263"/>
      <c r="X68" s="263">
        <v>2163.7689558119896</v>
      </c>
      <c r="Y68" s="263">
        <v>1950.0603715170275</v>
      </c>
      <c r="Z68" s="263">
        <v>1577.9637534477904</v>
      </c>
      <c r="AA68" s="263">
        <v>49.313804109203481</v>
      </c>
      <c r="AB68" s="263">
        <v>54.738283610863334</v>
      </c>
      <c r="AC68" s="406">
        <v>2244.5663962848294</v>
      </c>
      <c r="AD68" s="467"/>
      <c r="AE68" s="496">
        <v>82.074382074382086</v>
      </c>
      <c r="AH68" s="493"/>
      <c r="AI68" s="493"/>
      <c r="AJ68" s="493"/>
      <c r="AK68" s="493"/>
      <c r="AL68" s="297"/>
      <c r="AM68" s="297"/>
      <c r="AN68" s="317"/>
      <c r="AO68" s="318"/>
      <c r="AP68" s="318"/>
      <c r="AQ68" s="319"/>
      <c r="AR68" s="319"/>
      <c r="AS68" s="319"/>
      <c r="AT68" s="319"/>
      <c r="AU68" s="304"/>
    </row>
    <row r="69" spans="1:47">
      <c r="A69" s="206"/>
      <c r="B69" s="284" t="s">
        <v>182</v>
      </c>
      <c r="C69" s="263">
        <v>985.16759373282014</v>
      </c>
      <c r="D69" s="263">
        <v>1057.4873584387026</v>
      </c>
      <c r="E69" s="263">
        <v>944.35504782847715</v>
      </c>
      <c r="F69" s="263">
        <v>50.578379604178124</v>
      </c>
      <c r="G69" s="263">
        <v>62.553931006047279</v>
      </c>
      <c r="H69" s="263">
        <v>113.13231061022539</v>
      </c>
      <c r="I69" s="263">
        <v>885.06631088510176</v>
      </c>
      <c r="J69" s="263"/>
      <c r="K69" s="263">
        <v>31.130913075182772</v>
      </c>
      <c r="L69" s="263">
        <v>-35.430449422759757</v>
      </c>
      <c r="M69" s="263">
        <v>-44.819977396238301</v>
      </c>
      <c r="N69" s="263">
        <v>81.7092926793609</v>
      </c>
      <c r="O69" s="263">
        <v>72.319764705882349</v>
      </c>
      <c r="P69" s="263"/>
      <c r="Q69" s="263">
        <v>21.741385101704232</v>
      </c>
      <c r="R69" s="263">
        <v>1891.1589912039581</v>
      </c>
      <c r="S69" s="263"/>
      <c r="T69" s="263">
        <v>66.727048927982395</v>
      </c>
      <c r="U69" s="263">
        <v>32.150976085761407</v>
      </c>
      <c r="V69" s="263">
        <v>46.627780373831776</v>
      </c>
      <c r="W69" s="263"/>
      <c r="X69" s="263">
        <v>2160.5731995601977</v>
      </c>
      <c r="Y69" s="263">
        <v>1955.4276250687187</v>
      </c>
      <c r="Z69" s="263">
        <v>1691.6465904343045</v>
      </c>
      <c r="AA69" s="263">
        <v>78.962007146783947</v>
      </c>
      <c r="AB69" s="263">
        <v>88.351535120262483</v>
      </c>
      <c r="AC69" s="406">
        <v>2259.5511794942277</v>
      </c>
      <c r="AD69" s="467"/>
      <c r="AE69" s="496">
        <v>84.037884037884041</v>
      </c>
      <c r="AH69" s="493"/>
      <c r="AI69" s="493"/>
      <c r="AJ69" s="493"/>
      <c r="AK69" s="493"/>
      <c r="AL69" s="297"/>
      <c r="AM69" s="297"/>
      <c r="AN69" s="317"/>
      <c r="AO69" s="318"/>
      <c r="AP69" s="318"/>
      <c r="AQ69" s="319"/>
      <c r="AR69" s="319"/>
      <c r="AS69" s="319"/>
      <c r="AT69" s="319"/>
      <c r="AU69" s="304"/>
    </row>
    <row r="70" spans="1:47">
      <c r="A70" s="206"/>
      <c r="B70" s="284" t="s">
        <v>186</v>
      </c>
      <c r="C70" s="263">
        <v>895.15881946256195</v>
      </c>
      <c r="D70" s="263">
        <v>1250.2057130185233</v>
      </c>
      <c r="E70" s="263">
        <v>1108.6125144795199</v>
      </c>
      <c r="F70" s="263">
        <v>81.00865718758152</v>
      </c>
      <c r="G70" s="263">
        <v>60.584541351421862</v>
      </c>
      <c r="H70" s="263">
        <v>141.5931985390034</v>
      </c>
      <c r="I70" s="263">
        <v>802.96004174276027</v>
      </c>
      <c r="J70" s="263"/>
      <c r="K70" s="263">
        <v>273.07756534276007</v>
      </c>
      <c r="L70" s="263">
        <v>-331.17245290894857</v>
      </c>
      <c r="M70" s="263">
        <v>-330.21178188332874</v>
      </c>
      <c r="N70" s="263">
        <v>354.0862225303415</v>
      </c>
      <c r="O70" s="263">
        <v>355.04689355596139</v>
      </c>
      <c r="P70" s="263"/>
      <c r="Q70" s="263">
        <v>274.03823636837978</v>
      </c>
      <c r="R70" s="263">
        <v>2094.2805254369941</v>
      </c>
      <c r="S70" s="263"/>
      <c r="T70" s="263">
        <v>381.71886433602918</v>
      </c>
      <c r="U70" s="263">
        <v>374.62395747456299</v>
      </c>
      <c r="V70" s="263">
        <v>28.463203235063915</v>
      </c>
      <c r="W70" s="263"/>
      <c r="X70" s="263">
        <v>2433.7495695277848</v>
      </c>
      <c r="Y70" s="263">
        <v>2179.8598747717188</v>
      </c>
      <c r="Z70" s="263">
        <v>1846.2603357683274</v>
      </c>
      <c r="AA70" s="263">
        <v>360.73456483172447</v>
      </c>
      <c r="AB70" s="263">
        <v>359.7738938061047</v>
      </c>
      <c r="AC70" s="406">
        <v>2534.7678518132011</v>
      </c>
      <c r="AD70" s="497"/>
      <c r="AE70" s="498">
        <v>88.542388542388551</v>
      </c>
      <c r="AF70" s="327"/>
      <c r="AH70" s="493"/>
      <c r="AI70" s="493"/>
      <c r="AJ70" s="493"/>
      <c r="AK70" s="493"/>
      <c r="AL70" s="297"/>
      <c r="AM70" s="297"/>
      <c r="AN70" s="317"/>
      <c r="AO70" s="318"/>
      <c r="AP70" s="318"/>
      <c r="AQ70" s="319"/>
      <c r="AR70" s="319"/>
      <c r="AS70" s="319"/>
      <c r="AT70" s="319"/>
      <c r="AU70" s="304"/>
    </row>
    <row r="71" spans="1:47" s="297" customFormat="1">
      <c r="A71" s="206"/>
      <c r="B71" s="284" t="s">
        <v>246</v>
      </c>
      <c r="C71" s="263">
        <v>1047.0010322834646</v>
      </c>
      <c r="D71" s="263">
        <v>1185.8449015748033</v>
      </c>
      <c r="E71" s="263">
        <v>1062.5058968503938</v>
      </c>
      <c r="F71" s="263">
        <v>60.495786614173227</v>
      </c>
      <c r="G71" s="263">
        <v>62.843218110236222</v>
      </c>
      <c r="H71" s="263">
        <v>123.33900472440946</v>
      </c>
      <c r="I71" s="263">
        <v>945.58426535433091</v>
      </c>
      <c r="J71" s="263"/>
      <c r="K71" s="263">
        <v>100.61701883615378</v>
      </c>
      <c r="L71" s="263">
        <v>-83.465619685039385</v>
      </c>
      <c r="M71" s="263">
        <v>-105.73455584402778</v>
      </c>
      <c r="N71" s="263">
        <v>161.11280545032702</v>
      </c>
      <c r="O71" s="263">
        <v>138.84386929133859</v>
      </c>
      <c r="P71" s="263"/>
      <c r="Q71" s="263">
        <v>78.348082677165351</v>
      </c>
      <c r="R71" s="263">
        <v>2257.9950377952759</v>
      </c>
      <c r="S71" s="263"/>
      <c r="T71" s="263">
        <v>146.35655905511814</v>
      </c>
      <c r="U71" s="263">
        <v>98.121727559055131</v>
      </c>
      <c r="V71" s="263">
        <v>62.896620472440944</v>
      </c>
      <c r="W71" s="263"/>
      <c r="X71" s="263">
        <v>2705.2273228346457</v>
      </c>
      <c r="Y71" s="263">
        <v>2329.7064566929139</v>
      </c>
      <c r="Z71" s="263">
        <v>1875.9568110236221</v>
      </c>
      <c r="AA71" s="263">
        <v>155.01683149606299</v>
      </c>
      <c r="AB71" s="263">
        <v>177.28576765505139</v>
      </c>
      <c r="AC71" s="406">
        <v>2710.2516897637797</v>
      </c>
      <c r="AD71" s="487"/>
      <c r="AE71" s="496">
        <v>88.011088011088006</v>
      </c>
      <c r="AH71" s="493"/>
      <c r="AI71" s="493"/>
      <c r="AJ71" s="493"/>
      <c r="AK71" s="493"/>
      <c r="AN71" s="317"/>
      <c r="AO71" s="318"/>
      <c r="AP71" s="318"/>
      <c r="AQ71" s="319"/>
      <c r="AR71" s="319"/>
      <c r="AS71" s="319"/>
      <c r="AT71" s="319"/>
      <c r="AU71" s="304"/>
    </row>
    <row r="72" spans="1:47">
      <c r="A72" s="206"/>
      <c r="B72" s="499" t="s">
        <v>280</v>
      </c>
      <c r="C72" s="500">
        <v>1098.5200813526096</v>
      </c>
      <c r="D72" s="501">
        <v>1229.2790061259495</v>
      </c>
      <c r="E72" s="501">
        <v>1116.6104430286694</v>
      </c>
      <c r="F72" s="501">
        <v>48.699924038225916</v>
      </c>
      <c r="G72" s="501">
        <v>63.968639059054155</v>
      </c>
      <c r="H72" s="501">
        <v>112.66856309728006</v>
      </c>
      <c r="I72" s="501">
        <v>985.21611737319267</v>
      </c>
      <c r="J72" s="501"/>
      <c r="K72" s="501">
        <v>105.91816936498491</v>
      </c>
      <c r="L72" s="501">
        <v>-28.291781181083064</v>
      </c>
      <c r="M72" s="501">
        <v>-52.150949810954032</v>
      </c>
      <c r="N72" s="501">
        <v>154.61809340321085</v>
      </c>
      <c r="O72" s="263">
        <v>130.75892477333986</v>
      </c>
      <c r="P72" s="501"/>
      <c r="Q72" s="263">
        <v>82.059000735113941</v>
      </c>
      <c r="R72" s="263">
        <v>2296.7047534917911</v>
      </c>
      <c r="S72" s="501"/>
      <c r="T72" s="501">
        <v>118.12516098995344</v>
      </c>
      <c r="U72" s="501">
        <v>53.144547904925268</v>
      </c>
      <c r="V72" s="501">
        <v>118.96210806174956</v>
      </c>
      <c r="W72" s="501"/>
      <c r="X72" s="501">
        <v>2700.1885567262925</v>
      </c>
      <c r="Y72" s="501">
        <v>2389.5952707669685</v>
      </c>
      <c r="Z72" s="263">
        <v>1969.0076214163196</v>
      </c>
      <c r="AA72" s="501">
        <v>141.92670521930896</v>
      </c>
      <c r="AB72" s="501">
        <v>165.78587384917992</v>
      </c>
      <c r="AC72" s="502">
        <v>2692.6783092379319</v>
      </c>
      <c r="AD72" s="503"/>
      <c r="AE72" s="504">
        <v>94.271194271194275</v>
      </c>
      <c r="AH72" s="493"/>
      <c r="AI72" s="493"/>
      <c r="AJ72" s="493"/>
      <c r="AK72" s="493"/>
      <c r="AL72" s="297"/>
      <c r="AM72" s="297"/>
      <c r="AN72" s="317"/>
      <c r="AO72" s="318"/>
      <c r="AP72" s="318"/>
      <c r="AQ72" s="319"/>
      <c r="AR72" s="319"/>
      <c r="AS72" s="319"/>
      <c r="AT72" s="319"/>
      <c r="AU72" s="304"/>
    </row>
    <row r="73" spans="1:47">
      <c r="A73" s="206"/>
      <c r="B73" s="505" t="s">
        <v>282</v>
      </c>
      <c r="C73" s="506">
        <v>1098.876</v>
      </c>
      <c r="D73" s="507">
        <v>1229.9349999999999</v>
      </c>
      <c r="E73" s="507">
        <v>1094.3979999999999</v>
      </c>
      <c r="F73" s="507">
        <v>70.23</v>
      </c>
      <c r="G73" s="507">
        <v>65.307000000000002</v>
      </c>
      <c r="H73" s="507">
        <v>135.53700000000001</v>
      </c>
      <c r="I73" s="507">
        <v>976.52700000000004</v>
      </c>
      <c r="J73" s="507"/>
      <c r="K73" s="507">
        <v>66.699832517121621</v>
      </c>
      <c r="L73" s="507">
        <v>-48.511000000000003</v>
      </c>
      <c r="M73" s="507">
        <v>-54.381832517121623</v>
      </c>
      <c r="N73" s="507">
        <v>136.92983251712164</v>
      </c>
      <c r="O73" s="422">
        <v>131.059</v>
      </c>
      <c r="P73" s="507"/>
      <c r="Q73" s="263">
        <v>60.829000000000001</v>
      </c>
      <c r="R73" s="263">
        <v>2278.143</v>
      </c>
      <c r="S73" s="507"/>
      <c r="T73" s="507">
        <v>157.399</v>
      </c>
      <c r="U73" s="507">
        <v>62.389000000000003</v>
      </c>
      <c r="V73" s="507">
        <v>106.71</v>
      </c>
      <c r="W73" s="507"/>
      <c r="X73" s="507">
        <v>2685.6</v>
      </c>
      <c r="Y73" s="507">
        <v>2446</v>
      </c>
      <c r="Z73" s="508">
        <v>1986.9119999999998</v>
      </c>
      <c r="AA73" s="507">
        <v>156.85</v>
      </c>
      <c r="AB73" s="507">
        <v>162.72083251712164</v>
      </c>
      <c r="AC73" s="509">
        <v>2736.1979999999999</v>
      </c>
      <c r="AD73" s="487"/>
      <c r="AE73" s="510">
        <v>100</v>
      </c>
      <c r="AH73" s="493"/>
      <c r="AI73" s="493"/>
      <c r="AJ73" s="493"/>
      <c r="AK73" s="493"/>
      <c r="AL73" s="297"/>
      <c r="AM73" s="297"/>
      <c r="AN73" s="317"/>
      <c r="AO73" s="318"/>
      <c r="AP73" s="318"/>
      <c r="AQ73" s="319"/>
      <c r="AR73" s="319"/>
      <c r="AS73" s="319"/>
      <c r="AT73" s="319"/>
      <c r="AU73" s="304"/>
    </row>
    <row r="74" spans="1:47">
      <c r="B74" s="511" t="s">
        <v>284</v>
      </c>
      <c r="C74" s="512">
        <v>1122.0424963440812</v>
      </c>
      <c r="D74" s="513">
        <v>1246.5770796757752</v>
      </c>
      <c r="E74" s="513">
        <v>1108.1235624082124</v>
      </c>
      <c r="F74" s="513">
        <v>70.343577830773015</v>
      </c>
      <c r="G74" s="513">
        <v>68.10993943678973</v>
      </c>
      <c r="H74" s="513">
        <v>138.45351726756275</v>
      </c>
      <c r="I74" s="513">
        <v>1001.0607667582245</v>
      </c>
      <c r="J74" s="513"/>
      <c r="K74" s="513">
        <v>51.020368386796811</v>
      </c>
      <c r="L74" s="513">
        <v>-44.872114681377248</v>
      </c>
      <c r="M74" s="513">
        <v>-41.701477567252958</v>
      </c>
      <c r="N74" s="513">
        <v>121.3639462175698</v>
      </c>
      <c r="O74" s="513">
        <v>124.53458333169409</v>
      </c>
      <c r="P74" s="513"/>
      <c r="Q74" s="514">
        <v>54.191005500921094</v>
      </c>
      <c r="R74" s="514">
        <v>2351.7708422896267</v>
      </c>
      <c r="S74" s="513"/>
      <c r="T74" s="513">
        <v>161.26536234639534</v>
      </c>
      <c r="U74" s="513">
        <v>126.81346952793575</v>
      </c>
      <c r="V74" s="513">
        <v>102.46768819995393</v>
      </c>
      <c r="W74" s="513"/>
      <c r="X74" s="513">
        <v>2769.8181117300378</v>
      </c>
      <c r="Y74" s="513">
        <v>2582.8280343311212</v>
      </c>
      <c r="Z74" s="513">
        <v>1958.4482219282063</v>
      </c>
      <c r="AA74" s="513">
        <v>142.91997373512194</v>
      </c>
      <c r="AB74" s="513">
        <v>139.74933662099767</v>
      </c>
      <c r="AC74" s="515">
        <v>2856.3755730797516</v>
      </c>
      <c r="AD74" s="487"/>
      <c r="AE74" s="516">
        <v>102.37466607696864</v>
      </c>
    </row>
    <row r="75" spans="1:47">
      <c r="B75" s="511" t="s">
        <v>310</v>
      </c>
      <c r="C75" s="512">
        <v>1172.9740727107392</v>
      </c>
      <c r="D75" s="513">
        <v>1273.6984011878803</v>
      </c>
      <c r="E75" s="513">
        <v>1128.4834347524131</v>
      </c>
      <c r="F75" s="513">
        <v>75.764125665646944</v>
      </c>
      <c r="G75" s="513">
        <v>69.450840769820445</v>
      </c>
      <c r="H75" s="513">
        <v>145.21496643546737</v>
      </c>
      <c r="I75" s="513">
        <v>1053.8094816114221</v>
      </c>
      <c r="J75" s="513"/>
      <c r="K75" s="513">
        <v>27.079420354707125</v>
      </c>
      <c r="L75" s="513">
        <v>-19.063730353257185</v>
      </c>
      <c r="M75" s="513">
        <v>-21.182947896469837</v>
      </c>
      <c r="N75" s="513">
        <v>102.84354602035404</v>
      </c>
      <c r="O75" s="513">
        <v>100.72432847714138</v>
      </c>
      <c r="P75" s="513"/>
      <c r="Q75" s="513">
        <v>24.960202811494476</v>
      </c>
      <c r="R75" s="513">
        <v>2402.6479001685766</v>
      </c>
      <c r="S75" s="513"/>
      <c r="T75" s="513">
        <v>128.90780961508582</v>
      </c>
      <c r="U75" s="513">
        <v>63.847634721631422</v>
      </c>
      <c r="V75" s="513">
        <v>100.88636512085718</v>
      </c>
      <c r="W75" s="513"/>
      <c r="X75" s="513">
        <v>2779.1482647616158</v>
      </c>
      <c r="Y75" s="513">
        <v>2670.7241307145046</v>
      </c>
      <c r="Z75" s="513">
        <v>1986.027228283401</v>
      </c>
      <c r="AA75" s="513">
        <v>110.4984847690708</v>
      </c>
      <c r="AB75" s="513">
        <v>112.61770231228323</v>
      </c>
      <c r="AC75" s="515">
        <v>2937.0028276703474</v>
      </c>
      <c r="AD75" s="487"/>
      <c r="AE75" s="516">
        <v>104.81729266263783</v>
      </c>
    </row>
    <row r="76" spans="1:47">
      <c r="B76" s="511" t="s">
        <v>318</v>
      </c>
      <c r="C76" s="512">
        <v>1207.4255416682017</v>
      </c>
      <c r="D76" s="513">
        <v>1290.1885380937379</v>
      </c>
      <c r="E76" s="513">
        <v>1141.8825015184134</v>
      </c>
      <c r="F76" s="513">
        <v>77.87780189600609</v>
      </c>
      <c r="G76" s="513">
        <v>70.428234679318209</v>
      </c>
      <c r="H76" s="513">
        <v>148.3060365753243</v>
      </c>
      <c r="I76" s="513">
        <v>1087.5902447776043</v>
      </c>
      <c r="J76" s="513"/>
      <c r="K76" s="513">
        <v>11.433168857758256</v>
      </c>
      <c r="L76" s="513">
        <v>9.9184667974506313E-2</v>
      </c>
      <c r="M76" s="513">
        <v>-6.44878966025402</v>
      </c>
      <c r="N76" s="513">
        <v>89.310970753764352</v>
      </c>
      <c r="O76" s="513">
        <v>82.762996425535817</v>
      </c>
      <c r="P76" s="513"/>
      <c r="Q76" s="513">
        <v>4.8851945295297314</v>
      </c>
      <c r="R76" s="513">
        <v>2452.8246753541348</v>
      </c>
      <c r="S76" s="513"/>
      <c r="T76" s="513">
        <v>108.26427487519601</v>
      </c>
      <c r="U76" s="513">
        <v>85.669749410904288</v>
      </c>
      <c r="V76" s="513">
        <v>101.2416687979683</v>
      </c>
      <c r="W76" s="513"/>
      <c r="X76" s="513">
        <v>2823.7882583432884</v>
      </c>
      <c r="Y76" s="513">
        <v>2748.5994551995718</v>
      </c>
      <c r="Z76" s="513">
        <v>2014.8801241685262</v>
      </c>
      <c r="AA76" s="513">
        <v>99.278949741288528</v>
      </c>
      <c r="AB76" s="513">
        <v>105.82692406951706</v>
      </c>
      <c r="AC76" s="515">
        <v>3011.5395557018351</v>
      </c>
      <c r="AD76" s="487"/>
      <c r="AE76" s="517">
        <v>106.88311581110803</v>
      </c>
    </row>
    <row r="77" spans="1:47" s="297" customFormat="1">
      <c r="A77" s="206"/>
      <c r="B77" s="518" t="s">
        <v>326</v>
      </c>
      <c r="C77" s="512">
        <v>1235.1207956213175</v>
      </c>
      <c r="D77" s="513">
        <v>1301.3447513658894</v>
      </c>
      <c r="E77" s="513">
        <v>1153.6104274618192</v>
      </c>
      <c r="F77" s="513">
        <v>76.248358025400108</v>
      </c>
      <c r="G77" s="513">
        <v>71.485965878670299</v>
      </c>
      <c r="H77" s="513">
        <v>147.73432390407041</v>
      </c>
      <c r="I77" s="513">
        <v>1113.7019600842093</v>
      </c>
      <c r="J77" s="513"/>
      <c r="K77" s="513">
        <v>-4.6666379922446728</v>
      </c>
      <c r="L77" s="513">
        <v>19.142070200595871</v>
      </c>
      <c r="M77" s="513">
        <v>13.784305912012535</v>
      </c>
      <c r="N77" s="513">
        <v>71.58172003315542</v>
      </c>
      <c r="O77" s="513">
        <v>66.223955744572081</v>
      </c>
      <c r="P77" s="513"/>
      <c r="Q77" s="513">
        <v>-10.024402280828012</v>
      </c>
      <c r="R77" s="513">
        <v>2486.6814875708405</v>
      </c>
      <c r="S77" s="513"/>
      <c r="T77" s="513">
        <v>108.29126162726996</v>
      </c>
      <c r="U77" s="513">
        <v>108.70459924121731</v>
      </c>
      <c r="V77" s="513">
        <v>103.62280358315863</v>
      </c>
      <c r="W77" s="513"/>
      <c r="X77" s="513">
        <v>2875.3496643345488</v>
      </c>
      <c r="Y77" s="513">
        <v>2810.5419104737307</v>
      </c>
      <c r="Z77" s="513">
        <v>2031.5796090558965</v>
      </c>
      <c r="AA77" s="513">
        <v>83.618768082946104</v>
      </c>
      <c r="AB77" s="513">
        <v>88.976532371529444</v>
      </c>
      <c r="AC77" s="515">
        <v>3070.9939039026517</v>
      </c>
      <c r="AD77" s="487"/>
      <c r="AE77" s="517">
        <v>108.97551747258663</v>
      </c>
    </row>
    <row r="78" spans="1:47" s="297" customFormat="1">
      <c r="A78" s="206"/>
      <c r="B78" s="518" t="s">
        <v>330</v>
      </c>
      <c r="C78" s="512">
        <v>1250.6549666522878</v>
      </c>
      <c r="D78" s="513">
        <v>1315.3639855638837</v>
      </c>
      <c r="E78" s="513">
        <v>1169.9906129083786</v>
      </c>
      <c r="F78" s="513">
        <v>73.114097291278028</v>
      </c>
      <c r="G78" s="513">
        <v>72.259275364227051</v>
      </c>
      <c r="H78" s="513">
        <v>145.37337265550508</v>
      </c>
      <c r="I78" s="513">
        <v>1127.842900612882</v>
      </c>
      <c r="J78" s="513"/>
      <c r="K78" s="513">
        <v>-5.5397445861887391</v>
      </c>
      <c r="L78" s="513">
        <v>23.19920865913717</v>
      </c>
      <c r="M78" s="513">
        <v>20.333874865643658</v>
      </c>
      <c r="N78" s="513">
        <v>67.574352705089325</v>
      </c>
      <c r="O78" s="513">
        <v>64.70901891159582</v>
      </c>
      <c r="P78" s="513"/>
      <c r="Q78" s="513">
        <v>-8.4050783796822515</v>
      </c>
      <c r="R78" s="513">
        <v>2518.4259041167147</v>
      </c>
      <c r="S78" s="513"/>
      <c r="T78" s="513">
        <v>115.37026805632331</v>
      </c>
      <c r="U78" s="513">
        <v>114.85008776559833</v>
      </c>
      <c r="V78" s="513">
        <v>106.13043870820403</v>
      </c>
      <c r="W78" s="513"/>
      <c r="X78" s="513">
        <v>2922.7954005815109</v>
      </c>
      <c r="Y78" s="513">
        <v>2870.7790548314611</v>
      </c>
      <c r="Z78" s="513">
        <v>2053.1627144175859</v>
      </c>
      <c r="AA78" s="513">
        <v>84.867592352884046</v>
      </c>
      <c r="AB78" s="513">
        <v>87.732926146377551</v>
      </c>
      <c r="AC78" s="515">
        <v>3129.2126020240539</v>
      </c>
      <c r="AD78" s="487"/>
      <c r="AE78" s="517">
        <v>111.12317312968337</v>
      </c>
    </row>
    <row r="79" spans="1:47" s="297" customFormat="1">
      <c r="A79" s="206"/>
      <c r="B79" s="519" t="s">
        <v>337</v>
      </c>
      <c r="C79" s="520">
        <v>1270.7183240334875</v>
      </c>
      <c r="D79" s="521">
        <v>1333.0082299400406</v>
      </c>
      <c r="E79" s="521">
        <v>1189.1304532168165</v>
      </c>
      <c r="F79" s="521">
        <v>71.052525503713113</v>
      </c>
      <c r="G79" s="521">
        <v>72.825251219510704</v>
      </c>
      <c r="H79" s="521">
        <v>143.8777767232238</v>
      </c>
      <c r="I79" s="521">
        <v>1146.5375820181155</v>
      </c>
      <c r="J79" s="521"/>
      <c r="K79" s="521">
        <v>-8.059388065153005</v>
      </c>
      <c r="L79" s="521">
        <v>27.110142020085515</v>
      </c>
      <c r="M79" s="521">
        <v>26.40691048807825</v>
      </c>
      <c r="N79" s="521">
        <v>62.993137438560112</v>
      </c>
      <c r="O79" s="521">
        <v>62.289905906552846</v>
      </c>
      <c r="P79" s="521"/>
      <c r="Q79" s="521">
        <v>-8.7626195971602687</v>
      </c>
      <c r="R79" s="521">
        <v>2546.8102441157603</v>
      </c>
      <c r="S79" s="521"/>
      <c r="T79" s="521">
        <v>91.950714318016551</v>
      </c>
      <c r="U79" s="521">
        <v>90.436546915958786</v>
      </c>
      <c r="V79" s="521">
        <v>107.80997135674136</v>
      </c>
      <c r="W79" s="521"/>
      <c r="X79" s="522">
        <v>2966.005181408555</v>
      </c>
      <c r="Y79" s="522">
        <v>2924.0763601984168</v>
      </c>
      <c r="Z79" s="522">
        <v>2072.6783517324957</v>
      </c>
      <c r="AA79" s="521">
        <v>80.181035661550808</v>
      </c>
      <c r="AB79" s="521">
        <v>80.884267193558301</v>
      </c>
      <c r="AC79" s="523">
        <v>3180.8656488339766</v>
      </c>
      <c r="AD79" s="487"/>
      <c r="AE79" s="524">
        <v>113.31496692431253</v>
      </c>
    </row>
    <row r="80" spans="1:47" s="297" customFormat="1">
      <c r="A80" s="204"/>
      <c r="B80" s="525" t="s">
        <v>128</v>
      </c>
      <c r="C80" s="454" t="s">
        <v>341</v>
      </c>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5"/>
      <c r="AD80" s="462"/>
      <c r="AE80" s="526"/>
      <c r="AG80" s="370"/>
      <c r="AH80" s="370"/>
      <c r="AI80" s="370"/>
      <c r="AJ80" s="370"/>
      <c r="AK80" s="370"/>
      <c r="AN80" s="372"/>
      <c r="AO80" s="372"/>
      <c r="AP80" s="372"/>
      <c r="AQ80" s="372"/>
      <c r="AR80" s="372"/>
      <c r="AS80" s="372"/>
      <c r="AT80" s="372"/>
      <c r="AU80" s="304"/>
    </row>
    <row r="81" spans="2:52">
      <c r="B81" s="527"/>
      <c r="C81" s="374" t="s">
        <v>345</v>
      </c>
      <c r="D81" s="374"/>
      <c r="E81" s="374"/>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456"/>
      <c r="AD81" s="462"/>
      <c r="AE81" s="378"/>
      <c r="AG81" s="297"/>
      <c r="AH81" s="297"/>
      <c r="AI81" s="297"/>
      <c r="AJ81" s="297"/>
      <c r="AK81" s="297"/>
      <c r="AL81" s="297"/>
      <c r="AM81" s="297"/>
      <c r="AN81" s="297"/>
      <c r="AO81" s="297"/>
      <c r="AP81" s="297"/>
      <c r="AQ81" s="297"/>
      <c r="AR81" s="297"/>
      <c r="AS81" s="297"/>
      <c r="AT81" s="297"/>
      <c r="AU81" s="297"/>
      <c r="AV81" s="297"/>
      <c r="AW81" s="297"/>
      <c r="AX81" s="297"/>
      <c r="AY81" s="297"/>
      <c r="AZ81" s="297"/>
    </row>
    <row r="82" spans="2:52">
      <c r="B82" s="528"/>
      <c r="C82" s="377" t="s">
        <v>172</v>
      </c>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378"/>
      <c r="AD82" s="462"/>
      <c r="AE82" s="378"/>
      <c r="AG82" s="297"/>
      <c r="AH82" s="297"/>
      <c r="AI82" s="297"/>
      <c r="AJ82" s="297"/>
      <c r="AK82" s="297"/>
      <c r="AL82" s="297"/>
      <c r="AM82" s="297"/>
      <c r="AN82" s="297"/>
      <c r="AO82" s="297"/>
      <c r="AP82" s="297"/>
      <c r="AQ82" s="297"/>
      <c r="AR82" s="297"/>
      <c r="AS82" s="297"/>
      <c r="AT82" s="297"/>
      <c r="AU82" s="297"/>
      <c r="AV82" s="297"/>
      <c r="AW82" s="297"/>
      <c r="AX82" s="297"/>
      <c r="AY82" s="297"/>
      <c r="AZ82" s="297"/>
    </row>
    <row r="83" spans="2:52" ht="16.5" thickBot="1">
      <c r="B83" s="529"/>
      <c r="C83" s="380" t="s">
        <v>316</v>
      </c>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2"/>
      <c r="AD83" s="462"/>
      <c r="AE83" s="382"/>
      <c r="AG83" s="297"/>
      <c r="AH83" s="297"/>
      <c r="AI83" s="297"/>
      <c r="AJ83" s="297"/>
      <c r="AK83" s="297"/>
      <c r="AL83" s="297"/>
      <c r="AM83" s="297"/>
      <c r="AN83" s="297"/>
      <c r="AO83" s="297"/>
      <c r="AP83" s="297"/>
      <c r="AQ83" s="297"/>
      <c r="AR83" s="297"/>
      <c r="AS83" s="297"/>
      <c r="AT83" s="297"/>
      <c r="AU83" s="297"/>
      <c r="AV83" s="297"/>
      <c r="AW83" s="297"/>
      <c r="AX83" s="297"/>
      <c r="AY83" s="297"/>
      <c r="AZ83" s="297"/>
    </row>
    <row r="84" spans="2:52">
      <c r="AG84" s="297"/>
      <c r="AH84" s="297"/>
      <c r="AI84" s="297"/>
      <c r="AJ84" s="297"/>
      <c r="AK84" s="297"/>
      <c r="AL84" s="297"/>
      <c r="AM84" s="297"/>
      <c r="AN84" s="297"/>
      <c r="AO84" s="297"/>
      <c r="AP84" s="297"/>
      <c r="AQ84" s="297"/>
      <c r="AR84" s="297"/>
      <c r="AS84" s="297"/>
      <c r="AT84" s="297"/>
      <c r="AU84" s="297"/>
    </row>
    <row r="85" spans="2:52">
      <c r="AG85" s="297"/>
      <c r="AH85" s="297"/>
      <c r="AI85" s="297"/>
      <c r="AJ85" s="297"/>
      <c r="AK85" s="297"/>
      <c r="AL85" s="297"/>
      <c r="AM85" s="297"/>
      <c r="AN85" s="297"/>
      <c r="AO85" s="297"/>
      <c r="AP85" s="297"/>
      <c r="AQ85" s="297"/>
      <c r="AR85" s="297"/>
      <c r="AS85" s="297"/>
      <c r="AT85" s="297"/>
      <c r="AU85" s="297"/>
    </row>
    <row r="86" spans="2:52">
      <c r="AG86" s="297"/>
      <c r="AH86" s="297"/>
      <c r="AI86" s="297"/>
      <c r="AJ86" s="297"/>
      <c r="AK86" s="297"/>
      <c r="AL86" s="297"/>
      <c r="AM86" s="297"/>
      <c r="AN86" s="297"/>
      <c r="AO86" s="297"/>
      <c r="AP86" s="297"/>
      <c r="AQ86" s="297"/>
      <c r="AR86" s="297"/>
      <c r="AS86" s="297"/>
      <c r="AT86" s="297"/>
    </row>
    <row r="87" spans="2:52">
      <c r="B87" s="383"/>
      <c r="AG87" s="297"/>
      <c r="AH87" s="297"/>
      <c r="AI87" s="297"/>
      <c r="AJ87" s="297"/>
      <c r="AK87" s="297"/>
      <c r="AL87" s="297"/>
      <c r="AM87" s="297"/>
      <c r="AN87" s="297"/>
      <c r="AO87" s="297"/>
      <c r="AP87" s="297"/>
      <c r="AQ87" s="297"/>
      <c r="AR87" s="297"/>
      <c r="AS87" s="297"/>
      <c r="AT87" s="297"/>
    </row>
    <row r="88" spans="2:52">
      <c r="B88" s="383"/>
      <c r="AG88" s="297"/>
      <c r="AH88" s="297"/>
      <c r="AI88" s="297"/>
      <c r="AJ88" s="297"/>
      <c r="AK88" s="297"/>
      <c r="AL88" s="297"/>
      <c r="AM88" s="297"/>
      <c r="AN88" s="297"/>
      <c r="AO88" s="297"/>
      <c r="AP88" s="297"/>
      <c r="AQ88" s="297"/>
      <c r="AR88" s="297"/>
      <c r="AS88" s="297"/>
      <c r="AT88" s="297"/>
    </row>
    <row r="89" spans="2:52">
      <c r="B89" s="383"/>
      <c r="AG89" s="297"/>
      <c r="AH89" s="297"/>
      <c r="AI89" s="297"/>
      <c r="AJ89" s="297"/>
      <c r="AK89" s="297"/>
      <c r="AL89" s="297"/>
      <c r="AM89" s="297"/>
      <c r="AN89" s="297"/>
      <c r="AO89" s="297"/>
      <c r="AP89" s="297"/>
      <c r="AQ89" s="297"/>
      <c r="AR89" s="297"/>
      <c r="AS89" s="297"/>
      <c r="AT89" s="297"/>
    </row>
    <row r="90" spans="2:52">
      <c r="B90" s="383"/>
      <c r="AG90" s="297"/>
      <c r="AH90" s="297"/>
      <c r="AI90" s="297"/>
      <c r="AJ90" s="297"/>
      <c r="AK90" s="297"/>
      <c r="AL90" s="297"/>
      <c r="AM90" s="297"/>
      <c r="AN90" s="297"/>
      <c r="AO90" s="297"/>
      <c r="AP90" s="297"/>
      <c r="AQ90" s="297"/>
      <c r="AR90" s="297"/>
      <c r="AS90" s="297"/>
      <c r="AT90" s="297"/>
    </row>
    <row r="91" spans="2:52">
      <c r="B91" s="383"/>
      <c r="AG91" s="297"/>
      <c r="AH91" s="297"/>
      <c r="AI91" s="297"/>
      <c r="AJ91" s="297"/>
      <c r="AK91" s="297"/>
      <c r="AL91" s="297"/>
      <c r="AM91" s="297"/>
      <c r="AN91" s="297"/>
      <c r="AO91" s="297"/>
      <c r="AP91" s="297"/>
      <c r="AQ91" s="297"/>
      <c r="AR91" s="297"/>
      <c r="AS91" s="297"/>
      <c r="AT91" s="297"/>
    </row>
    <row r="92" spans="2:52">
      <c r="B92" s="383"/>
      <c r="AG92" s="297"/>
      <c r="AH92" s="297"/>
      <c r="AI92" s="297"/>
      <c r="AJ92" s="297"/>
      <c r="AK92" s="297"/>
      <c r="AL92" s="297"/>
      <c r="AM92" s="297"/>
      <c r="AN92" s="297"/>
      <c r="AO92" s="297"/>
      <c r="AP92" s="297"/>
      <c r="AQ92" s="297"/>
      <c r="AR92" s="297"/>
      <c r="AS92" s="297"/>
      <c r="AT92" s="297"/>
    </row>
    <row r="93" spans="2:52">
      <c r="B93" s="383"/>
      <c r="AG93" s="297"/>
      <c r="AH93" s="297"/>
      <c r="AI93" s="297"/>
      <c r="AJ93" s="297"/>
      <c r="AK93" s="297"/>
      <c r="AL93" s="297"/>
      <c r="AM93" s="297"/>
      <c r="AN93" s="297"/>
      <c r="AO93" s="297"/>
      <c r="AP93" s="297"/>
      <c r="AQ93" s="297"/>
      <c r="AR93" s="297"/>
      <c r="AS93" s="297"/>
      <c r="AT93" s="297"/>
    </row>
    <row r="94" spans="2:52">
      <c r="B94" s="383"/>
      <c r="AG94" s="297"/>
      <c r="AH94" s="297"/>
      <c r="AI94" s="297"/>
      <c r="AJ94" s="297"/>
      <c r="AK94" s="297"/>
      <c r="AL94" s="297"/>
      <c r="AM94" s="297"/>
      <c r="AN94" s="297"/>
      <c r="AO94" s="297"/>
      <c r="AP94" s="297"/>
      <c r="AQ94" s="297"/>
      <c r="AR94" s="297"/>
      <c r="AS94" s="297"/>
      <c r="AT94" s="297"/>
    </row>
    <row r="95" spans="2:52">
      <c r="AG95" s="297"/>
      <c r="AH95" s="297"/>
      <c r="AI95" s="297"/>
      <c r="AJ95" s="297"/>
      <c r="AK95" s="297"/>
      <c r="AL95" s="297"/>
      <c r="AM95" s="297"/>
      <c r="AN95" s="297"/>
      <c r="AO95" s="297"/>
      <c r="AP95" s="297"/>
      <c r="AQ95" s="297"/>
      <c r="AR95" s="297"/>
      <c r="AS95" s="297"/>
      <c r="AT95" s="297"/>
    </row>
    <row r="96" spans="2:52">
      <c r="AG96" s="297"/>
      <c r="AH96" s="297"/>
      <c r="AI96" s="297"/>
      <c r="AJ96" s="297"/>
      <c r="AK96" s="297"/>
      <c r="AL96" s="297"/>
      <c r="AM96" s="297"/>
      <c r="AN96" s="297"/>
      <c r="AO96" s="297"/>
      <c r="AP96" s="297"/>
      <c r="AQ96" s="297"/>
      <c r="AR96" s="297"/>
      <c r="AS96" s="297"/>
      <c r="AT96" s="297"/>
    </row>
    <row r="97" spans="33:46">
      <c r="AG97" s="297"/>
      <c r="AH97" s="297"/>
      <c r="AI97" s="297"/>
      <c r="AJ97" s="297"/>
      <c r="AK97" s="297"/>
      <c r="AL97" s="297"/>
      <c r="AM97" s="297"/>
      <c r="AN97" s="297"/>
      <c r="AO97" s="297"/>
      <c r="AP97" s="297"/>
      <c r="AQ97" s="297"/>
      <c r="AR97" s="297"/>
      <c r="AS97" s="297"/>
      <c r="AT97" s="297"/>
    </row>
    <row r="98" spans="33:46">
      <c r="AG98" s="297"/>
      <c r="AH98" s="297"/>
      <c r="AI98" s="297"/>
      <c r="AJ98" s="297"/>
      <c r="AK98" s="297"/>
      <c r="AL98" s="297"/>
      <c r="AM98" s="297"/>
      <c r="AN98" s="297"/>
      <c r="AO98" s="297"/>
      <c r="AP98" s="297"/>
      <c r="AQ98" s="297"/>
      <c r="AR98" s="297"/>
      <c r="AS98" s="297"/>
      <c r="AT98" s="297"/>
    </row>
    <row r="99" spans="33:46">
      <c r="AG99" s="297"/>
      <c r="AH99" s="297"/>
      <c r="AI99" s="297"/>
      <c r="AJ99" s="297"/>
      <c r="AK99" s="297"/>
      <c r="AL99" s="297"/>
      <c r="AM99" s="297"/>
      <c r="AN99" s="297"/>
      <c r="AO99" s="297"/>
      <c r="AP99" s="297"/>
      <c r="AQ99" s="297"/>
      <c r="AR99" s="297"/>
      <c r="AS99" s="297"/>
      <c r="AT99" s="297"/>
    </row>
    <row r="100" spans="33:46">
      <c r="AG100" s="297"/>
      <c r="AH100" s="297"/>
      <c r="AI100" s="297"/>
      <c r="AJ100" s="297"/>
      <c r="AK100" s="297"/>
      <c r="AL100" s="297"/>
      <c r="AM100" s="297"/>
      <c r="AN100" s="297"/>
      <c r="AO100" s="297"/>
      <c r="AP100" s="297"/>
      <c r="AQ100" s="297"/>
      <c r="AR100" s="297"/>
      <c r="AS100" s="297"/>
      <c r="AT100" s="297"/>
    </row>
    <row r="101" spans="33:46">
      <c r="AG101" s="297"/>
      <c r="AH101" s="297"/>
      <c r="AI101" s="297"/>
      <c r="AJ101" s="297"/>
      <c r="AK101" s="297"/>
      <c r="AL101" s="297"/>
      <c r="AM101" s="297"/>
      <c r="AN101" s="297"/>
      <c r="AO101" s="297"/>
      <c r="AP101" s="297"/>
      <c r="AQ101" s="297"/>
      <c r="AR101" s="297"/>
      <c r="AS101" s="297"/>
      <c r="AT101" s="297"/>
    </row>
    <row r="102" spans="33:46">
      <c r="AG102" s="297"/>
      <c r="AH102" s="297"/>
      <c r="AI102" s="297"/>
      <c r="AJ102" s="297"/>
      <c r="AK102" s="297"/>
      <c r="AL102" s="297"/>
      <c r="AM102" s="297"/>
      <c r="AN102" s="297"/>
      <c r="AO102" s="297"/>
      <c r="AP102" s="297"/>
      <c r="AQ102" s="297"/>
      <c r="AR102" s="297"/>
      <c r="AS102" s="297"/>
      <c r="AT102" s="297"/>
    </row>
    <row r="103" spans="33:46">
      <c r="AG103" s="297"/>
      <c r="AH103" s="297"/>
      <c r="AI103" s="297"/>
      <c r="AJ103" s="297"/>
      <c r="AK103" s="297"/>
      <c r="AL103" s="297"/>
      <c r="AM103" s="297"/>
      <c r="AN103" s="297"/>
      <c r="AO103" s="297"/>
      <c r="AP103" s="297"/>
      <c r="AQ103" s="297"/>
      <c r="AR103" s="297"/>
      <c r="AS103" s="297"/>
      <c r="AT103" s="297"/>
    </row>
    <row r="104" spans="33:46">
      <c r="AG104" s="297"/>
      <c r="AH104" s="297"/>
      <c r="AI104" s="297"/>
      <c r="AJ104" s="297"/>
      <c r="AK104" s="297"/>
      <c r="AL104" s="297"/>
      <c r="AM104" s="297"/>
      <c r="AN104" s="297"/>
      <c r="AO104" s="297"/>
      <c r="AP104" s="297"/>
      <c r="AQ104" s="297"/>
      <c r="AR104" s="297"/>
      <c r="AS104" s="297"/>
      <c r="AT104" s="297"/>
    </row>
    <row r="105" spans="33:46">
      <c r="AG105" s="297"/>
      <c r="AH105" s="297"/>
      <c r="AI105" s="297"/>
      <c r="AJ105" s="297"/>
      <c r="AK105" s="297"/>
      <c r="AL105" s="297"/>
      <c r="AM105" s="297"/>
      <c r="AN105" s="297"/>
      <c r="AO105" s="297"/>
      <c r="AP105" s="297"/>
      <c r="AQ105" s="297"/>
      <c r="AR105" s="297"/>
      <c r="AS105" s="297"/>
      <c r="AT105" s="297"/>
    </row>
    <row r="106" spans="33:46">
      <c r="AG106" s="297"/>
      <c r="AH106" s="297"/>
      <c r="AI106" s="297"/>
      <c r="AJ106" s="297"/>
      <c r="AK106" s="297"/>
      <c r="AL106" s="297"/>
      <c r="AM106" s="297"/>
      <c r="AN106" s="297"/>
      <c r="AO106" s="297"/>
      <c r="AP106" s="297"/>
      <c r="AQ106" s="297"/>
      <c r="AR106" s="297"/>
      <c r="AS106" s="297"/>
      <c r="AT106" s="297"/>
    </row>
    <row r="107" spans="33:46">
      <c r="AG107" s="297"/>
      <c r="AH107" s="297"/>
      <c r="AI107" s="297"/>
      <c r="AJ107" s="297"/>
      <c r="AK107" s="297"/>
      <c r="AL107" s="297"/>
      <c r="AM107" s="297"/>
      <c r="AN107" s="297"/>
      <c r="AO107" s="297"/>
      <c r="AP107" s="297"/>
      <c r="AQ107" s="297"/>
      <c r="AR107" s="297"/>
      <c r="AS107" s="297"/>
      <c r="AT107" s="297"/>
    </row>
  </sheetData>
  <mergeCells count="9">
    <mergeCell ref="AQ2:AT2"/>
    <mergeCell ref="C1:AC1"/>
    <mergeCell ref="C81:AB81"/>
    <mergeCell ref="C80:AB80"/>
    <mergeCell ref="T3:V3"/>
    <mergeCell ref="C3:I3"/>
    <mergeCell ref="X3:AC3"/>
    <mergeCell ref="Q3:R3"/>
    <mergeCell ref="K3:O3"/>
  </mergeCells>
  <phoneticPr fontId="144"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204"/>
    <col min="2" max="2" width="10.42578125" style="204" bestFit="1" customWidth="1"/>
    <col min="3" max="5" width="13" style="204" customWidth="1"/>
    <col min="6" max="6" width="17.42578125" style="204" customWidth="1"/>
    <col min="7" max="12" width="13" style="204" customWidth="1"/>
    <col min="13" max="13" width="14.140625" style="204" bestFit="1" customWidth="1"/>
    <col min="14" max="14" width="27.5703125" style="204" bestFit="1" customWidth="1"/>
    <col min="15" max="20" width="13" style="204" customWidth="1"/>
    <col min="21" max="21" width="18.42578125" style="204" bestFit="1" customWidth="1"/>
    <col min="22" max="27" width="13" style="204" customWidth="1"/>
    <col min="28" max="28" width="16.5703125" style="204" bestFit="1" customWidth="1"/>
    <col min="29" max="29" width="13" style="204" customWidth="1"/>
    <col min="30" max="30" width="15" style="204" bestFit="1" customWidth="1"/>
    <col min="31" max="31" width="13.5703125" style="204" bestFit="1" customWidth="1"/>
    <col min="32" max="34" width="13" style="204" customWidth="1"/>
    <col min="35" max="16384" width="9.140625" style="204"/>
  </cols>
  <sheetData>
    <row r="1" spans="2:36" ht="29.25" customHeight="1" thickBot="1">
      <c r="B1" s="530"/>
      <c r="C1" s="531" t="s">
        <v>3</v>
      </c>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2"/>
      <c r="AI1" s="206"/>
      <c r="AJ1" s="206"/>
    </row>
    <row r="2" spans="2:36" s="214" customFormat="1" ht="15.75" customHeight="1">
      <c r="B2" s="533"/>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534"/>
      <c r="AI2" s="216"/>
      <c r="AJ2" s="216"/>
    </row>
    <row r="3" spans="2:36" s="235" customFormat="1">
      <c r="B3" s="535"/>
      <c r="C3" s="229"/>
      <c r="D3" s="229"/>
      <c r="E3" s="229"/>
      <c r="F3" s="229"/>
      <c r="G3" s="229"/>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536"/>
      <c r="AI3" s="237"/>
      <c r="AJ3" s="237"/>
    </row>
    <row r="4" spans="2:36" s="235" customFormat="1" ht="57" customHeight="1">
      <c r="B4" s="537"/>
      <c r="C4" s="229" t="s">
        <v>274</v>
      </c>
      <c r="D4" s="229" t="s">
        <v>247</v>
      </c>
      <c r="E4" s="229" t="s">
        <v>231</v>
      </c>
      <c r="F4" s="241" t="s">
        <v>249</v>
      </c>
      <c r="G4" s="229" t="s">
        <v>250</v>
      </c>
      <c r="H4" s="229" t="s">
        <v>230</v>
      </c>
      <c r="I4" s="229" t="s">
        <v>229</v>
      </c>
      <c r="J4" s="229" t="s">
        <v>351</v>
      </c>
      <c r="K4" s="229" t="s">
        <v>252</v>
      </c>
      <c r="L4" s="229" t="s">
        <v>254</v>
      </c>
      <c r="M4" s="229" t="s">
        <v>256</v>
      </c>
      <c r="N4" s="229" t="s">
        <v>352</v>
      </c>
      <c r="O4" s="229" t="s">
        <v>319</v>
      </c>
      <c r="P4" s="229" t="s">
        <v>260</v>
      </c>
      <c r="Q4" s="229" t="s">
        <v>262</v>
      </c>
      <c r="R4" s="229" t="s">
        <v>263</v>
      </c>
      <c r="S4" s="229" t="s">
        <v>239</v>
      </c>
      <c r="T4" s="229" t="s">
        <v>275</v>
      </c>
      <c r="U4" s="229" t="s">
        <v>353</v>
      </c>
      <c r="V4" s="229" t="s">
        <v>264</v>
      </c>
      <c r="W4" s="229" t="s">
        <v>225</v>
      </c>
      <c r="X4" s="229" t="s">
        <v>328</v>
      </c>
      <c r="Y4" s="229" t="s">
        <v>226</v>
      </c>
      <c r="Z4" s="229" t="s">
        <v>243</v>
      </c>
      <c r="AA4" s="229" t="s">
        <v>265</v>
      </c>
      <c r="AB4" s="229" t="s">
        <v>268</v>
      </c>
      <c r="AC4" s="229" t="s">
        <v>228</v>
      </c>
      <c r="AD4" s="229" t="s">
        <v>269</v>
      </c>
      <c r="AE4" s="229" t="s">
        <v>270</v>
      </c>
      <c r="AF4" s="229" t="s">
        <v>271</v>
      </c>
      <c r="AG4" s="229" t="s">
        <v>3</v>
      </c>
      <c r="AH4" s="538" t="s">
        <v>272</v>
      </c>
      <c r="AI4" s="237"/>
      <c r="AJ4" s="237"/>
    </row>
    <row r="5" spans="2:36" s="251" customFormat="1" ht="24" customHeight="1">
      <c r="B5" s="539"/>
      <c r="C5" s="246" t="s">
        <v>281</v>
      </c>
      <c r="D5" s="246" t="s">
        <v>248</v>
      </c>
      <c r="E5" s="246" t="s">
        <v>235</v>
      </c>
      <c r="F5" s="246" t="s">
        <v>232</v>
      </c>
      <c r="G5" s="246" t="s">
        <v>236</v>
      </c>
      <c r="H5" s="246" t="s">
        <v>234</v>
      </c>
      <c r="I5" s="246" t="s">
        <v>233</v>
      </c>
      <c r="J5" s="246" t="s">
        <v>251</v>
      </c>
      <c r="K5" s="246" t="s">
        <v>253</v>
      </c>
      <c r="L5" s="246" t="s">
        <v>255</v>
      </c>
      <c r="M5" s="246" t="s">
        <v>257</v>
      </c>
      <c r="N5" s="246" t="s">
        <v>258</v>
      </c>
      <c r="O5" s="246" t="s">
        <v>259</v>
      </c>
      <c r="P5" s="246" t="s">
        <v>261</v>
      </c>
      <c r="Q5" s="246" t="s">
        <v>237</v>
      </c>
      <c r="R5" s="246" t="s">
        <v>238</v>
      </c>
      <c r="S5" s="246" t="s">
        <v>240</v>
      </c>
      <c r="T5" s="246" t="s">
        <v>227</v>
      </c>
      <c r="U5" s="246" t="s">
        <v>276</v>
      </c>
      <c r="V5" s="246" t="s">
        <v>277</v>
      </c>
      <c r="W5" s="246" t="s">
        <v>241</v>
      </c>
      <c r="X5" s="246" t="s">
        <v>327</v>
      </c>
      <c r="Y5" s="246" t="s">
        <v>242</v>
      </c>
      <c r="Z5" s="246" t="s">
        <v>244</v>
      </c>
      <c r="AA5" s="246" t="s">
        <v>266</v>
      </c>
      <c r="AB5" s="246" t="s">
        <v>168</v>
      </c>
      <c r="AC5" s="246" t="s">
        <v>245</v>
      </c>
      <c r="AD5" s="246" t="s">
        <v>278</v>
      </c>
      <c r="AE5" s="246" t="s">
        <v>273</v>
      </c>
      <c r="AF5" s="540" t="s">
        <v>267</v>
      </c>
      <c r="AG5" s="246" t="s">
        <v>78</v>
      </c>
      <c r="AH5" s="541" t="s">
        <v>91</v>
      </c>
      <c r="AI5" s="253"/>
      <c r="AJ5" s="253"/>
    </row>
    <row r="6" spans="2:36" s="251" customFormat="1">
      <c r="B6" s="539"/>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542"/>
      <c r="AI6" s="253"/>
      <c r="AJ6" s="253"/>
    </row>
    <row r="7" spans="2:36" s="301" customFormat="1">
      <c r="B7" s="543" t="s">
        <v>43</v>
      </c>
      <c r="C7" s="263">
        <v>56.923000000000002</v>
      </c>
      <c r="D7" s="263">
        <v>5.8840000000000003</v>
      </c>
      <c r="E7" s="263">
        <v>22.515000000000001</v>
      </c>
      <c r="F7" s="263">
        <v>3.1859999999999999</v>
      </c>
      <c r="G7" s="263">
        <v>3.7120000000000002</v>
      </c>
      <c r="H7" s="263">
        <v>7.7960000000000003</v>
      </c>
      <c r="I7" s="263">
        <v>6.5</v>
      </c>
      <c r="J7" s="263">
        <v>4.8550000000000004</v>
      </c>
      <c r="K7" s="263">
        <v>0.88200000000000001</v>
      </c>
      <c r="L7" s="263">
        <v>1.5109999999999999</v>
      </c>
      <c r="M7" s="263">
        <v>0</v>
      </c>
      <c r="N7" s="263">
        <v>0</v>
      </c>
      <c r="O7" s="263">
        <v>0</v>
      </c>
      <c r="P7" s="263">
        <v>0</v>
      </c>
      <c r="Q7" s="263">
        <v>80.319999999999993</v>
      </c>
      <c r="R7" s="263">
        <v>14.432</v>
      </c>
      <c r="S7" s="263">
        <v>1.944</v>
      </c>
      <c r="T7" s="263">
        <v>2.1219999999999999</v>
      </c>
      <c r="U7" s="263">
        <v>33.142000000000003</v>
      </c>
      <c r="V7" s="263">
        <v>1.18</v>
      </c>
      <c r="W7" s="263">
        <v>0.85299999999999998</v>
      </c>
      <c r="X7" s="263">
        <v>0</v>
      </c>
      <c r="Y7" s="263">
        <v>0</v>
      </c>
      <c r="Z7" s="263">
        <v>2.286</v>
      </c>
      <c r="AA7" s="263">
        <v>2.0470000000000002</v>
      </c>
      <c r="AB7" s="263">
        <v>56.935000000000002</v>
      </c>
      <c r="AC7" s="263">
        <v>13.031000000000001</v>
      </c>
      <c r="AD7" s="263">
        <v>11.021000000000001</v>
      </c>
      <c r="AE7" s="263">
        <v>25.791</v>
      </c>
      <c r="AF7" s="263">
        <v>20.161999999999978</v>
      </c>
      <c r="AG7" s="263">
        <v>379.03</v>
      </c>
      <c r="AH7" s="322">
        <v>344.32299999999998</v>
      </c>
      <c r="AI7" s="297"/>
      <c r="AJ7" s="297"/>
    </row>
    <row r="8" spans="2:36" s="301" customFormat="1">
      <c r="B8" s="543" t="s">
        <v>44</v>
      </c>
      <c r="C8" s="263">
        <v>59.04</v>
      </c>
      <c r="D8" s="263">
        <v>6.4390000000000001</v>
      </c>
      <c r="E8" s="263">
        <v>22.63</v>
      </c>
      <c r="F8" s="263">
        <v>3.6859999999999999</v>
      </c>
      <c r="G8" s="263">
        <v>4.4790000000000001</v>
      </c>
      <c r="H8" s="263">
        <v>7.6379999999999999</v>
      </c>
      <c r="I8" s="263">
        <v>6.6120000000000001</v>
      </c>
      <c r="J8" s="263">
        <v>4.2690000000000001</v>
      </c>
      <c r="K8" s="263">
        <v>0.95599999999999996</v>
      </c>
      <c r="L8" s="263">
        <v>1.7509999999999999</v>
      </c>
      <c r="M8" s="263">
        <v>0</v>
      </c>
      <c r="N8" s="263">
        <v>0</v>
      </c>
      <c r="O8" s="263">
        <v>0</v>
      </c>
      <c r="P8" s="544">
        <v>0</v>
      </c>
      <c r="Q8" s="263">
        <v>89.778000000000006</v>
      </c>
      <c r="R8" s="263">
        <v>15.273</v>
      </c>
      <c r="S8" s="263">
        <v>2.0369999999999999</v>
      </c>
      <c r="T8" s="263">
        <v>3.2360000000000002</v>
      </c>
      <c r="U8" s="263">
        <v>32.228000000000002</v>
      </c>
      <c r="V8" s="263">
        <v>2.64</v>
      </c>
      <c r="W8" s="263">
        <v>1.518</v>
      </c>
      <c r="X8" s="263">
        <v>0</v>
      </c>
      <c r="Y8" s="263">
        <v>0</v>
      </c>
      <c r="Z8" s="263">
        <v>2.0640000000000001</v>
      </c>
      <c r="AA8" s="263">
        <v>2.2229999999999999</v>
      </c>
      <c r="AB8" s="263">
        <v>62.067999999999998</v>
      </c>
      <c r="AC8" s="263">
        <v>14.314</v>
      </c>
      <c r="AD8" s="263">
        <v>13.385999999999999</v>
      </c>
      <c r="AE8" s="263">
        <v>26.175999999999998</v>
      </c>
      <c r="AF8" s="263">
        <v>22.538999999999987</v>
      </c>
      <c r="AG8" s="263">
        <v>406.98</v>
      </c>
      <c r="AH8" s="322">
        <v>368.48399999999998</v>
      </c>
      <c r="AI8" s="297"/>
      <c r="AJ8" s="297"/>
    </row>
    <row r="9" spans="2:36" s="301" customFormat="1">
      <c r="B9" s="543" t="s">
        <v>45</v>
      </c>
      <c r="C9" s="263">
        <v>61.738</v>
      </c>
      <c r="D9" s="263">
        <v>7.6109999999999998</v>
      </c>
      <c r="E9" s="263">
        <v>21.916</v>
      </c>
      <c r="F9" s="263">
        <v>4.1310000000000002</v>
      </c>
      <c r="G9" s="263">
        <v>2.8519999999999999</v>
      </c>
      <c r="H9" s="263">
        <v>7.6390000000000002</v>
      </c>
      <c r="I9" s="263">
        <v>6.9749999999999996</v>
      </c>
      <c r="J9" s="263">
        <v>4.2910000000000004</v>
      </c>
      <c r="K9" s="263">
        <v>0.80200000000000005</v>
      </c>
      <c r="L9" s="263">
        <v>1.921</v>
      </c>
      <c r="M9" s="263">
        <v>0.82199999999999995</v>
      </c>
      <c r="N9" s="263">
        <v>0</v>
      </c>
      <c r="O9" s="263">
        <v>0</v>
      </c>
      <c r="P9" s="544">
        <v>0</v>
      </c>
      <c r="Q9" s="263">
        <v>92.128</v>
      </c>
      <c r="R9" s="263">
        <v>15.281000000000001</v>
      </c>
      <c r="S9" s="263">
        <v>1.2450000000000001</v>
      </c>
      <c r="T9" s="263">
        <v>3.0339999999999998</v>
      </c>
      <c r="U9" s="263">
        <v>29.152000000000001</v>
      </c>
      <c r="V9" s="263">
        <v>3.456</v>
      </c>
      <c r="W9" s="263">
        <v>1.31</v>
      </c>
      <c r="X9" s="263">
        <v>0</v>
      </c>
      <c r="Y9" s="263">
        <v>0</v>
      </c>
      <c r="Z9" s="263">
        <v>2.1829999999999998</v>
      </c>
      <c r="AA9" s="263">
        <v>2.3570000000000002</v>
      </c>
      <c r="AB9" s="263">
        <v>63.161999999999999</v>
      </c>
      <c r="AC9" s="263">
        <v>15.391</v>
      </c>
      <c r="AD9" s="263">
        <v>11.706</v>
      </c>
      <c r="AE9" s="263">
        <v>27.44</v>
      </c>
      <c r="AF9" s="263">
        <v>24.351999999999919</v>
      </c>
      <c r="AG9" s="263">
        <v>412.89499999999998</v>
      </c>
      <c r="AH9" s="322">
        <v>374.52699999999999</v>
      </c>
      <c r="AI9" s="297"/>
      <c r="AJ9" s="297"/>
    </row>
    <row r="10" spans="2:36" s="301" customFormat="1">
      <c r="B10" s="543" t="s">
        <v>46</v>
      </c>
      <c r="C10" s="263">
        <v>63.988</v>
      </c>
      <c r="D10" s="263">
        <v>8.6159999999999997</v>
      </c>
      <c r="E10" s="263">
        <v>22.146999999999998</v>
      </c>
      <c r="F10" s="263">
        <v>5.01</v>
      </c>
      <c r="G10" s="263">
        <v>2.5390000000000001</v>
      </c>
      <c r="H10" s="263">
        <v>8.02</v>
      </c>
      <c r="I10" s="263">
        <v>7.3819999999999997</v>
      </c>
      <c r="J10" s="263">
        <v>4.3360000000000003</v>
      </c>
      <c r="K10" s="263">
        <v>0.80400000000000005</v>
      </c>
      <c r="L10" s="263">
        <v>2.1890000000000001</v>
      </c>
      <c r="M10" s="263">
        <v>0.81299999999999994</v>
      </c>
      <c r="N10" s="263">
        <v>0.27800000000000002</v>
      </c>
      <c r="O10" s="263">
        <v>0</v>
      </c>
      <c r="P10" s="544">
        <v>0</v>
      </c>
      <c r="Q10" s="263">
        <v>94.680999999999997</v>
      </c>
      <c r="R10" s="263">
        <v>16.059999999999999</v>
      </c>
      <c r="S10" s="263">
        <v>3.5999999999999997E-2</v>
      </c>
      <c r="T10" s="263">
        <v>1.5960000000000001</v>
      </c>
      <c r="U10" s="263">
        <v>26.39</v>
      </c>
      <c r="V10" s="263">
        <v>3.7320000000000002</v>
      </c>
      <c r="W10" s="263">
        <v>0.95799999999999996</v>
      </c>
      <c r="X10" s="263">
        <v>0</v>
      </c>
      <c r="Y10" s="263">
        <v>0</v>
      </c>
      <c r="Z10" s="263">
        <v>2.2869999999999999</v>
      </c>
      <c r="AA10" s="263">
        <v>2.3559999999999999</v>
      </c>
      <c r="AB10" s="263">
        <v>63.529000000000003</v>
      </c>
      <c r="AC10" s="263">
        <v>16.797000000000001</v>
      </c>
      <c r="AD10" s="263">
        <v>10.741</v>
      </c>
      <c r="AE10" s="263">
        <v>28.43</v>
      </c>
      <c r="AF10" s="263">
        <v>25.013999999999953</v>
      </c>
      <c r="AG10" s="263">
        <v>418.72899999999998</v>
      </c>
      <c r="AH10" s="322">
        <v>380.16399999999999</v>
      </c>
      <c r="AI10" s="297"/>
      <c r="AJ10" s="297"/>
    </row>
    <row r="11" spans="2:36" s="301" customFormat="1">
      <c r="B11" s="543" t="s">
        <v>47</v>
      </c>
      <c r="C11" s="263">
        <v>70.459999999999994</v>
      </c>
      <c r="D11" s="263">
        <v>9.83</v>
      </c>
      <c r="E11" s="263">
        <v>22.786000000000001</v>
      </c>
      <c r="F11" s="263">
        <v>4.9859999999999998</v>
      </c>
      <c r="G11" s="263">
        <v>2.5579999999999998</v>
      </c>
      <c r="H11" s="263">
        <v>8.5950000000000006</v>
      </c>
      <c r="I11" s="263">
        <v>7.61</v>
      </c>
      <c r="J11" s="263">
        <v>4.6890000000000001</v>
      </c>
      <c r="K11" s="263">
        <v>0.79900000000000004</v>
      </c>
      <c r="L11" s="263">
        <v>2.3130000000000002</v>
      </c>
      <c r="M11" s="263">
        <v>0.81599999999999995</v>
      </c>
      <c r="N11" s="263">
        <v>0.41599999999999998</v>
      </c>
      <c r="O11" s="263">
        <v>0</v>
      </c>
      <c r="P11" s="544">
        <v>0</v>
      </c>
      <c r="Q11" s="263">
        <v>100.32299999999999</v>
      </c>
      <c r="R11" s="263">
        <v>15.773</v>
      </c>
      <c r="S11" s="263">
        <v>0.82499999999999996</v>
      </c>
      <c r="T11" s="263">
        <v>2.2250000000000001</v>
      </c>
      <c r="U11" s="263">
        <v>27.629000000000001</v>
      </c>
      <c r="V11" s="263">
        <v>3.1080000000000001</v>
      </c>
      <c r="W11" s="263">
        <v>1.179</v>
      </c>
      <c r="X11" s="263">
        <v>0</v>
      </c>
      <c r="Y11" s="263">
        <v>0</v>
      </c>
      <c r="Z11" s="263">
        <v>2.391</v>
      </c>
      <c r="AA11" s="263">
        <v>2.504</v>
      </c>
      <c r="AB11" s="263">
        <v>75.147999999999996</v>
      </c>
      <c r="AC11" s="263">
        <v>18.898</v>
      </c>
      <c r="AD11" s="263">
        <v>10.269</v>
      </c>
      <c r="AE11" s="263">
        <v>30.407</v>
      </c>
      <c r="AF11" s="263">
        <v>24.80600000000004</v>
      </c>
      <c r="AG11" s="263">
        <v>451.34300000000002</v>
      </c>
      <c r="AH11" s="322">
        <v>411.702</v>
      </c>
      <c r="AI11" s="297"/>
      <c r="AJ11" s="297"/>
    </row>
    <row r="12" spans="2:36" s="301" customFormat="1">
      <c r="B12" s="543" t="s">
        <v>48</v>
      </c>
      <c r="C12" s="263">
        <v>72.311000000000007</v>
      </c>
      <c r="D12" s="263">
        <v>10.48</v>
      </c>
      <c r="E12" s="263">
        <v>23.312999999999999</v>
      </c>
      <c r="F12" s="263">
        <v>6.25</v>
      </c>
      <c r="G12" s="263">
        <v>2.7160000000000002</v>
      </c>
      <c r="H12" s="263">
        <v>8.0709999999999997</v>
      </c>
      <c r="I12" s="263">
        <v>7.8890000000000002</v>
      </c>
      <c r="J12" s="263">
        <v>4.7370000000000001</v>
      </c>
      <c r="K12" s="263">
        <v>0.872</v>
      </c>
      <c r="L12" s="263">
        <v>2.3530000000000002</v>
      </c>
      <c r="M12" s="263">
        <v>0.75</v>
      </c>
      <c r="N12" s="263">
        <v>0.498</v>
      </c>
      <c r="O12" s="263">
        <v>0</v>
      </c>
      <c r="P12" s="544">
        <v>0</v>
      </c>
      <c r="Q12" s="263">
        <v>107.54600000000001</v>
      </c>
      <c r="R12" s="263">
        <v>17.140999999999998</v>
      </c>
      <c r="S12" s="263">
        <v>1.7450000000000001</v>
      </c>
      <c r="T12" s="263">
        <v>2.282</v>
      </c>
      <c r="U12" s="263">
        <v>33.722999999999999</v>
      </c>
      <c r="V12" s="263">
        <v>4.7430000000000003</v>
      </c>
      <c r="W12" s="263">
        <v>1.284</v>
      </c>
      <c r="X12" s="263">
        <v>0</v>
      </c>
      <c r="Y12" s="263">
        <v>0</v>
      </c>
      <c r="Z12" s="263">
        <v>2.508</v>
      </c>
      <c r="AA12" s="263">
        <v>2.9239999999999999</v>
      </c>
      <c r="AB12" s="263">
        <v>80.923000000000002</v>
      </c>
      <c r="AC12" s="263">
        <v>20.048999999999999</v>
      </c>
      <c r="AD12" s="263">
        <v>12.215999999999999</v>
      </c>
      <c r="AE12" s="263">
        <v>30.891999999999999</v>
      </c>
      <c r="AF12" s="263">
        <v>25.550000000000068</v>
      </c>
      <c r="AG12" s="263">
        <v>483.76600000000002</v>
      </c>
      <c r="AH12" s="322">
        <v>442.16500000000002</v>
      </c>
      <c r="AI12" s="297"/>
      <c r="AJ12" s="297"/>
    </row>
    <row r="13" spans="2:36" s="301" customFormat="1">
      <c r="B13" s="543" t="s">
        <v>49</v>
      </c>
      <c r="C13" s="263">
        <v>73.302999999999997</v>
      </c>
      <c r="D13" s="263">
        <v>11.6</v>
      </c>
      <c r="E13" s="263">
        <v>23.437999999999999</v>
      </c>
      <c r="F13" s="263">
        <v>7.4539999999999997</v>
      </c>
      <c r="G13" s="263">
        <v>3.464</v>
      </c>
      <c r="H13" s="263">
        <v>8.4380000000000006</v>
      </c>
      <c r="I13" s="263">
        <v>7.8760000000000003</v>
      </c>
      <c r="J13" s="263">
        <v>4.95</v>
      </c>
      <c r="K13" s="263">
        <v>0.90600000000000003</v>
      </c>
      <c r="L13" s="263">
        <v>2.347</v>
      </c>
      <c r="M13" s="263">
        <v>0.74099999999999999</v>
      </c>
      <c r="N13" s="263">
        <v>0.58299999999999996</v>
      </c>
      <c r="O13" s="263">
        <v>0</v>
      </c>
      <c r="P13" s="544">
        <v>0</v>
      </c>
      <c r="Q13" s="263">
        <v>114.908</v>
      </c>
      <c r="R13" s="263">
        <v>18.077000000000002</v>
      </c>
      <c r="S13" s="263">
        <v>3.089</v>
      </c>
      <c r="T13" s="263">
        <v>3.0419999999999998</v>
      </c>
      <c r="U13" s="263">
        <v>37.997999999999998</v>
      </c>
      <c r="V13" s="263">
        <v>8.0220000000000002</v>
      </c>
      <c r="W13" s="263">
        <v>2.016</v>
      </c>
      <c r="X13" s="263">
        <v>0</v>
      </c>
      <c r="Y13" s="263">
        <v>0</v>
      </c>
      <c r="Z13" s="263">
        <v>2.6230000000000002</v>
      </c>
      <c r="AA13" s="263">
        <v>3.258</v>
      </c>
      <c r="AB13" s="263">
        <v>85.558999999999997</v>
      </c>
      <c r="AC13" s="263">
        <v>21.219000000000001</v>
      </c>
      <c r="AD13" s="263">
        <v>13.615</v>
      </c>
      <c r="AE13" s="263">
        <v>35.491999999999997</v>
      </c>
      <c r="AF13" s="263">
        <v>26.516000000000076</v>
      </c>
      <c r="AG13" s="263">
        <v>520.53399999999999</v>
      </c>
      <c r="AH13" s="322">
        <v>473.17</v>
      </c>
      <c r="AI13" s="297"/>
      <c r="AJ13" s="297"/>
    </row>
    <row r="14" spans="2:36" s="301" customFormat="1">
      <c r="B14" s="543" t="s">
        <v>50</v>
      </c>
      <c r="C14" s="263">
        <v>78.903000000000006</v>
      </c>
      <c r="D14" s="263">
        <v>12.426</v>
      </c>
      <c r="E14" s="263">
        <v>23.585000000000001</v>
      </c>
      <c r="F14" s="263">
        <v>9.6370000000000005</v>
      </c>
      <c r="G14" s="263">
        <v>3.7559999999999998</v>
      </c>
      <c r="H14" s="263">
        <v>7.641</v>
      </c>
      <c r="I14" s="263">
        <v>7.9139999999999997</v>
      </c>
      <c r="J14" s="263">
        <v>5.1390000000000002</v>
      </c>
      <c r="K14" s="263">
        <v>1.1120000000000001</v>
      </c>
      <c r="L14" s="263">
        <v>2.3039999999999998</v>
      </c>
      <c r="M14" s="263">
        <v>0.69599999999999995</v>
      </c>
      <c r="N14" s="263">
        <v>0.74</v>
      </c>
      <c r="O14" s="263">
        <v>0</v>
      </c>
      <c r="P14" s="544">
        <v>0</v>
      </c>
      <c r="Q14" s="263">
        <v>123.42400000000001</v>
      </c>
      <c r="R14" s="263">
        <v>20.306000000000001</v>
      </c>
      <c r="S14" s="263">
        <v>2.7650000000000001</v>
      </c>
      <c r="T14" s="263">
        <v>3.83</v>
      </c>
      <c r="U14" s="263">
        <v>40.667999999999999</v>
      </c>
      <c r="V14" s="263">
        <v>5.67</v>
      </c>
      <c r="W14" s="263">
        <v>2.1549999999999998</v>
      </c>
      <c r="X14" s="263">
        <v>0</v>
      </c>
      <c r="Y14" s="263">
        <v>0</v>
      </c>
      <c r="Z14" s="263">
        <v>2.7450000000000001</v>
      </c>
      <c r="AA14" s="263">
        <v>3.5449999999999999</v>
      </c>
      <c r="AB14" s="263">
        <v>90.915999999999997</v>
      </c>
      <c r="AC14" s="263">
        <v>22.332999999999998</v>
      </c>
      <c r="AD14" s="263">
        <v>14.663</v>
      </c>
      <c r="AE14" s="263">
        <v>37.456000000000003</v>
      </c>
      <c r="AF14" s="263">
        <v>28.09599999999989</v>
      </c>
      <c r="AG14" s="263">
        <v>552.42499999999995</v>
      </c>
      <c r="AH14" s="322">
        <v>502.32499999999999</v>
      </c>
      <c r="AI14" s="297"/>
      <c r="AJ14" s="297"/>
    </row>
    <row r="15" spans="2:36" s="301" customFormat="1">
      <c r="B15" s="543" t="s">
        <v>51</v>
      </c>
      <c r="C15" s="263">
        <v>80.852999999999994</v>
      </c>
      <c r="D15" s="263">
        <v>12.946999999999999</v>
      </c>
      <c r="E15" s="263">
        <v>24.905000000000001</v>
      </c>
      <c r="F15" s="263">
        <v>9.9580000000000002</v>
      </c>
      <c r="G15" s="263">
        <v>4.165</v>
      </c>
      <c r="H15" s="263">
        <v>7.9820000000000002</v>
      </c>
      <c r="I15" s="263">
        <v>8.2149999999999999</v>
      </c>
      <c r="J15" s="263">
        <v>5.3929999999999998</v>
      </c>
      <c r="K15" s="263">
        <v>1.9490000000000001</v>
      </c>
      <c r="L15" s="263">
        <v>2.302</v>
      </c>
      <c r="M15" s="263">
        <v>0.70499999999999996</v>
      </c>
      <c r="N15" s="263">
        <v>0.86299999999999999</v>
      </c>
      <c r="O15" s="263">
        <v>0</v>
      </c>
      <c r="P15" s="544">
        <v>0</v>
      </c>
      <c r="Q15" s="263">
        <v>131.86600000000001</v>
      </c>
      <c r="R15" s="263">
        <v>22.443000000000001</v>
      </c>
      <c r="S15" s="263">
        <v>2.7829999999999999</v>
      </c>
      <c r="T15" s="263">
        <v>5.2679999999999998</v>
      </c>
      <c r="U15" s="263">
        <v>39.725000000000001</v>
      </c>
      <c r="V15" s="263">
        <v>7.3780000000000001</v>
      </c>
      <c r="W15" s="263">
        <v>1.68</v>
      </c>
      <c r="X15" s="263">
        <v>0</v>
      </c>
      <c r="Y15" s="263">
        <v>0</v>
      </c>
      <c r="Z15" s="263">
        <v>2.8580000000000001</v>
      </c>
      <c r="AA15" s="263">
        <v>3.8239999999999998</v>
      </c>
      <c r="AB15" s="263">
        <v>95.436999999999998</v>
      </c>
      <c r="AC15" s="263">
        <v>23.513999999999999</v>
      </c>
      <c r="AD15" s="263">
        <v>18.504999999999999</v>
      </c>
      <c r="AE15" s="263">
        <v>40.264000000000003</v>
      </c>
      <c r="AF15" s="263">
        <v>29.805999999999813</v>
      </c>
      <c r="AG15" s="263">
        <v>585.58799999999997</v>
      </c>
      <c r="AH15" s="322">
        <v>528.84400000000005</v>
      </c>
      <c r="AI15" s="297"/>
      <c r="AJ15" s="297"/>
    </row>
    <row r="16" spans="2:36" s="301" customFormat="1">
      <c r="B16" s="543" t="s">
        <v>52</v>
      </c>
      <c r="C16" s="263">
        <v>75.816999999999993</v>
      </c>
      <c r="D16" s="263">
        <v>13.41</v>
      </c>
      <c r="E16" s="263">
        <v>24.614999999999998</v>
      </c>
      <c r="F16" s="263">
        <v>4.798</v>
      </c>
      <c r="G16" s="263">
        <v>3.2040000000000002</v>
      </c>
      <c r="H16" s="263">
        <v>7.8959999999999999</v>
      </c>
      <c r="I16" s="263">
        <v>8.5980000000000008</v>
      </c>
      <c r="J16" s="263">
        <v>5.5819999999999999</v>
      </c>
      <c r="K16" s="263">
        <v>1.835</v>
      </c>
      <c r="L16" s="263">
        <v>2.2709999999999999</v>
      </c>
      <c r="M16" s="263">
        <v>0.71099999999999997</v>
      </c>
      <c r="N16" s="263">
        <v>1.0409999999999999</v>
      </c>
      <c r="O16" s="263">
        <v>0</v>
      </c>
      <c r="P16" s="544">
        <v>0</v>
      </c>
      <c r="Q16" s="263">
        <v>126.41800000000001</v>
      </c>
      <c r="R16" s="263">
        <v>22.532</v>
      </c>
      <c r="S16" s="263">
        <v>1.889</v>
      </c>
      <c r="T16" s="263">
        <v>7.8520000000000003</v>
      </c>
      <c r="U16" s="263">
        <v>30.15</v>
      </c>
      <c r="V16" s="263">
        <v>7.9909999999999997</v>
      </c>
      <c r="W16" s="263">
        <v>2.5670000000000002</v>
      </c>
      <c r="X16" s="263">
        <v>0</v>
      </c>
      <c r="Y16" s="263">
        <v>0</v>
      </c>
      <c r="Z16" s="263">
        <v>2.9769999999999999</v>
      </c>
      <c r="AA16" s="263">
        <v>2.8370000000000002</v>
      </c>
      <c r="AB16" s="263">
        <v>96.613</v>
      </c>
      <c r="AC16" s="263">
        <v>24.515999999999998</v>
      </c>
      <c r="AD16" s="263">
        <v>18.390999999999998</v>
      </c>
      <c r="AE16" s="263">
        <v>45.218000000000004</v>
      </c>
      <c r="AF16" s="263">
        <v>31.663000000000125</v>
      </c>
      <c r="AG16" s="263">
        <v>571.39200000000005</v>
      </c>
      <c r="AH16" s="322">
        <v>510.197</v>
      </c>
      <c r="AI16" s="297"/>
      <c r="AJ16" s="297"/>
    </row>
    <row r="17" spans="1:36" s="301" customFormat="1">
      <c r="B17" s="543" t="s">
        <v>53</v>
      </c>
      <c r="C17" s="263">
        <v>73.543999999999997</v>
      </c>
      <c r="D17" s="263">
        <v>12.7</v>
      </c>
      <c r="E17" s="263">
        <v>26.196999999999999</v>
      </c>
      <c r="F17" s="263">
        <v>4.8879999999999999</v>
      </c>
      <c r="G17" s="263">
        <v>3.016</v>
      </c>
      <c r="H17" s="263">
        <v>9.4619999999999997</v>
      </c>
      <c r="I17" s="263">
        <v>9.2460000000000004</v>
      </c>
      <c r="J17" s="263">
        <v>5.6749999999999998</v>
      </c>
      <c r="K17" s="263">
        <v>1.87</v>
      </c>
      <c r="L17" s="263">
        <v>2.262</v>
      </c>
      <c r="M17" s="263">
        <v>0.68700000000000006</v>
      </c>
      <c r="N17" s="263">
        <v>1.119</v>
      </c>
      <c r="O17" s="263">
        <v>5.7000000000000002E-2</v>
      </c>
      <c r="P17" s="544">
        <v>0</v>
      </c>
      <c r="Q17" s="263">
        <v>125.349</v>
      </c>
      <c r="R17" s="263">
        <v>21.707000000000001</v>
      </c>
      <c r="S17" s="263">
        <v>9.1999999999999998E-2</v>
      </c>
      <c r="T17" s="263">
        <v>2.4910000000000001</v>
      </c>
      <c r="U17" s="263">
        <v>34.435000000000002</v>
      </c>
      <c r="V17" s="263">
        <v>5.6</v>
      </c>
      <c r="W17" s="263">
        <v>0.92300000000000004</v>
      </c>
      <c r="X17" s="263">
        <v>0</v>
      </c>
      <c r="Y17" s="263">
        <v>0</v>
      </c>
      <c r="Z17" s="263">
        <v>3.028</v>
      </c>
      <c r="AA17" s="263">
        <v>2.3860000000000001</v>
      </c>
      <c r="AB17" s="263">
        <v>96.638000000000005</v>
      </c>
      <c r="AC17" s="263">
        <v>25.061</v>
      </c>
      <c r="AD17" s="263">
        <v>12.965</v>
      </c>
      <c r="AE17" s="263">
        <v>48.133000000000003</v>
      </c>
      <c r="AF17" s="263">
        <v>33.150999999999954</v>
      </c>
      <c r="AG17" s="263">
        <v>562.68200000000002</v>
      </c>
      <c r="AH17" s="322">
        <v>503.858</v>
      </c>
      <c r="AI17" s="297"/>
      <c r="AJ17" s="297"/>
    </row>
    <row r="18" spans="1:36" s="301" customFormat="1">
      <c r="B18" s="543" t="s">
        <v>54</v>
      </c>
      <c r="C18" s="263">
        <v>86.290999999999997</v>
      </c>
      <c r="D18" s="263">
        <v>14.994999999999999</v>
      </c>
      <c r="E18" s="263">
        <v>27.256</v>
      </c>
      <c r="F18" s="263">
        <v>5.9610000000000003</v>
      </c>
      <c r="G18" s="263">
        <v>2.97</v>
      </c>
      <c r="H18" s="263">
        <v>9.3049999999999997</v>
      </c>
      <c r="I18" s="263">
        <v>9.4339999999999993</v>
      </c>
      <c r="J18" s="263">
        <v>5.7729999999999997</v>
      </c>
      <c r="K18" s="263">
        <v>2.1829999999999998</v>
      </c>
      <c r="L18" s="263">
        <v>2.5089999999999999</v>
      </c>
      <c r="M18" s="263">
        <v>0.66</v>
      </c>
      <c r="N18" s="263">
        <v>1.2829999999999999</v>
      </c>
      <c r="O18" s="263">
        <v>0.24299999999999999</v>
      </c>
      <c r="P18" s="544">
        <v>0</v>
      </c>
      <c r="Q18" s="263">
        <v>132.006</v>
      </c>
      <c r="R18" s="263">
        <v>22.106999999999999</v>
      </c>
      <c r="S18" s="263">
        <v>-0.86699999999999999</v>
      </c>
      <c r="T18" s="263">
        <v>3.601</v>
      </c>
      <c r="U18" s="263">
        <v>36.323</v>
      </c>
      <c r="V18" s="263">
        <v>7.6079999999999997</v>
      </c>
      <c r="W18" s="263">
        <v>1.458</v>
      </c>
      <c r="X18" s="263">
        <v>0</v>
      </c>
      <c r="Y18" s="263">
        <v>4.2000000000000003E-2</v>
      </c>
      <c r="Z18" s="263">
        <v>3.0640000000000001</v>
      </c>
      <c r="AA18" s="263">
        <v>2.7160000000000002</v>
      </c>
      <c r="AB18" s="263">
        <v>97.747</v>
      </c>
      <c r="AC18" s="263">
        <v>25.562999999999999</v>
      </c>
      <c r="AD18" s="263">
        <v>15.414999999999999</v>
      </c>
      <c r="AE18" s="263">
        <v>48.615000000000002</v>
      </c>
      <c r="AF18" s="263">
        <v>38.450000000000045</v>
      </c>
      <c r="AG18" s="263">
        <v>602.71100000000001</v>
      </c>
      <c r="AH18" s="322">
        <v>540.76800000000003</v>
      </c>
      <c r="AI18" s="297"/>
      <c r="AJ18" s="297"/>
    </row>
    <row r="19" spans="1:36" s="301" customFormat="1">
      <c r="B19" s="543" t="s">
        <v>55</v>
      </c>
      <c r="C19" s="263">
        <v>98.097999999999999</v>
      </c>
      <c r="D19" s="263">
        <v>16.106000000000002</v>
      </c>
      <c r="E19" s="263">
        <v>26.797999999999998</v>
      </c>
      <c r="F19" s="263">
        <v>6.125</v>
      </c>
      <c r="G19" s="263">
        <v>2.794</v>
      </c>
      <c r="H19" s="263">
        <v>9.8780000000000001</v>
      </c>
      <c r="I19" s="263">
        <v>10.18</v>
      </c>
      <c r="J19" s="263">
        <v>5.9210000000000003</v>
      </c>
      <c r="K19" s="263">
        <v>2.637</v>
      </c>
      <c r="L19" s="263">
        <v>3.0019999999999998</v>
      </c>
      <c r="M19" s="263">
        <v>0.67800000000000005</v>
      </c>
      <c r="N19" s="263">
        <v>1.7090000000000001</v>
      </c>
      <c r="O19" s="263">
        <v>0.34100000000000003</v>
      </c>
      <c r="P19" s="544">
        <v>0</v>
      </c>
      <c r="Q19" s="263">
        <v>133.91499999999999</v>
      </c>
      <c r="R19" s="263">
        <v>20.332999999999998</v>
      </c>
      <c r="S19" s="263">
        <v>-1.546</v>
      </c>
      <c r="T19" s="263">
        <v>4.3369999999999997</v>
      </c>
      <c r="U19" s="263">
        <v>34.216999999999999</v>
      </c>
      <c r="V19" s="263">
        <v>7.52</v>
      </c>
      <c r="W19" s="263">
        <v>2.032</v>
      </c>
      <c r="X19" s="263">
        <v>0</v>
      </c>
      <c r="Y19" s="263">
        <v>2.3820000000000001</v>
      </c>
      <c r="Z19" s="263">
        <v>3.113</v>
      </c>
      <c r="AA19" s="263">
        <v>2.9049999999999998</v>
      </c>
      <c r="AB19" s="263">
        <v>101.59699999999999</v>
      </c>
      <c r="AC19" s="263">
        <v>25.777000000000001</v>
      </c>
      <c r="AD19" s="263">
        <v>16.690000000000001</v>
      </c>
      <c r="AE19" s="263">
        <v>50.415999999999997</v>
      </c>
      <c r="AF19" s="263">
        <v>36.869000000000028</v>
      </c>
      <c r="AG19" s="263">
        <v>624.82399999999996</v>
      </c>
      <c r="AH19" s="322">
        <v>559.85599999999999</v>
      </c>
      <c r="AI19" s="297"/>
      <c r="AJ19" s="297"/>
    </row>
    <row r="20" spans="1:36" s="301" customFormat="1">
      <c r="A20" s="311"/>
      <c r="B20" s="543" t="s">
        <v>56</v>
      </c>
      <c r="C20" s="263">
        <v>100.694</v>
      </c>
      <c r="D20" s="263">
        <v>16.617999999999999</v>
      </c>
      <c r="E20" s="263">
        <v>26.571000000000002</v>
      </c>
      <c r="F20" s="263">
        <v>6.907</v>
      </c>
      <c r="G20" s="263">
        <v>2.2330000000000001</v>
      </c>
      <c r="H20" s="263">
        <v>9.59</v>
      </c>
      <c r="I20" s="263">
        <v>10.138999999999999</v>
      </c>
      <c r="J20" s="263">
        <v>5.9870000000000001</v>
      </c>
      <c r="K20" s="263">
        <v>2.8180000000000001</v>
      </c>
      <c r="L20" s="263">
        <v>3.0329999999999999</v>
      </c>
      <c r="M20" s="263">
        <v>0.65400000000000003</v>
      </c>
      <c r="N20" s="263">
        <v>2.746</v>
      </c>
      <c r="O20" s="263">
        <v>0.25800000000000001</v>
      </c>
      <c r="P20" s="544">
        <v>0</v>
      </c>
      <c r="Q20" s="263">
        <v>132.559</v>
      </c>
      <c r="R20" s="263">
        <v>20.550999999999998</v>
      </c>
      <c r="S20" s="263">
        <v>-0.81899999999999995</v>
      </c>
      <c r="T20" s="263">
        <v>3.927</v>
      </c>
      <c r="U20" s="263">
        <v>36.533999999999999</v>
      </c>
      <c r="V20" s="263">
        <v>4.2140000000000004</v>
      </c>
      <c r="W20" s="263">
        <v>1.7370000000000001</v>
      </c>
      <c r="X20" s="263">
        <v>0</v>
      </c>
      <c r="Y20" s="263">
        <v>1.7729999999999999</v>
      </c>
      <c r="Z20" s="263">
        <v>3.085</v>
      </c>
      <c r="AA20" s="263">
        <v>3.1059999999999999</v>
      </c>
      <c r="AB20" s="263">
        <v>104.483</v>
      </c>
      <c r="AC20" s="263">
        <v>26.146000000000001</v>
      </c>
      <c r="AD20" s="263">
        <v>16.923999999999999</v>
      </c>
      <c r="AE20" s="263">
        <v>52.832999999999998</v>
      </c>
      <c r="AF20" s="263">
        <v>40.840000000000032</v>
      </c>
      <c r="AG20" s="263">
        <v>636.14099999999996</v>
      </c>
      <c r="AH20" s="322">
        <v>566.04600000000005</v>
      </c>
      <c r="AI20" s="297"/>
      <c r="AJ20" s="297"/>
    </row>
    <row r="21" spans="1:36" s="301" customFormat="1">
      <c r="B21" s="543" t="s">
        <v>57</v>
      </c>
      <c r="C21" s="263">
        <v>106.455</v>
      </c>
      <c r="D21" s="263">
        <v>17.137</v>
      </c>
      <c r="E21" s="263">
        <v>26.882000000000001</v>
      </c>
      <c r="F21" s="263">
        <v>9.3729999999999993</v>
      </c>
      <c r="G21" s="263">
        <v>3.1080000000000001</v>
      </c>
      <c r="H21" s="263">
        <v>9.5559999999999992</v>
      </c>
      <c r="I21" s="263">
        <v>10.308</v>
      </c>
      <c r="J21" s="263">
        <v>6.1050000000000004</v>
      </c>
      <c r="K21" s="263">
        <v>3.0030000000000001</v>
      </c>
      <c r="L21" s="263">
        <v>3.0179999999999998</v>
      </c>
      <c r="M21" s="263">
        <v>1.1879999999999999</v>
      </c>
      <c r="N21" s="263">
        <v>3.419</v>
      </c>
      <c r="O21" s="263">
        <v>0.35499999999999998</v>
      </c>
      <c r="P21" s="544">
        <v>0</v>
      </c>
      <c r="Q21" s="263">
        <v>135.48099999999999</v>
      </c>
      <c r="R21" s="263">
        <v>20.853999999999999</v>
      </c>
      <c r="S21" s="263">
        <v>1.2829999999999999</v>
      </c>
      <c r="T21" s="263">
        <v>3.9079999999999999</v>
      </c>
      <c r="U21" s="263">
        <v>37.360999999999997</v>
      </c>
      <c r="V21" s="263">
        <v>3.31</v>
      </c>
      <c r="W21" s="263">
        <v>1.1180000000000001</v>
      </c>
      <c r="X21" s="263">
        <v>0</v>
      </c>
      <c r="Y21" s="263">
        <v>2.4300000000000002</v>
      </c>
      <c r="Z21" s="263">
        <v>3.12</v>
      </c>
      <c r="AA21" s="263">
        <v>3.4009999999999998</v>
      </c>
      <c r="AB21" s="263">
        <v>107.306</v>
      </c>
      <c r="AC21" s="263">
        <v>27.364000000000001</v>
      </c>
      <c r="AD21" s="263">
        <v>18.119</v>
      </c>
      <c r="AE21" s="263">
        <v>55.231000000000002</v>
      </c>
      <c r="AF21" s="263">
        <v>42.882000000000062</v>
      </c>
      <c r="AG21" s="263">
        <v>663.07500000000005</v>
      </c>
      <c r="AH21" s="322">
        <v>589.94299999999998</v>
      </c>
      <c r="AI21" s="297"/>
      <c r="AJ21" s="297"/>
    </row>
    <row r="22" spans="1:36" s="301" customFormat="1">
      <c r="B22" s="329" t="s">
        <v>58</v>
      </c>
      <c r="C22" s="263">
        <v>111.176</v>
      </c>
      <c r="D22" s="263">
        <v>17.14</v>
      </c>
      <c r="E22" s="263">
        <v>27.155999999999999</v>
      </c>
      <c r="F22" s="263">
        <v>10.853999999999999</v>
      </c>
      <c r="G22" s="263">
        <v>2.9249999999999998</v>
      </c>
      <c r="H22" s="263">
        <v>9.2509999999999994</v>
      </c>
      <c r="I22" s="263">
        <v>10.449</v>
      </c>
      <c r="J22" s="263">
        <v>5.8940000000000001</v>
      </c>
      <c r="K22" s="263">
        <v>3.2050000000000001</v>
      </c>
      <c r="L22" s="263">
        <v>2.9729999999999999</v>
      </c>
      <c r="M22" s="263">
        <v>1.647</v>
      </c>
      <c r="N22" s="263">
        <v>3.9820000000000002</v>
      </c>
      <c r="O22" s="263">
        <v>0.44800000000000001</v>
      </c>
      <c r="P22" s="544">
        <v>0</v>
      </c>
      <c r="Q22" s="263">
        <v>140.001</v>
      </c>
      <c r="R22" s="263">
        <v>23.643999999999998</v>
      </c>
      <c r="S22" s="263">
        <v>-2.5999999999999999E-2</v>
      </c>
      <c r="T22" s="263">
        <v>5.5590000000000002</v>
      </c>
      <c r="U22" s="263">
        <v>42.726999999999997</v>
      </c>
      <c r="V22" s="263">
        <v>1.544</v>
      </c>
      <c r="W22" s="263">
        <v>7.6999999999999999E-2</v>
      </c>
      <c r="X22" s="263">
        <v>0</v>
      </c>
      <c r="Y22" s="263">
        <v>3.117</v>
      </c>
      <c r="Z22" s="263">
        <v>3.137</v>
      </c>
      <c r="AA22" s="263">
        <v>3.802</v>
      </c>
      <c r="AB22" s="263">
        <v>110.26</v>
      </c>
      <c r="AC22" s="263">
        <v>28.143999999999998</v>
      </c>
      <c r="AD22" s="263">
        <v>19.622</v>
      </c>
      <c r="AE22" s="263">
        <v>57.145000000000003</v>
      </c>
      <c r="AF22" s="263">
        <v>43.983999999999924</v>
      </c>
      <c r="AG22" s="263">
        <v>689.83699999999999</v>
      </c>
      <c r="AH22" s="322">
        <v>612.01</v>
      </c>
      <c r="AI22" s="297"/>
      <c r="AJ22" s="297"/>
    </row>
    <row r="23" spans="1:36" s="301" customFormat="1">
      <c r="B23" s="329" t="s">
        <v>59</v>
      </c>
      <c r="C23" s="312">
        <v>116.152</v>
      </c>
      <c r="D23" s="312">
        <v>17.800999999999998</v>
      </c>
      <c r="E23" s="312">
        <v>27.622</v>
      </c>
      <c r="F23" s="312">
        <v>11.273999999999999</v>
      </c>
      <c r="G23" s="312">
        <v>3.323</v>
      </c>
      <c r="H23" s="312">
        <v>9.1059999999999999</v>
      </c>
      <c r="I23" s="312">
        <v>10.696999999999999</v>
      </c>
      <c r="J23" s="312">
        <v>5.9059999999999997</v>
      </c>
      <c r="K23" s="312">
        <v>3.04</v>
      </c>
      <c r="L23" s="312">
        <v>3.7170000000000001</v>
      </c>
      <c r="M23" s="312">
        <v>1.7729999999999999</v>
      </c>
      <c r="N23" s="263">
        <v>4.8469999999999995</v>
      </c>
      <c r="O23" s="312">
        <v>0.503</v>
      </c>
      <c r="P23" s="292">
        <v>0</v>
      </c>
      <c r="Q23" s="263">
        <v>146.15899999999999</v>
      </c>
      <c r="R23" s="263">
        <v>24.327999999999999</v>
      </c>
      <c r="S23" s="263">
        <v>-1.613</v>
      </c>
      <c r="T23" s="312">
        <v>7.06</v>
      </c>
      <c r="U23" s="312">
        <v>44.390999999999998</v>
      </c>
      <c r="V23" s="312">
        <v>0.41</v>
      </c>
      <c r="W23" s="312">
        <v>-0.56200000000000006</v>
      </c>
      <c r="X23" s="263">
        <v>0</v>
      </c>
      <c r="Y23" s="312">
        <v>3.198</v>
      </c>
      <c r="Z23" s="312">
        <v>3.1150000000000002</v>
      </c>
      <c r="AA23" s="312">
        <v>4.6500000000000004</v>
      </c>
      <c r="AB23" s="263">
        <v>114.06099999999999</v>
      </c>
      <c r="AC23" s="312">
        <v>28.986000000000001</v>
      </c>
      <c r="AD23" s="312">
        <v>20.873999999999999</v>
      </c>
      <c r="AE23" s="312">
        <v>58.85</v>
      </c>
      <c r="AF23" s="263">
        <v>44.649999999999977</v>
      </c>
      <c r="AG23" s="312">
        <v>714.31799999999998</v>
      </c>
      <c r="AH23" s="545">
        <v>634.072</v>
      </c>
      <c r="AI23" s="297"/>
      <c r="AJ23" s="297"/>
    </row>
    <row r="24" spans="1:36" s="301" customFormat="1">
      <c r="B24" s="329" t="s">
        <v>60</v>
      </c>
      <c r="C24" s="312">
        <v>121.973</v>
      </c>
      <c r="D24" s="312">
        <v>17.510000000000002</v>
      </c>
      <c r="E24" s="312">
        <v>27.937000000000001</v>
      </c>
      <c r="F24" s="312">
        <v>12.407999999999999</v>
      </c>
      <c r="G24" s="312">
        <v>3.7149999999999999</v>
      </c>
      <c r="H24" s="312">
        <v>8.6809999999999992</v>
      </c>
      <c r="I24" s="312">
        <v>11.117000000000001</v>
      </c>
      <c r="J24" s="312">
        <v>5.9809999999999999</v>
      </c>
      <c r="K24" s="312">
        <v>3.2109999999999999</v>
      </c>
      <c r="L24" s="312">
        <v>4.907</v>
      </c>
      <c r="M24" s="312">
        <v>1.911</v>
      </c>
      <c r="N24" s="263">
        <v>5.4950000000000001</v>
      </c>
      <c r="O24" s="312">
        <v>0.35299999999999998</v>
      </c>
      <c r="P24" s="292">
        <v>0.13800000000000001</v>
      </c>
      <c r="Q24" s="263">
        <v>149.73500000000001</v>
      </c>
      <c r="R24" s="263">
        <v>29.292000000000002</v>
      </c>
      <c r="S24" s="263">
        <v>-2.0760000000000001</v>
      </c>
      <c r="T24" s="312">
        <v>8.5609999999999999</v>
      </c>
      <c r="U24" s="312">
        <v>53.042000000000002</v>
      </c>
      <c r="V24" s="312">
        <v>0.622</v>
      </c>
      <c r="W24" s="312">
        <v>-0.65300000000000002</v>
      </c>
      <c r="X24" s="263">
        <v>0</v>
      </c>
      <c r="Y24" s="312">
        <v>3</v>
      </c>
      <c r="Z24" s="312">
        <v>3.1629999999999998</v>
      </c>
      <c r="AA24" s="312">
        <v>4.8230000000000004</v>
      </c>
      <c r="AB24" s="263">
        <v>125.78399999999999</v>
      </c>
      <c r="AC24" s="312">
        <v>30.361000000000001</v>
      </c>
      <c r="AD24" s="312">
        <v>17.716999999999999</v>
      </c>
      <c r="AE24" s="312">
        <v>60.601999999999997</v>
      </c>
      <c r="AF24" s="312">
        <v>46.255000000000223</v>
      </c>
      <c r="AG24" s="312">
        <v>755.56500000000005</v>
      </c>
      <c r="AH24" s="545">
        <v>676.803</v>
      </c>
      <c r="AI24" s="297"/>
      <c r="AJ24" s="297"/>
    </row>
    <row r="25" spans="1:36" s="311" customFormat="1">
      <c r="B25" s="329" t="s">
        <v>61</v>
      </c>
      <c r="C25" s="312">
        <v>126.291</v>
      </c>
      <c r="D25" s="312">
        <v>17.355</v>
      </c>
      <c r="E25" s="312">
        <v>27.878</v>
      </c>
      <c r="F25" s="312">
        <v>13.595000000000001</v>
      </c>
      <c r="G25" s="312">
        <v>3.5190000000000001</v>
      </c>
      <c r="H25" s="312">
        <v>8.766</v>
      </c>
      <c r="I25" s="312">
        <v>11.585000000000001</v>
      </c>
      <c r="J25" s="312">
        <v>6.3620000000000001</v>
      </c>
      <c r="K25" s="312">
        <v>3.36</v>
      </c>
      <c r="L25" s="312">
        <v>5.8979999999999997</v>
      </c>
      <c r="M25" s="312">
        <v>1.869</v>
      </c>
      <c r="N25" s="263">
        <v>6.8220000000000001</v>
      </c>
      <c r="O25" s="312">
        <v>0.32900000000000001</v>
      </c>
      <c r="P25" s="292">
        <v>0.219</v>
      </c>
      <c r="Q25" s="263">
        <v>154.92599999999999</v>
      </c>
      <c r="R25" s="263">
        <v>28.295000000000002</v>
      </c>
      <c r="S25" s="263">
        <v>-2.6120000000000001</v>
      </c>
      <c r="T25" s="312">
        <v>7.7930000000000001</v>
      </c>
      <c r="U25" s="312">
        <v>53.747</v>
      </c>
      <c r="V25" s="312">
        <v>1.7929999999999999</v>
      </c>
      <c r="W25" s="312">
        <v>-0.56799999999999995</v>
      </c>
      <c r="X25" s="263">
        <v>0</v>
      </c>
      <c r="Y25" s="312">
        <v>2.6040000000000001</v>
      </c>
      <c r="Z25" s="312">
        <v>3.181</v>
      </c>
      <c r="AA25" s="312">
        <v>5.2039999999999997</v>
      </c>
      <c r="AB25" s="263">
        <v>131.547</v>
      </c>
      <c r="AC25" s="312">
        <v>32.134</v>
      </c>
      <c r="AD25" s="312">
        <v>20.501000000000001</v>
      </c>
      <c r="AE25" s="312">
        <v>59.365000000000002</v>
      </c>
      <c r="AF25" s="312">
        <v>48.756999999999948</v>
      </c>
      <c r="AG25" s="312">
        <v>780.51499999999999</v>
      </c>
      <c r="AH25" s="545">
        <v>700.798</v>
      </c>
      <c r="AI25" s="546"/>
      <c r="AJ25" s="546"/>
    </row>
    <row r="26" spans="1:36" s="301" customFormat="1">
      <c r="B26" s="329" t="s">
        <v>171</v>
      </c>
      <c r="C26" s="312">
        <v>133.49700000000001</v>
      </c>
      <c r="D26" s="312">
        <v>18.306000000000001</v>
      </c>
      <c r="E26" s="312">
        <v>27.992999999999999</v>
      </c>
      <c r="F26" s="312">
        <v>12.888</v>
      </c>
      <c r="G26" s="312">
        <v>3.6190000000000002</v>
      </c>
      <c r="H26" s="312">
        <v>9.1519999999999992</v>
      </c>
      <c r="I26" s="312">
        <v>12.097</v>
      </c>
      <c r="J26" s="312">
        <v>6.6509999999999998</v>
      </c>
      <c r="K26" s="312">
        <v>3.6320000000000001</v>
      </c>
      <c r="L26" s="312">
        <v>6.306</v>
      </c>
      <c r="M26" s="312">
        <v>1.9079999999999999</v>
      </c>
      <c r="N26" s="263">
        <v>7.8280000000000003</v>
      </c>
      <c r="O26" s="312">
        <v>0.27400000000000002</v>
      </c>
      <c r="P26" s="292">
        <v>1.2E-2</v>
      </c>
      <c r="Q26" s="263">
        <v>163.47</v>
      </c>
      <c r="R26" s="263">
        <v>31.355</v>
      </c>
      <c r="S26" s="263">
        <v>-2.3199999999999998</v>
      </c>
      <c r="T26" s="312">
        <v>9.1910000000000007</v>
      </c>
      <c r="U26" s="312">
        <v>54.97</v>
      </c>
      <c r="V26" s="312">
        <v>1.867</v>
      </c>
      <c r="W26" s="312">
        <v>-0.74399999999999999</v>
      </c>
      <c r="X26" s="263">
        <v>0</v>
      </c>
      <c r="Y26" s="312">
        <v>2.5230000000000001</v>
      </c>
      <c r="Z26" s="312">
        <v>3.2269999999999999</v>
      </c>
      <c r="AA26" s="312">
        <v>5.36</v>
      </c>
      <c r="AB26" s="263">
        <v>137.46100000000001</v>
      </c>
      <c r="AC26" s="312">
        <v>34.200000000000003</v>
      </c>
      <c r="AD26" s="312">
        <v>21.454000000000001</v>
      </c>
      <c r="AE26" s="312">
        <v>56.633000000000003</v>
      </c>
      <c r="AF26" s="312">
        <v>49.923999999999978</v>
      </c>
      <c r="AG26" s="312">
        <v>812.73400000000004</v>
      </c>
      <c r="AH26" s="545">
        <v>734.947</v>
      </c>
      <c r="AI26" s="297"/>
      <c r="AJ26" s="297"/>
    </row>
    <row r="27" spans="1:36" s="301" customFormat="1">
      <c r="B27" s="329" t="s">
        <v>182</v>
      </c>
      <c r="C27" s="312">
        <v>134.74299999999999</v>
      </c>
      <c r="D27" s="312">
        <v>19.228000000000002</v>
      </c>
      <c r="E27" s="312">
        <v>27.571999999999999</v>
      </c>
      <c r="F27" s="312">
        <v>12.548999999999999</v>
      </c>
      <c r="G27" s="312">
        <v>3.617</v>
      </c>
      <c r="H27" s="312">
        <v>9.6929999999999996</v>
      </c>
      <c r="I27" s="312">
        <v>12.023999999999999</v>
      </c>
      <c r="J27" s="312">
        <v>6.984</v>
      </c>
      <c r="K27" s="312">
        <v>3.6549999999999998</v>
      </c>
      <c r="L27" s="312">
        <v>6.48</v>
      </c>
      <c r="M27" s="312">
        <v>2.0009999999999999</v>
      </c>
      <c r="N27" s="263">
        <v>8.3740000000000006</v>
      </c>
      <c r="O27" s="312">
        <v>1.581</v>
      </c>
      <c r="P27" s="292">
        <v>5.0000000000000001E-3</v>
      </c>
      <c r="Q27" s="263">
        <v>164.20400000000001</v>
      </c>
      <c r="R27" s="263">
        <v>32.009</v>
      </c>
      <c r="S27" s="263">
        <v>-3.6760000000000002</v>
      </c>
      <c r="T27" s="312">
        <v>9.827</v>
      </c>
      <c r="U27" s="312">
        <v>50.147999999999996</v>
      </c>
      <c r="V27" s="312">
        <v>0.98399999999999999</v>
      </c>
      <c r="W27" s="312">
        <v>-0.40899999999999997</v>
      </c>
      <c r="X27" s="263">
        <v>0</v>
      </c>
      <c r="Y27" s="312">
        <v>2.5230000000000001</v>
      </c>
      <c r="Z27" s="312">
        <v>3.2589999999999999</v>
      </c>
      <c r="AA27" s="312">
        <v>5.1219999999999999</v>
      </c>
      <c r="AB27" s="263">
        <v>143.67400000000001</v>
      </c>
      <c r="AC27" s="312">
        <v>36.338999999999999</v>
      </c>
      <c r="AD27" s="312">
        <v>24.196000000000002</v>
      </c>
      <c r="AE27" s="312">
        <v>59.279000000000003</v>
      </c>
      <c r="AF27" s="312">
        <v>51.928999999999974</v>
      </c>
      <c r="AG27" s="312">
        <v>827.91399999999999</v>
      </c>
      <c r="AH27" s="545">
        <v>743.79100000000005</v>
      </c>
      <c r="AI27" s="297"/>
      <c r="AJ27" s="297"/>
    </row>
    <row r="28" spans="1:36" s="301" customFormat="1">
      <c r="A28" s="297"/>
      <c r="B28" s="333" t="s">
        <v>186</v>
      </c>
      <c r="C28" s="312">
        <v>117.411</v>
      </c>
      <c r="D28" s="312">
        <v>20.757000000000001</v>
      </c>
      <c r="E28" s="312">
        <v>20.934000000000001</v>
      </c>
      <c r="F28" s="312">
        <v>9.5250000000000004</v>
      </c>
      <c r="G28" s="312">
        <v>3.6789999999999998</v>
      </c>
      <c r="H28" s="312">
        <v>9.7880000000000003</v>
      </c>
      <c r="I28" s="312">
        <v>12.156000000000001</v>
      </c>
      <c r="J28" s="312">
        <v>6.8979999999999997</v>
      </c>
      <c r="K28" s="312">
        <v>0.32900000000000001</v>
      </c>
      <c r="L28" s="312">
        <v>6.306</v>
      </c>
      <c r="M28" s="312">
        <v>1.7909999999999999</v>
      </c>
      <c r="N28" s="263">
        <v>8.8270000000000017</v>
      </c>
      <c r="O28" s="312">
        <v>1.284</v>
      </c>
      <c r="P28" s="292">
        <v>0.14000000000000001</v>
      </c>
      <c r="Q28" s="263">
        <v>168.23500000000001</v>
      </c>
      <c r="R28" s="263">
        <v>31.187999999999999</v>
      </c>
      <c r="S28" s="263">
        <v>-4.16</v>
      </c>
      <c r="T28" s="312">
        <v>11.131</v>
      </c>
      <c r="U28" s="312">
        <v>54.348999999999997</v>
      </c>
      <c r="V28" s="312">
        <v>0.69099999999999995</v>
      </c>
      <c r="W28" s="312">
        <v>-0.24099999999999999</v>
      </c>
      <c r="X28" s="263">
        <v>0</v>
      </c>
      <c r="Y28" s="312">
        <v>1.9019999999999999</v>
      </c>
      <c r="Z28" s="312">
        <v>3.6669999999999998</v>
      </c>
      <c r="AA28" s="312">
        <v>5.327</v>
      </c>
      <c r="AB28" s="263">
        <v>144.21299999999999</v>
      </c>
      <c r="AC28" s="312">
        <v>37.579000000000001</v>
      </c>
      <c r="AD28" s="312">
        <v>21.14</v>
      </c>
      <c r="AE28" s="312">
        <v>60.331000000000003</v>
      </c>
      <c r="AF28" s="312">
        <v>37.41800000000012</v>
      </c>
      <c r="AG28" s="312">
        <v>792.59500000000003</v>
      </c>
      <c r="AH28" s="545">
        <v>710.96</v>
      </c>
      <c r="AI28" s="327"/>
      <c r="AJ28" s="297"/>
    </row>
    <row r="29" spans="1:36" s="297" customFormat="1">
      <c r="A29" s="328"/>
      <c r="B29" s="329" t="s">
        <v>246</v>
      </c>
      <c r="C29" s="312">
        <v>143.333</v>
      </c>
      <c r="D29" s="312">
        <v>23.242999999999999</v>
      </c>
      <c r="E29" s="312">
        <v>25.943000000000001</v>
      </c>
      <c r="F29" s="312">
        <v>15.417</v>
      </c>
      <c r="G29" s="312">
        <v>4.3710000000000004</v>
      </c>
      <c r="H29" s="312">
        <v>10.191000000000001</v>
      </c>
      <c r="I29" s="312">
        <v>13.179</v>
      </c>
      <c r="J29" s="312">
        <v>7.133</v>
      </c>
      <c r="K29" s="312">
        <v>1.1890000000000001</v>
      </c>
      <c r="L29" s="312">
        <v>6.7919999999999998</v>
      </c>
      <c r="M29" s="312">
        <v>1.9470000000000001</v>
      </c>
      <c r="N29" s="263">
        <v>6.9429999999999996</v>
      </c>
      <c r="O29" s="312">
        <v>1.036</v>
      </c>
      <c r="P29" s="292">
        <v>0.22</v>
      </c>
      <c r="Q29" s="263">
        <v>192.554</v>
      </c>
      <c r="R29" s="263">
        <v>37.027999999999999</v>
      </c>
      <c r="S29" s="263">
        <v>-4.8109999999999999</v>
      </c>
      <c r="T29" s="312">
        <v>15.266999999999999</v>
      </c>
      <c r="U29" s="312">
        <v>68.682000000000002</v>
      </c>
      <c r="V29" s="312">
        <v>3.1419999999999999</v>
      </c>
      <c r="W29" s="312">
        <v>-0.55200000000000005</v>
      </c>
      <c r="X29" s="312">
        <v>0</v>
      </c>
      <c r="Y29" s="312">
        <v>1.29</v>
      </c>
      <c r="Z29" s="312">
        <v>3.8319999999999999</v>
      </c>
      <c r="AA29" s="312">
        <v>6.056</v>
      </c>
      <c r="AB29" s="312">
        <v>160.84599999999998</v>
      </c>
      <c r="AC29" s="312">
        <v>39.969000000000001</v>
      </c>
      <c r="AD29" s="312">
        <v>23.948</v>
      </c>
      <c r="AE29" s="312">
        <v>61.962000000000003</v>
      </c>
      <c r="AF29" s="312">
        <v>51.326999999999771</v>
      </c>
      <c r="AG29" s="312">
        <v>921.47699999999998</v>
      </c>
      <c r="AH29" s="545">
        <v>832.21900000000005</v>
      </c>
      <c r="AI29" s="327"/>
    </row>
    <row r="30" spans="1:36" s="301" customFormat="1">
      <c r="B30" s="333" t="s">
        <v>280</v>
      </c>
      <c r="C30" s="312">
        <v>162.11500000000001</v>
      </c>
      <c r="D30" s="312">
        <v>25.196000000000002</v>
      </c>
      <c r="E30" s="312">
        <v>25.097999999999999</v>
      </c>
      <c r="F30" s="312">
        <v>16.695</v>
      </c>
      <c r="G30" s="312">
        <v>3.782</v>
      </c>
      <c r="H30" s="312">
        <v>9.375</v>
      </c>
      <c r="I30" s="312">
        <v>12.384</v>
      </c>
      <c r="J30" s="312">
        <v>7.3250000000000002</v>
      </c>
      <c r="K30" s="312">
        <v>3.2679999999999998</v>
      </c>
      <c r="L30" s="312">
        <v>7.4550000000000001</v>
      </c>
      <c r="M30" s="312">
        <v>2.0640000000000001</v>
      </c>
      <c r="N30" s="263">
        <v>7.0679999999999996</v>
      </c>
      <c r="O30" s="312">
        <v>5.7549999999999999</v>
      </c>
      <c r="P30" s="292">
        <v>4.2000000000000003E-2</v>
      </c>
      <c r="Q30" s="263">
        <v>214.81399999999999</v>
      </c>
      <c r="R30" s="263">
        <v>42.939</v>
      </c>
      <c r="S30" s="263">
        <v>-5.758</v>
      </c>
      <c r="T30" s="312">
        <v>16.928000000000001</v>
      </c>
      <c r="U30" s="312">
        <v>74.773999999999987</v>
      </c>
      <c r="V30" s="312">
        <v>5.8339999999999996</v>
      </c>
      <c r="W30" s="312">
        <v>-0.23400000000000001</v>
      </c>
      <c r="X30" s="312">
        <v>4.2560000000000002</v>
      </c>
      <c r="Y30" s="312">
        <v>1.284</v>
      </c>
      <c r="Z30" s="312">
        <v>3.7490000000000001</v>
      </c>
      <c r="AA30" s="312">
        <v>7.0860000000000003</v>
      </c>
      <c r="AB30" s="312">
        <v>179.36799999999999</v>
      </c>
      <c r="AC30" s="312">
        <v>41.966999999999999</v>
      </c>
      <c r="AD30" s="312">
        <v>33.814</v>
      </c>
      <c r="AE30" s="312">
        <v>70.427999999999997</v>
      </c>
      <c r="AF30" s="312">
        <v>56.717000000000212</v>
      </c>
      <c r="AG30" s="312">
        <v>1035.588</v>
      </c>
      <c r="AH30" s="545">
        <v>928.77499999999998</v>
      </c>
      <c r="AI30" s="297"/>
      <c r="AJ30" s="297"/>
    </row>
    <row r="31" spans="1:36" s="301" customFormat="1">
      <c r="B31" s="547" t="s">
        <v>282</v>
      </c>
      <c r="C31" s="312">
        <v>168.876</v>
      </c>
      <c r="D31" s="312">
        <v>28.082999999999998</v>
      </c>
      <c r="E31" s="312">
        <v>24.827999999999999</v>
      </c>
      <c r="F31" s="312">
        <v>12.798999999999999</v>
      </c>
      <c r="G31" s="312">
        <v>3.1970000000000001</v>
      </c>
      <c r="H31" s="312">
        <v>8.9689999999999994</v>
      </c>
      <c r="I31" s="312">
        <v>12.515000000000001</v>
      </c>
      <c r="J31" s="312">
        <v>7.8369999999999997</v>
      </c>
      <c r="K31" s="312">
        <v>3.8839999999999999</v>
      </c>
      <c r="L31" s="312">
        <v>8.3819999999999997</v>
      </c>
      <c r="M31" s="312">
        <v>1.857</v>
      </c>
      <c r="N31" s="263">
        <v>9.9290000000000003</v>
      </c>
      <c r="O31" s="312">
        <v>6.0490000000000004</v>
      </c>
      <c r="P31" s="292">
        <v>0.108</v>
      </c>
      <c r="Q31" s="263">
        <v>238.96799999999999</v>
      </c>
      <c r="R31" s="263">
        <v>42.677999999999997</v>
      </c>
      <c r="S31" s="263">
        <v>-4.2279999999999998</v>
      </c>
      <c r="T31" s="312">
        <v>14.493</v>
      </c>
      <c r="U31" s="312">
        <v>91.191000000000003</v>
      </c>
      <c r="V31" s="312">
        <v>2.6850000000000005</v>
      </c>
      <c r="W31" s="312">
        <v>-0.42699999999999999</v>
      </c>
      <c r="X31" s="312">
        <v>3.0819999999999999</v>
      </c>
      <c r="Y31" s="312">
        <v>1.5089999999999999</v>
      </c>
      <c r="Z31" s="312">
        <v>3.6659999999999999</v>
      </c>
      <c r="AA31" s="312">
        <v>7.4989999999999997</v>
      </c>
      <c r="AB31" s="312">
        <v>179.08099999999999</v>
      </c>
      <c r="AC31" s="312">
        <v>44.488999999999997</v>
      </c>
      <c r="AD31" s="312">
        <v>43.816000000000003</v>
      </c>
      <c r="AE31" s="312">
        <v>75.932000000000002</v>
      </c>
      <c r="AF31" s="312">
        <v>57.128999999999905</v>
      </c>
      <c r="AG31" s="312">
        <v>1098.876</v>
      </c>
      <c r="AH31" s="545">
        <v>976.52700000000004</v>
      </c>
      <c r="AI31" s="297"/>
      <c r="AJ31" s="297"/>
    </row>
    <row r="32" spans="1:36">
      <c r="B32" s="548" t="s">
        <v>284</v>
      </c>
      <c r="C32" s="345">
        <v>171.1642312107636</v>
      </c>
      <c r="D32" s="346">
        <v>30.419186314650446</v>
      </c>
      <c r="E32" s="346">
        <v>24.329941458364612</v>
      </c>
      <c r="F32" s="346">
        <v>14.141356322297163</v>
      </c>
      <c r="G32" s="346">
        <v>4.1526019628701336</v>
      </c>
      <c r="H32" s="346">
        <v>8.7233661826184434</v>
      </c>
      <c r="I32" s="346">
        <v>12.444431112037417</v>
      </c>
      <c r="J32" s="346">
        <v>8.3920640861019518</v>
      </c>
      <c r="K32" s="346">
        <v>4.2131433044508899</v>
      </c>
      <c r="L32" s="346">
        <v>8.7969962246686269</v>
      </c>
      <c r="M32" s="346">
        <v>1.887577947558732</v>
      </c>
      <c r="N32" s="346">
        <v>11.991598222136494</v>
      </c>
      <c r="O32" s="346">
        <v>3.4843689852500002</v>
      </c>
      <c r="P32" s="347">
        <v>0.09</v>
      </c>
      <c r="Q32" s="346">
        <v>264.98121870980276</v>
      </c>
      <c r="R32" s="346">
        <v>53.183030222182936</v>
      </c>
      <c r="S32" s="346">
        <v>-6.770301125520314</v>
      </c>
      <c r="T32" s="346">
        <v>15.663358867668181</v>
      </c>
      <c r="U32" s="346">
        <v>101.14339156827052</v>
      </c>
      <c r="V32" s="346">
        <v>1.9567128910990841</v>
      </c>
      <c r="W32" s="346">
        <v>-0.29788079166666664</v>
      </c>
      <c r="X32" s="346">
        <v>2.8625211428177106</v>
      </c>
      <c r="Y32" s="346">
        <v>1.272001031461133</v>
      </c>
      <c r="Z32" s="346">
        <v>3.9054160478353226</v>
      </c>
      <c r="AA32" s="346">
        <v>8.3020276735999996</v>
      </c>
      <c r="AB32" s="346">
        <v>167.4565315984068</v>
      </c>
      <c r="AC32" s="346">
        <v>47.638544185146841</v>
      </c>
      <c r="AD32" s="346">
        <v>43.147022272774322</v>
      </c>
      <c r="AE32" s="346">
        <v>78.151281616790754</v>
      </c>
      <c r="AF32" s="346">
        <v>62.43851962949801</v>
      </c>
      <c r="AG32" s="346">
        <v>1148.6872588739361</v>
      </c>
      <c r="AH32" s="549">
        <v>1024.8326171962742</v>
      </c>
    </row>
    <row r="33" spans="1:41">
      <c r="B33" s="548" t="s">
        <v>310</v>
      </c>
      <c r="C33" s="357">
        <v>181.16930137511773</v>
      </c>
      <c r="D33" s="358">
        <v>32.515934682936305</v>
      </c>
      <c r="E33" s="358">
        <v>24.308254556288059</v>
      </c>
      <c r="F33" s="358">
        <v>16.1467588415756</v>
      </c>
      <c r="G33" s="358">
        <v>4.340058023184687</v>
      </c>
      <c r="H33" s="358">
        <v>8.6505416604275034</v>
      </c>
      <c r="I33" s="358">
        <v>13.108187310579105</v>
      </c>
      <c r="J33" s="358">
        <v>9.345221742294413</v>
      </c>
      <c r="K33" s="358">
        <v>4.7056152182757423</v>
      </c>
      <c r="L33" s="358">
        <v>9.0052195359783198</v>
      </c>
      <c r="M33" s="358">
        <v>1.8965637468033767</v>
      </c>
      <c r="N33" s="358">
        <v>12.90752094196184</v>
      </c>
      <c r="O33" s="358">
        <v>2.7423467815825062</v>
      </c>
      <c r="P33" s="326">
        <v>-3.5000000000000003E-2</v>
      </c>
      <c r="Q33" s="358">
        <v>279.24629277611905</v>
      </c>
      <c r="R33" s="358">
        <v>56.462671715618853</v>
      </c>
      <c r="S33" s="358">
        <v>-7.0467966554481327</v>
      </c>
      <c r="T33" s="358">
        <v>22.567218495693727</v>
      </c>
      <c r="U33" s="358">
        <v>104.15096021835265</v>
      </c>
      <c r="V33" s="358">
        <v>1.8342782152435004</v>
      </c>
      <c r="W33" s="358">
        <v>-0.27703747393987777</v>
      </c>
      <c r="X33" s="358">
        <v>2.6464991062670897</v>
      </c>
      <c r="Y33" s="358">
        <v>1.264178352261887</v>
      </c>
      <c r="Z33" s="358">
        <v>3.9985627642897965</v>
      </c>
      <c r="AA33" s="358">
        <v>8.6568744093725076</v>
      </c>
      <c r="AB33" s="358">
        <v>198.82496256753822</v>
      </c>
      <c r="AC33" s="358">
        <v>50.015798793864256</v>
      </c>
      <c r="AD33" s="358">
        <v>40.827278104755905</v>
      </c>
      <c r="AE33" s="358">
        <v>81.212942762916612</v>
      </c>
      <c r="AF33" s="358">
        <v>64.877458080166491</v>
      </c>
      <c r="AG33" s="358">
        <v>1229.4796666500777</v>
      </c>
      <c r="AH33" s="550">
        <v>1104.5745684472708</v>
      </c>
    </row>
    <row r="34" spans="1:41">
      <c r="B34" s="548" t="s">
        <v>318</v>
      </c>
      <c r="C34" s="357">
        <v>189.22395032577603</v>
      </c>
      <c r="D34" s="358">
        <v>33.184876486164981</v>
      </c>
      <c r="E34" s="358">
        <v>26.998615263908146</v>
      </c>
      <c r="F34" s="358">
        <v>18.510067740919848</v>
      </c>
      <c r="G34" s="358">
        <v>4.5095235134927183</v>
      </c>
      <c r="H34" s="358">
        <v>8.6030120323668218</v>
      </c>
      <c r="I34" s="358">
        <v>13.799723822488211</v>
      </c>
      <c r="J34" s="358">
        <v>9.797015309287584</v>
      </c>
      <c r="K34" s="358">
        <v>5.4991874828020535</v>
      </c>
      <c r="L34" s="358">
        <v>9.1907249351434519</v>
      </c>
      <c r="M34" s="358">
        <v>1.8446444718187904</v>
      </c>
      <c r="N34" s="358">
        <v>15.153080714948672</v>
      </c>
      <c r="O34" s="358">
        <v>2.4077633695277862</v>
      </c>
      <c r="P34" s="326">
        <v>-0.02</v>
      </c>
      <c r="Q34" s="358">
        <v>290.49726310067837</v>
      </c>
      <c r="R34" s="358">
        <v>65.498527173985693</v>
      </c>
      <c r="S34" s="358">
        <v>-2.7231222832222959</v>
      </c>
      <c r="T34" s="358">
        <v>22.002911306801554</v>
      </c>
      <c r="U34" s="358">
        <v>107.91841097897004</v>
      </c>
      <c r="V34" s="358">
        <v>1.369882335950072</v>
      </c>
      <c r="W34" s="358">
        <v>-0.19524484265659311</v>
      </c>
      <c r="X34" s="358">
        <v>2.1762699678178437</v>
      </c>
      <c r="Y34" s="358">
        <v>1.2563556730626404</v>
      </c>
      <c r="Z34" s="358">
        <v>4.0639538289227986</v>
      </c>
      <c r="AA34" s="358">
        <v>9.537949846372543</v>
      </c>
      <c r="AB34" s="358">
        <v>204.72442004626291</v>
      </c>
      <c r="AC34" s="358">
        <v>52.536636723924211</v>
      </c>
      <c r="AD34" s="358">
        <v>41.213984949418837</v>
      </c>
      <c r="AE34" s="358">
        <v>83.914682928539719</v>
      </c>
      <c r="AF34" s="358">
        <v>68.637972830649005</v>
      </c>
      <c r="AG34" s="358">
        <v>1290.5340400341224</v>
      </c>
      <c r="AH34" s="550">
        <v>1162.4503408759599</v>
      </c>
    </row>
    <row r="35" spans="1:41" s="206" customFormat="1">
      <c r="B35" s="548" t="s">
        <v>326</v>
      </c>
      <c r="C35" s="357">
        <v>198.22738876466582</v>
      </c>
      <c r="D35" s="358">
        <v>34.296223360859564</v>
      </c>
      <c r="E35" s="358">
        <v>27.41220569079584</v>
      </c>
      <c r="F35" s="358">
        <v>20.952246123697712</v>
      </c>
      <c r="G35" s="358">
        <v>4.6673114465830574</v>
      </c>
      <c r="H35" s="358">
        <v>8.6176173275067693</v>
      </c>
      <c r="I35" s="358">
        <v>14.46960925556534</v>
      </c>
      <c r="J35" s="358">
        <v>10.288986385358411</v>
      </c>
      <c r="K35" s="358">
        <v>5.8072173651294143</v>
      </c>
      <c r="L35" s="358">
        <v>9.3749135111739292</v>
      </c>
      <c r="M35" s="358">
        <v>1.7900549664924845</v>
      </c>
      <c r="N35" s="358">
        <v>14.277686818645464</v>
      </c>
      <c r="O35" s="358">
        <v>2.2874061833167181</v>
      </c>
      <c r="P35" s="326">
        <v>0.01</v>
      </c>
      <c r="Q35" s="358">
        <v>301.14663936461261</v>
      </c>
      <c r="R35" s="358">
        <v>69.652641031438606</v>
      </c>
      <c r="S35" s="358">
        <v>1.8415247384609801</v>
      </c>
      <c r="T35" s="358">
        <v>24.779033637069283</v>
      </c>
      <c r="U35" s="358">
        <v>112.28141184294127</v>
      </c>
      <c r="V35" s="358">
        <v>0.88615915912727661</v>
      </c>
      <c r="W35" s="358">
        <v>-0.11257348013590346</v>
      </c>
      <c r="X35" s="358">
        <v>1.8173008306864331</v>
      </c>
      <c r="Y35" s="358">
        <v>1.2485329938633944</v>
      </c>
      <c r="Z35" s="358">
        <v>4.1221618535518409</v>
      </c>
      <c r="AA35" s="358">
        <v>11.220551051630522</v>
      </c>
      <c r="AB35" s="358">
        <v>210.46223028935594</v>
      </c>
      <c r="AC35" s="358">
        <v>55.253990670429864</v>
      </c>
      <c r="AD35" s="358">
        <v>42.401586074598875</v>
      </c>
      <c r="AE35" s="358">
        <v>86.834650317405803</v>
      </c>
      <c r="AF35" s="358">
        <v>70.275570865032492</v>
      </c>
      <c r="AG35" s="358">
        <v>1345.9792784398599</v>
      </c>
      <c r="AH35" s="550">
        <v>1213.6624741041073</v>
      </c>
    </row>
    <row r="36" spans="1:41" s="297" customFormat="1">
      <c r="A36" s="301"/>
      <c r="B36" s="548" t="s">
        <v>330</v>
      </c>
      <c r="C36" s="357">
        <v>205.29315160564786</v>
      </c>
      <c r="D36" s="358">
        <v>35.201381880728484</v>
      </c>
      <c r="E36" s="358">
        <v>27.595288822652911</v>
      </c>
      <c r="F36" s="358">
        <v>23.323572764336767</v>
      </c>
      <c r="G36" s="358">
        <v>4.830256720554579</v>
      </c>
      <c r="H36" s="358">
        <v>8.5812237746194988</v>
      </c>
      <c r="I36" s="358">
        <v>15.177483730019796</v>
      </c>
      <c r="J36" s="358">
        <v>10.790512476276803</v>
      </c>
      <c r="K36" s="358">
        <v>6.1235294371328184</v>
      </c>
      <c r="L36" s="358">
        <v>9.5585481604394769</v>
      </c>
      <c r="M36" s="358">
        <v>1.7172686653917022</v>
      </c>
      <c r="N36" s="358">
        <v>14.358974667488752</v>
      </c>
      <c r="O36" s="358">
        <v>1.9192351458058379</v>
      </c>
      <c r="P36" s="326">
        <v>0.01</v>
      </c>
      <c r="Q36" s="358">
        <v>310.48617554596558</v>
      </c>
      <c r="R36" s="358">
        <v>74.077102338528093</v>
      </c>
      <c r="S36" s="358">
        <v>-4.9708111422713026</v>
      </c>
      <c r="T36" s="358">
        <v>28.14853341258274</v>
      </c>
      <c r="U36" s="358">
        <v>117.10670743480108</v>
      </c>
      <c r="V36" s="358">
        <v>0.84181044597939236</v>
      </c>
      <c r="W36" s="358">
        <v>-9.3733699051768357E-2</v>
      </c>
      <c r="X36" s="358">
        <v>1.8076728776104589</v>
      </c>
      <c r="Y36" s="358">
        <v>1.2407103146641485</v>
      </c>
      <c r="Z36" s="358">
        <v>4.2095106110016385</v>
      </c>
      <c r="AA36" s="358">
        <v>12.834635423151109</v>
      </c>
      <c r="AB36" s="358">
        <v>216.77521593668837</v>
      </c>
      <c r="AC36" s="358">
        <v>58.1224606378331</v>
      </c>
      <c r="AD36" s="358">
        <v>43.735578657392288</v>
      </c>
      <c r="AE36" s="358">
        <v>89.583235254397721</v>
      </c>
      <c r="AF36" s="358">
        <v>72.00625194763812</v>
      </c>
      <c r="AG36" s="358">
        <v>1389.7674838480054</v>
      </c>
      <c r="AH36" s="550">
        <v>1253.2948190788954</v>
      </c>
    </row>
    <row r="37" spans="1:41" s="297" customFormat="1">
      <c r="A37" s="301"/>
      <c r="B37" s="551" t="s">
        <v>337</v>
      </c>
      <c r="C37" s="552">
        <v>213.68169218195877</v>
      </c>
      <c r="D37" s="553">
        <v>36.529779705440085</v>
      </c>
      <c r="E37" s="553">
        <v>27.393833582551167</v>
      </c>
      <c r="F37" s="553">
        <v>25.40429767830453</v>
      </c>
      <c r="G37" s="553">
        <v>5.0024215344152791</v>
      </c>
      <c r="H37" s="553">
        <v>8.5119603741577734</v>
      </c>
      <c r="I37" s="553">
        <v>15.896866390258719</v>
      </c>
      <c r="J37" s="553">
        <v>11.352383486599098</v>
      </c>
      <c r="K37" s="553">
        <v>6.4618755886536619</v>
      </c>
      <c r="L37" s="553">
        <v>9.7429478504197817</v>
      </c>
      <c r="M37" s="553">
        <v>1.782454582809704</v>
      </c>
      <c r="N37" s="554">
        <v>14.821627265378163</v>
      </c>
      <c r="O37" s="553">
        <v>1.6133615782538999</v>
      </c>
      <c r="P37" s="555">
        <v>0.01</v>
      </c>
      <c r="Q37" s="553">
        <v>321.58113131988028</v>
      </c>
      <c r="R37" s="553">
        <v>78.320674349886716</v>
      </c>
      <c r="S37" s="553">
        <v>-7.8150285647978111</v>
      </c>
      <c r="T37" s="553">
        <v>31.012893345474321</v>
      </c>
      <c r="U37" s="553">
        <v>122.04458238097979</v>
      </c>
      <c r="V37" s="553">
        <v>0.73837990491919436</v>
      </c>
      <c r="W37" s="553">
        <v>-6.9023252219284917E-2</v>
      </c>
      <c r="X37" s="553">
        <v>1.3311313359612711</v>
      </c>
      <c r="Y37" s="553">
        <v>1.2328876354649017</v>
      </c>
      <c r="Z37" s="553">
        <v>4.297616575096991</v>
      </c>
      <c r="AA37" s="553">
        <v>13.904042413483845</v>
      </c>
      <c r="AB37" s="553">
        <v>223.11905369094322</v>
      </c>
      <c r="AC37" s="553">
        <v>61.149752952936623</v>
      </c>
      <c r="AD37" s="553">
        <v>45.37320212324672</v>
      </c>
      <c r="AE37" s="553">
        <v>92.123729767724726</v>
      </c>
      <c r="AF37" s="553">
        <v>73.999520801543255</v>
      </c>
      <c r="AG37" s="553">
        <v>1439.914048579725</v>
      </c>
      <c r="AH37" s="556">
        <v>1299.1986818386401</v>
      </c>
    </row>
    <row r="38" spans="1:41">
      <c r="B38" s="557" t="s">
        <v>128</v>
      </c>
      <c r="C38" s="454" t="s">
        <v>344</v>
      </c>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370"/>
      <c r="AG38" s="370"/>
      <c r="AH38" s="371"/>
      <c r="AI38" s="206"/>
      <c r="AJ38" s="206"/>
    </row>
    <row r="39" spans="1:41">
      <c r="B39" s="558"/>
      <c r="C39" s="454" t="s">
        <v>354</v>
      </c>
      <c r="D39" s="454"/>
      <c r="E39" s="454"/>
      <c r="F39" s="454"/>
      <c r="G39" s="454"/>
      <c r="H39" s="454"/>
      <c r="I39" s="454"/>
      <c r="J39" s="454"/>
      <c r="K39" s="454"/>
      <c r="L39" s="559"/>
      <c r="M39" s="559"/>
      <c r="N39" s="559"/>
      <c r="O39" s="559"/>
      <c r="P39" s="559"/>
      <c r="Q39" s="559"/>
      <c r="R39" s="559"/>
      <c r="S39" s="559"/>
      <c r="T39" s="559"/>
      <c r="U39" s="559"/>
      <c r="V39" s="559"/>
      <c r="W39" s="560"/>
      <c r="X39" s="560"/>
      <c r="Y39" s="206"/>
      <c r="Z39" s="206"/>
      <c r="AA39" s="206"/>
      <c r="AB39" s="561"/>
      <c r="AC39" s="206"/>
      <c r="AD39" s="206"/>
      <c r="AE39" s="206"/>
      <c r="AF39" s="206"/>
      <c r="AG39" s="206"/>
      <c r="AH39" s="375"/>
      <c r="AI39" s="206"/>
      <c r="AJ39" s="206"/>
    </row>
    <row r="40" spans="1:41">
      <c r="B40" s="558"/>
      <c r="C40" s="562" t="s">
        <v>355</v>
      </c>
      <c r="D40" s="562"/>
      <c r="E40" s="562"/>
      <c r="F40" s="562"/>
      <c r="G40" s="562"/>
      <c r="H40" s="562"/>
      <c r="I40" s="562"/>
      <c r="J40" s="562"/>
      <c r="K40" s="562"/>
      <c r="L40" s="563"/>
      <c r="M40" s="563"/>
      <c r="N40" s="563"/>
      <c r="O40" s="563"/>
      <c r="P40" s="563"/>
      <c r="Q40" s="563"/>
      <c r="R40" s="563"/>
      <c r="S40" s="563"/>
      <c r="T40" s="563"/>
      <c r="U40" s="563"/>
      <c r="V40" s="563"/>
      <c r="W40" s="563"/>
      <c r="X40" s="563"/>
      <c r="Y40" s="297"/>
      <c r="Z40" s="297"/>
      <c r="AA40" s="297"/>
      <c r="AB40" s="563"/>
      <c r="AC40" s="297"/>
      <c r="AD40" s="297"/>
      <c r="AE40" s="297"/>
      <c r="AF40" s="297"/>
      <c r="AG40" s="297"/>
      <c r="AH40" s="328"/>
      <c r="AI40" s="206"/>
      <c r="AJ40" s="206"/>
    </row>
    <row r="41" spans="1:41" ht="16.5" thickBot="1">
      <c r="B41" s="564"/>
      <c r="C41" s="565" t="s">
        <v>172</v>
      </c>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7"/>
      <c r="AI41" s="206"/>
      <c r="AJ41" s="206"/>
    </row>
    <row r="42" spans="1:41">
      <c r="B42" s="383"/>
      <c r="AI42" s="383"/>
      <c r="AJ42" s="206"/>
    </row>
    <row r="43" spans="1:41">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row>
    <row r="44" spans="1:41">
      <c r="B44" s="383"/>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row>
    <row r="45" spans="1:41">
      <c r="B45" s="383"/>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206"/>
      <c r="AJ45" s="206"/>
    </row>
    <row r="46" spans="1:41">
      <c r="B46" s="383"/>
      <c r="C46" s="383"/>
      <c r="D46" s="383"/>
      <c r="E46" s="383"/>
      <c r="F46" s="383"/>
      <c r="G46" s="383"/>
      <c r="H46" s="383"/>
      <c r="I46" s="383"/>
      <c r="J46" s="383"/>
      <c r="K46" s="383"/>
      <c r="L46" s="383"/>
      <c r="M46" s="383"/>
      <c r="N46" s="383"/>
      <c r="O46" s="383"/>
      <c r="P46" s="383"/>
      <c r="Q46" s="383"/>
      <c r="R46" s="383"/>
      <c r="V46" s="383"/>
      <c r="W46" s="383"/>
      <c r="X46" s="383"/>
      <c r="Y46" s="383"/>
      <c r="Z46" s="383"/>
      <c r="AA46" s="383"/>
      <c r="AB46" s="383"/>
      <c r="AC46" s="383"/>
      <c r="AD46" s="383"/>
      <c r="AE46" s="383"/>
      <c r="AF46" s="383"/>
      <c r="AG46" s="383"/>
      <c r="AH46" s="383"/>
      <c r="AI46" s="206"/>
      <c r="AJ46" s="206"/>
    </row>
    <row r="47" spans="1:41">
      <c r="B47" s="383"/>
      <c r="P47" s="204" t="s">
        <v>223</v>
      </c>
      <c r="AI47" s="206"/>
      <c r="AJ47" s="206"/>
    </row>
    <row r="48" spans="1:41">
      <c r="AI48" s="206"/>
      <c r="AJ48" s="206"/>
    </row>
    <row r="49" spans="35:36">
      <c r="AI49" s="206"/>
      <c r="AJ49" s="206"/>
    </row>
    <row r="50" spans="35:36">
      <c r="AI50" s="206"/>
      <c r="AJ50" s="206"/>
    </row>
    <row r="51" spans="35:36">
      <c r="AI51" s="206"/>
      <c r="AJ51" s="206"/>
    </row>
    <row r="52" spans="35:36">
      <c r="AI52" s="206"/>
      <c r="AJ52" s="206"/>
    </row>
    <row r="53" spans="35:36">
      <c r="AI53" s="206"/>
      <c r="AJ53" s="206"/>
    </row>
    <row r="54" spans="35:36">
      <c r="AI54" s="206"/>
      <c r="AJ54" s="206"/>
    </row>
    <row r="55" spans="35:36">
      <c r="AI55" s="206"/>
      <c r="AJ55" s="206"/>
    </row>
    <row r="56" spans="35:36">
      <c r="AI56" s="206"/>
      <c r="AJ56" s="206"/>
    </row>
    <row r="57" spans="35:36">
      <c r="AI57" s="206"/>
      <c r="AJ57" s="206"/>
    </row>
    <row r="58" spans="35:36">
      <c r="AI58" s="206"/>
      <c r="AJ58" s="206"/>
    </row>
    <row r="59" spans="35:36">
      <c r="AI59" s="206"/>
      <c r="AJ59" s="206"/>
    </row>
    <row r="60" spans="35:36">
      <c r="AI60" s="206"/>
      <c r="AJ60" s="206"/>
    </row>
    <row r="61" spans="35:36">
      <c r="AI61" s="206"/>
      <c r="AJ61" s="206"/>
    </row>
    <row r="62" spans="35:36">
      <c r="AI62" s="206"/>
      <c r="AJ62" s="206"/>
    </row>
    <row r="63" spans="35:36">
      <c r="AI63" s="206"/>
      <c r="AJ63" s="206"/>
    </row>
    <row r="64" spans="35:36">
      <c r="AI64" s="206"/>
      <c r="AJ64" s="206"/>
    </row>
    <row r="65" spans="35:36">
      <c r="AI65" s="206"/>
      <c r="AJ65" s="206"/>
    </row>
    <row r="66" spans="35:36">
      <c r="AI66" s="206"/>
      <c r="AJ66" s="206"/>
    </row>
    <row r="67" spans="35:36">
      <c r="AI67" s="206"/>
      <c r="AJ67" s="206"/>
    </row>
    <row r="68" spans="35:36">
      <c r="AI68" s="206"/>
      <c r="AJ68" s="206"/>
    </row>
    <row r="69" spans="35:36">
      <c r="AI69" s="206"/>
      <c r="AJ69" s="206"/>
    </row>
    <row r="70" spans="35:36">
      <c r="AI70" s="206"/>
      <c r="AJ70" s="206"/>
    </row>
    <row r="71" spans="35:36">
      <c r="AI71" s="206"/>
      <c r="AJ71" s="206"/>
    </row>
    <row r="72" spans="35:36">
      <c r="AI72" s="206"/>
      <c r="AJ72" s="206"/>
    </row>
    <row r="73" spans="35:36">
      <c r="AI73" s="206"/>
      <c r="AJ73" s="206"/>
    </row>
    <row r="74" spans="35:36">
      <c r="AI74" s="206"/>
      <c r="AJ74" s="206"/>
    </row>
    <row r="75" spans="35:36">
      <c r="AI75" s="206"/>
      <c r="AJ75" s="206"/>
    </row>
    <row r="76" spans="35:36">
      <c r="AI76" s="206"/>
      <c r="AJ76" s="206"/>
    </row>
    <row r="77" spans="35:36">
      <c r="AI77" s="206"/>
      <c r="AJ77" s="206"/>
    </row>
    <row r="78" spans="35:36">
      <c r="AI78" s="206"/>
      <c r="AJ78" s="206"/>
    </row>
    <row r="79" spans="35:36">
      <c r="AI79" s="206"/>
      <c r="AJ79" s="206"/>
    </row>
    <row r="80" spans="35:36">
      <c r="AI80" s="206"/>
      <c r="AJ80" s="206"/>
    </row>
    <row r="81" spans="35:36">
      <c r="AI81" s="206"/>
      <c r="AJ81" s="206"/>
    </row>
    <row r="82" spans="35:36">
      <c r="AI82" s="206"/>
      <c r="AJ82" s="206"/>
    </row>
    <row r="83" spans="35:36">
      <c r="AI83" s="206"/>
      <c r="AJ83" s="206"/>
    </row>
    <row r="84" spans="35:36">
      <c r="AI84" s="206"/>
      <c r="AJ84" s="206"/>
    </row>
    <row r="85" spans="35:36">
      <c r="AI85" s="206"/>
      <c r="AJ85" s="206"/>
    </row>
    <row r="86" spans="35:36">
      <c r="AI86" s="206"/>
      <c r="AJ86" s="206"/>
    </row>
    <row r="87" spans="35:36">
      <c r="AI87" s="206"/>
      <c r="AJ87" s="206"/>
    </row>
    <row r="88" spans="35:36">
      <c r="AI88" s="206"/>
      <c r="AJ88" s="206"/>
    </row>
    <row r="89" spans="35:36">
      <c r="AI89" s="206"/>
      <c r="AJ89" s="206"/>
    </row>
    <row r="90" spans="35:36">
      <c r="AI90" s="206"/>
      <c r="AJ90" s="206"/>
    </row>
    <row r="91" spans="35:36">
      <c r="AI91" s="206"/>
      <c r="AJ91" s="206"/>
    </row>
    <row r="92" spans="35:36">
      <c r="AI92" s="206"/>
      <c r="AJ92" s="206"/>
    </row>
    <row r="93" spans="35:36">
      <c r="AI93" s="206"/>
      <c r="AJ93" s="206"/>
    </row>
    <row r="94" spans="35:36">
      <c r="AI94" s="206"/>
      <c r="AJ94" s="206"/>
    </row>
    <row r="95" spans="35:36">
      <c r="AI95" s="206"/>
      <c r="AJ95" s="206"/>
    </row>
    <row r="96" spans="35:36">
      <c r="AI96" s="206"/>
      <c r="AJ96" s="206"/>
    </row>
    <row r="97" spans="35:36">
      <c r="AI97" s="206"/>
      <c r="AJ97" s="206"/>
    </row>
    <row r="98" spans="35:36">
      <c r="AI98" s="206"/>
      <c r="AJ98" s="206"/>
    </row>
    <row r="99" spans="35:36">
      <c r="AI99" s="206"/>
      <c r="AJ99" s="206"/>
    </row>
    <row r="100" spans="35:36">
      <c r="AI100" s="206"/>
      <c r="AJ100" s="206"/>
    </row>
    <row r="101" spans="35:36">
      <c r="AI101" s="206"/>
      <c r="AJ101" s="206"/>
    </row>
    <row r="102" spans="35:36">
      <c r="AI102" s="206"/>
      <c r="AJ102" s="206"/>
    </row>
    <row r="103" spans="35:36">
      <c r="AI103" s="206"/>
      <c r="AJ103" s="206"/>
    </row>
    <row r="104" spans="35:36">
      <c r="AI104" s="206"/>
      <c r="AJ104" s="206"/>
    </row>
    <row r="105" spans="35:36">
      <c r="AI105" s="206"/>
      <c r="AJ105" s="206"/>
    </row>
    <row r="106" spans="35:36">
      <c r="AI106" s="206"/>
      <c r="AJ106" s="206"/>
    </row>
    <row r="107" spans="35:36">
      <c r="AI107" s="206"/>
      <c r="AJ107" s="206"/>
    </row>
    <row r="108" spans="35:36">
      <c r="AI108" s="206"/>
      <c r="AJ108" s="206"/>
    </row>
    <row r="109" spans="35:36">
      <c r="AI109" s="206"/>
      <c r="AJ109" s="206"/>
    </row>
    <row r="110" spans="35:36">
      <c r="AI110" s="206"/>
      <c r="AJ110" s="206"/>
    </row>
    <row r="111" spans="35:36">
      <c r="AI111" s="206"/>
      <c r="AJ111" s="206"/>
    </row>
    <row r="112" spans="35:36">
      <c r="AI112" s="206"/>
      <c r="AJ112" s="206"/>
    </row>
    <row r="113" spans="35:36">
      <c r="AI113" s="206"/>
      <c r="AJ113" s="206"/>
    </row>
    <row r="114" spans="35:36">
      <c r="AI114" s="206"/>
      <c r="AJ114" s="206"/>
    </row>
  </sheetData>
  <mergeCells count="3">
    <mergeCell ref="C1:AH1"/>
    <mergeCell ref="C38:AE38"/>
    <mergeCell ref="C39:V39"/>
  </mergeCells>
  <phoneticPr fontId="144"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xSplit="2" ySplit="6" topLeftCell="C7" activePane="bottomRight" state="frozen"/>
      <selection pane="topRight"/>
      <selection pane="bottomLeft"/>
      <selection pane="bottomRight"/>
    </sheetView>
  </sheetViews>
  <sheetFormatPr defaultRowHeight="15"/>
  <cols>
    <col min="1" max="1" width="1.5703125" style="88" customWidth="1"/>
    <col min="2" max="2" width="7.5703125" style="88" bestFit="1" customWidth="1"/>
    <col min="3" max="6" width="20.140625" style="88" customWidth="1"/>
    <col min="7" max="245" width="9.140625" style="88"/>
    <col min="246" max="246" width="1.5703125" style="88" customWidth="1"/>
    <col min="247" max="247" width="7.5703125" style="88" bestFit="1" customWidth="1"/>
    <col min="248" max="251" width="20.140625" style="88" customWidth="1"/>
    <col min="252" max="501" width="9.140625" style="88"/>
    <col min="502" max="502" width="1.5703125" style="88" customWidth="1"/>
    <col min="503" max="503" width="7.5703125" style="88" bestFit="1" customWidth="1"/>
    <col min="504" max="507" width="20.140625" style="88" customWidth="1"/>
    <col min="508" max="757" width="9.140625" style="88"/>
    <col min="758" max="758" width="1.5703125" style="88" customWidth="1"/>
    <col min="759" max="759" width="7.5703125" style="88" bestFit="1" customWidth="1"/>
    <col min="760" max="763" width="20.140625" style="88" customWidth="1"/>
    <col min="764" max="1013" width="9.140625" style="88"/>
    <col min="1014" max="1014" width="1.5703125" style="88" customWidth="1"/>
    <col min="1015" max="1015" width="7.5703125" style="88" bestFit="1" customWidth="1"/>
    <col min="1016" max="1019" width="20.140625" style="88" customWidth="1"/>
    <col min="1020" max="1269" width="9.140625" style="88"/>
    <col min="1270" max="1270" width="1.5703125" style="88" customWidth="1"/>
    <col min="1271" max="1271" width="7.5703125" style="88" bestFit="1" customWidth="1"/>
    <col min="1272" max="1275" width="20.140625" style="88" customWidth="1"/>
    <col min="1276" max="1525" width="9.140625" style="88"/>
    <col min="1526" max="1526" width="1.5703125" style="88" customWidth="1"/>
    <col min="1527" max="1527" width="7.5703125" style="88" bestFit="1" customWidth="1"/>
    <col min="1528" max="1531" width="20.140625" style="88" customWidth="1"/>
    <col min="1532" max="1781" width="9.140625" style="88"/>
    <col min="1782" max="1782" width="1.5703125" style="88" customWidth="1"/>
    <col min="1783" max="1783" width="7.5703125" style="88" bestFit="1" customWidth="1"/>
    <col min="1784" max="1787" width="20.140625" style="88" customWidth="1"/>
    <col min="1788" max="2037" width="9.140625" style="88"/>
    <col min="2038" max="2038" width="1.5703125" style="88" customWidth="1"/>
    <col min="2039" max="2039" width="7.5703125" style="88" bestFit="1" customWidth="1"/>
    <col min="2040" max="2043" width="20.140625" style="88" customWidth="1"/>
    <col min="2044" max="2293" width="9.140625" style="88"/>
    <col min="2294" max="2294" width="1.5703125" style="88" customWidth="1"/>
    <col min="2295" max="2295" width="7.5703125" style="88" bestFit="1" customWidth="1"/>
    <col min="2296" max="2299" width="20.140625" style="88" customWidth="1"/>
    <col min="2300" max="2549" width="9.140625" style="88"/>
    <col min="2550" max="2550" width="1.5703125" style="88" customWidth="1"/>
    <col min="2551" max="2551" width="7.5703125" style="88" bestFit="1" customWidth="1"/>
    <col min="2552" max="2555" width="20.140625" style="88" customWidth="1"/>
    <col min="2556" max="2805" width="9.140625" style="88"/>
    <col min="2806" max="2806" width="1.5703125" style="88" customWidth="1"/>
    <col min="2807" max="2807" width="7.5703125" style="88" bestFit="1" customWidth="1"/>
    <col min="2808" max="2811" width="20.140625" style="88" customWidth="1"/>
    <col min="2812" max="3061" width="9.140625" style="88"/>
    <col min="3062" max="3062" width="1.5703125" style="88" customWidth="1"/>
    <col min="3063" max="3063" width="7.5703125" style="88" bestFit="1" customWidth="1"/>
    <col min="3064" max="3067" width="20.140625" style="88" customWidth="1"/>
    <col min="3068" max="3317" width="9.140625" style="88"/>
    <col min="3318" max="3318" width="1.5703125" style="88" customWidth="1"/>
    <col min="3319" max="3319" width="7.5703125" style="88" bestFit="1" customWidth="1"/>
    <col min="3320" max="3323" width="20.140625" style="88" customWidth="1"/>
    <col min="3324" max="3573" width="9.140625" style="88"/>
    <col min="3574" max="3574" width="1.5703125" style="88" customWidth="1"/>
    <col min="3575" max="3575" width="7.5703125" style="88" bestFit="1" customWidth="1"/>
    <col min="3576" max="3579" width="20.140625" style="88" customWidth="1"/>
    <col min="3580" max="3829" width="9.140625" style="88"/>
    <col min="3830" max="3830" width="1.5703125" style="88" customWidth="1"/>
    <col min="3831" max="3831" width="7.5703125" style="88" bestFit="1" customWidth="1"/>
    <col min="3832" max="3835" width="20.140625" style="88" customWidth="1"/>
    <col min="3836" max="4085" width="9.140625" style="88"/>
    <col min="4086" max="4086" width="1.5703125" style="88" customWidth="1"/>
    <col min="4087" max="4087" width="7.5703125" style="88" bestFit="1" customWidth="1"/>
    <col min="4088" max="4091" width="20.140625" style="88" customWidth="1"/>
    <col min="4092" max="4341" width="9.140625" style="88"/>
    <col min="4342" max="4342" width="1.5703125" style="88" customWidth="1"/>
    <col min="4343" max="4343" width="7.5703125" style="88" bestFit="1" customWidth="1"/>
    <col min="4344" max="4347" width="20.140625" style="88" customWidth="1"/>
    <col min="4348" max="4597" width="9.140625" style="88"/>
    <col min="4598" max="4598" width="1.5703125" style="88" customWidth="1"/>
    <col min="4599" max="4599" width="7.5703125" style="88" bestFit="1" customWidth="1"/>
    <col min="4600" max="4603" width="20.140625" style="88" customWidth="1"/>
    <col min="4604" max="4853" width="9.140625" style="88"/>
    <col min="4854" max="4854" width="1.5703125" style="88" customWidth="1"/>
    <col min="4855" max="4855" width="7.5703125" style="88" bestFit="1" customWidth="1"/>
    <col min="4856" max="4859" width="20.140625" style="88" customWidth="1"/>
    <col min="4860" max="5109" width="9.140625" style="88"/>
    <col min="5110" max="5110" width="1.5703125" style="88" customWidth="1"/>
    <col min="5111" max="5111" width="7.5703125" style="88" bestFit="1" customWidth="1"/>
    <col min="5112" max="5115" width="20.140625" style="88" customWidth="1"/>
    <col min="5116" max="5365" width="9.140625" style="88"/>
    <col min="5366" max="5366" width="1.5703125" style="88" customWidth="1"/>
    <col min="5367" max="5367" width="7.5703125" style="88" bestFit="1" customWidth="1"/>
    <col min="5368" max="5371" width="20.140625" style="88" customWidth="1"/>
    <col min="5372" max="5621" width="9.140625" style="88"/>
    <col min="5622" max="5622" width="1.5703125" style="88" customWidth="1"/>
    <col min="5623" max="5623" width="7.5703125" style="88" bestFit="1" customWidth="1"/>
    <col min="5624" max="5627" width="20.140625" style="88" customWidth="1"/>
    <col min="5628" max="5877" width="9.140625" style="88"/>
    <col min="5878" max="5878" width="1.5703125" style="88" customWidth="1"/>
    <col min="5879" max="5879" width="7.5703125" style="88" bestFit="1" customWidth="1"/>
    <col min="5880" max="5883" width="20.140625" style="88" customWidth="1"/>
    <col min="5884" max="6133" width="9.140625" style="88"/>
    <col min="6134" max="6134" width="1.5703125" style="88" customWidth="1"/>
    <col min="6135" max="6135" width="7.5703125" style="88" bestFit="1" customWidth="1"/>
    <col min="6136" max="6139" width="20.140625" style="88" customWidth="1"/>
    <col min="6140" max="6389" width="9.140625" style="88"/>
    <col min="6390" max="6390" width="1.5703125" style="88" customWidth="1"/>
    <col min="6391" max="6391" width="7.5703125" style="88" bestFit="1" customWidth="1"/>
    <col min="6392" max="6395" width="20.140625" style="88" customWidth="1"/>
    <col min="6396" max="6645" width="9.140625" style="88"/>
    <col min="6646" max="6646" width="1.5703125" style="88" customWidth="1"/>
    <col min="6647" max="6647" width="7.5703125" style="88" bestFit="1" customWidth="1"/>
    <col min="6648" max="6651" width="20.140625" style="88" customWidth="1"/>
    <col min="6652" max="6901" width="9.140625" style="88"/>
    <col min="6902" max="6902" width="1.5703125" style="88" customWidth="1"/>
    <col min="6903" max="6903" width="7.5703125" style="88" bestFit="1" customWidth="1"/>
    <col min="6904" max="6907" width="20.140625" style="88" customWidth="1"/>
    <col min="6908" max="7157" width="9.140625" style="88"/>
    <col min="7158" max="7158" width="1.5703125" style="88" customWidth="1"/>
    <col min="7159" max="7159" width="7.5703125" style="88" bestFit="1" customWidth="1"/>
    <col min="7160" max="7163" width="20.140625" style="88" customWidth="1"/>
    <col min="7164" max="7413" width="9.140625" style="88"/>
    <col min="7414" max="7414" width="1.5703125" style="88" customWidth="1"/>
    <col min="7415" max="7415" width="7.5703125" style="88" bestFit="1" customWidth="1"/>
    <col min="7416" max="7419" width="20.140625" style="88" customWidth="1"/>
    <col min="7420" max="7669" width="9.140625" style="88"/>
    <col min="7670" max="7670" width="1.5703125" style="88" customWidth="1"/>
    <col min="7671" max="7671" width="7.5703125" style="88" bestFit="1" customWidth="1"/>
    <col min="7672" max="7675" width="20.140625" style="88" customWidth="1"/>
    <col min="7676" max="7925" width="9.140625" style="88"/>
    <col min="7926" max="7926" width="1.5703125" style="88" customWidth="1"/>
    <col min="7927" max="7927" width="7.5703125" style="88" bestFit="1" customWidth="1"/>
    <col min="7928" max="7931" width="20.140625" style="88" customWidth="1"/>
    <col min="7932" max="8181" width="9.140625" style="88"/>
    <col min="8182" max="8182" width="1.5703125" style="88" customWidth="1"/>
    <col min="8183" max="8183" width="7.5703125" style="88" bestFit="1" customWidth="1"/>
    <col min="8184" max="8187" width="20.140625" style="88" customWidth="1"/>
    <col min="8188" max="8437" width="9.140625" style="88"/>
    <col min="8438" max="8438" width="1.5703125" style="88" customWidth="1"/>
    <col min="8439" max="8439" width="7.5703125" style="88" bestFit="1" customWidth="1"/>
    <col min="8440" max="8443" width="20.140625" style="88" customWidth="1"/>
    <col min="8444" max="8693" width="9.140625" style="88"/>
    <col min="8694" max="8694" width="1.5703125" style="88" customWidth="1"/>
    <col min="8695" max="8695" width="7.5703125" style="88" bestFit="1" customWidth="1"/>
    <col min="8696" max="8699" width="20.140625" style="88" customWidth="1"/>
    <col min="8700" max="8949" width="9.140625" style="88"/>
    <col min="8950" max="8950" width="1.5703125" style="88" customWidth="1"/>
    <col min="8951" max="8951" width="7.5703125" style="88" bestFit="1" customWidth="1"/>
    <col min="8952" max="8955" width="20.140625" style="88" customWidth="1"/>
    <col min="8956" max="9205" width="9.140625" style="88"/>
    <col min="9206" max="9206" width="1.5703125" style="88" customWidth="1"/>
    <col min="9207" max="9207" width="7.5703125" style="88" bestFit="1" customWidth="1"/>
    <col min="9208" max="9211" width="20.140625" style="88" customWidth="1"/>
    <col min="9212" max="9461" width="9.140625" style="88"/>
    <col min="9462" max="9462" width="1.5703125" style="88" customWidth="1"/>
    <col min="9463" max="9463" width="7.5703125" style="88" bestFit="1" customWidth="1"/>
    <col min="9464" max="9467" width="20.140625" style="88" customWidth="1"/>
    <col min="9468" max="9717" width="9.140625" style="88"/>
    <col min="9718" max="9718" width="1.5703125" style="88" customWidth="1"/>
    <col min="9719" max="9719" width="7.5703125" style="88" bestFit="1" customWidth="1"/>
    <col min="9720" max="9723" width="20.140625" style="88" customWidth="1"/>
    <col min="9724" max="9973" width="9.140625" style="88"/>
    <col min="9974" max="9974" width="1.5703125" style="88" customWidth="1"/>
    <col min="9975" max="9975" width="7.5703125" style="88" bestFit="1" customWidth="1"/>
    <col min="9976" max="9979" width="20.140625" style="88" customWidth="1"/>
    <col min="9980" max="10229" width="9.140625" style="88"/>
    <col min="10230" max="10230" width="1.5703125" style="88" customWidth="1"/>
    <col min="10231" max="10231" width="7.5703125" style="88" bestFit="1" customWidth="1"/>
    <col min="10232" max="10235" width="20.140625" style="88" customWidth="1"/>
    <col min="10236" max="10485" width="9.140625" style="88"/>
    <col min="10486" max="10486" width="1.5703125" style="88" customWidth="1"/>
    <col min="10487" max="10487" width="7.5703125" style="88" bestFit="1" customWidth="1"/>
    <col min="10488" max="10491" width="20.140625" style="88" customWidth="1"/>
    <col min="10492" max="10741" width="9.140625" style="88"/>
    <col min="10742" max="10742" width="1.5703125" style="88" customWidth="1"/>
    <col min="10743" max="10743" width="7.5703125" style="88" bestFit="1" customWidth="1"/>
    <col min="10744" max="10747" width="20.140625" style="88" customWidth="1"/>
    <col min="10748" max="10997" width="9.140625" style="88"/>
    <col min="10998" max="10998" width="1.5703125" style="88" customWidth="1"/>
    <col min="10999" max="10999" width="7.5703125" style="88" bestFit="1" customWidth="1"/>
    <col min="11000" max="11003" width="20.140625" style="88" customWidth="1"/>
    <col min="11004" max="11253" width="9.140625" style="88"/>
    <col min="11254" max="11254" width="1.5703125" style="88" customWidth="1"/>
    <col min="11255" max="11255" width="7.5703125" style="88" bestFit="1" customWidth="1"/>
    <col min="11256" max="11259" width="20.140625" style="88" customWidth="1"/>
    <col min="11260" max="11509" width="9.140625" style="88"/>
    <col min="11510" max="11510" width="1.5703125" style="88" customWidth="1"/>
    <col min="11511" max="11511" width="7.5703125" style="88" bestFit="1" customWidth="1"/>
    <col min="11512" max="11515" width="20.140625" style="88" customWidth="1"/>
    <col min="11516" max="11765" width="9.140625" style="88"/>
    <col min="11766" max="11766" width="1.5703125" style="88" customWidth="1"/>
    <col min="11767" max="11767" width="7.5703125" style="88" bestFit="1" customWidth="1"/>
    <col min="11768" max="11771" width="20.140625" style="88" customWidth="1"/>
    <col min="11772" max="12021" width="9.140625" style="88"/>
    <col min="12022" max="12022" width="1.5703125" style="88" customWidth="1"/>
    <col min="12023" max="12023" width="7.5703125" style="88" bestFit="1" customWidth="1"/>
    <col min="12024" max="12027" width="20.140625" style="88" customWidth="1"/>
    <col min="12028" max="12277" width="9.140625" style="88"/>
    <col min="12278" max="12278" width="1.5703125" style="88" customWidth="1"/>
    <col min="12279" max="12279" width="7.5703125" style="88" bestFit="1" customWidth="1"/>
    <col min="12280" max="12283" width="20.140625" style="88" customWidth="1"/>
    <col min="12284" max="12533" width="9.140625" style="88"/>
    <col min="12534" max="12534" width="1.5703125" style="88" customWidth="1"/>
    <col min="12535" max="12535" width="7.5703125" style="88" bestFit="1" customWidth="1"/>
    <col min="12536" max="12539" width="20.140625" style="88" customWidth="1"/>
    <col min="12540" max="12789" width="9.140625" style="88"/>
    <col min="12790" max="12790" width="1.5703125" style="88" customWidth="1"/>
    <col min="12791" max="12791" width="7.5703125" style="88" bestFit="1" customWidth="1"/>
    <col min="12792" max="12795" width="20.140625" style="88" customWidth="1"/>
    <col min="12796" max="13045" width="9.140625" style="88"/>
    <col min="13046" max="13046" width="1.5703125" style="88" customWidth="1"/>
    <col min="13047" max="13047" width="7.5703125" style="88" bestFit="1" customWidth="1"/>
    <col min="13048" max="13051" width="20.140625" style="88" customWidth="1"/>
    <col min="13052" max="13301" width="9.140625" style="88"/>
    <col min="13302" max="13302" width="1.5703125" style="88" customWidth="1"/>
    <col min="13303" max="13303" width="7.5703125" style="88" bestFit="1" customWidth="1"/>
    <col min="13304" max="13307" width="20.140625" style="88" customWidth="1"/>
    <col min="13308" max="13557" width="9.140625" style="88"/>
    <col min="13558" max="13558" width="1.5703125" style="88" customWidth="1"/>
    <col min="13559" max="13559" width="7.5703125" style="88" bestFit="1" customWidth="1"/>
    <col min="13560" max="13563" width="20.140625" style="88" customWidth="1"/>
    <col min="13564" max="13813" width="9.140625" style="88"/>
    <col min="13814" max="13814" width="1.5703125" style="88" customWidth="1"/>
    <col min="13815" max="13815" width="7.5703125" style="88" bestFit="1" customWidth="1"/>
    <col min="13816" max="13819" width="20.140625" style="88" customWidth="1"/>
    <col min="13820" max="14069" width="9.140625" style="88"/>
    <col min="14070" max="14070" width="1.5703125" style="88" customWidth="1"/>
    <col min="14071" max="14071" width="7.5703125" style="88" bestFit="1" customWidth="1"/>
    <col min="14072" max="14075" width="20.140625" style="88" customWidth="1"/>
    <col min="14076" max="14325" width="9.140625" style="88"/>
    <col min="14326" max="14326" width="1.5703125" style="88" customWidth="1"/>
    <col min="14327" max="14327" width="7.5703125" style="88" bestFit="1" customWidth="1"/>
    <col min="14328" max="14331" width="20.140625" style="88" customWidth="1"/>
    <col min="14332" max="14581" width="9.140625" style="88"/>
    <col min="14582" max="14582" width="1.5703125" style="88" customWidth="1"/>
    <col min="14583" max="14583" width="7.5703125" style="88" bestFit="1" customWidth="1"/>
    <col min="14584" max="14587" width="20.140625" style="88" customWidth="1"/>
    <col min="14588" max="14837" width="9.140625" style="88"/>
    <col min="14838" max="14838" width="1.5703125" style="88" customWidth="1"/>
    <col min="14839" max="14839" width="7.5703125" style="88" bestFit="1" customWidth="1"/>
    <col min="14840" max="14843" width="20.140625" style="88" customWidth="1"/>
    <col min="14844" max="15093" width="9.140625" style="88"/>
    <col min="15094" max="15094" width="1.5703125" style="88" customWidth="1"/>
    <col min="15095" max="15095" width="7.5703125" style="88" bestFit="1" customWidth="1"/>
    <col min="15096" max="15099" width="20.140625" style="88" customWidth="1"/>
    <col min="15100" max="15349" width="9.140625" style="88"/>
    <col min="15350" max="15350" width="1.5703125" style="88" customWidth="1"/>
    <col min="15351" max="15351" width="7.5703125" style="88" bestFit="1" customWidth="1"/>
    <col min="15352" max="15355" width="20.140625" style="88" customWidth="1"/>
    <col min="15356" max="15605" width="9.140625" style="88"/>
    <col min="15606" max="15606" width="1.5703125" style="88" customWidth="1"/>
    <col min="15607" max="15607" width="7.5703125" style="88" bestFit="1" customWidth="1"/>
    <col min="15608" max="15611" width="20.140625" style="88" customWidth="1"/>
    <col min="15612" max="15861" width="9.140625" style="88"/>
    <col min="15862" max="15862" width="1.5703125" style="88" customWidth="1"/>
    <col min="15863" max="15863" width="7.5703125" style="88" bestFit="1" customWidth="1"/>
    <col min="15864" max="15867" width="20.140625" style="88" customWidth="1"/>
    <col min="15868" max="16117" width="9.140625" style="88"/>
    <col min="16118" max="16118" width="1.5703125" style="88" customWidth="1"/>
    <col min="16119" max="16119" width="7.5703125" style="88" bestFit="1" customWidth="1"/>
    <col min="16120" max="16123" width="20.140625" style="88" customWidth="1"/>
    <col min="16124" max="16384" width="9.140625" style="88"/>
  </cols>
  <sheetData>
    <row r="1" spans="1:11" ht="27" customHeight="1">
      <c r="B1" s="182" t="s">
        <v>309</v>
      </c>
      <c r="C1" s="182"/>
      <c r="D1" s="182"/>
      <c r="E1" s="182"/>
      <c r="F1" s="182"/>
      <c r="G1" s="182"/>
      <c r="H1" s="182"/>
      <c r="I1" s="182"/>
      <c r="J1" s="182"/>
    </row>
    <row r="2" spans="1:11" s="128" customFormat="1" ht="38.25" customHeight="1">
      <c r="B2" s="183" t="s">
        <v>340</v>
      </c>
      <c r="C2" s="183"/>
      <c r="D2" s="183"/>
      <c r="E2" s="183"/>
      <c r="F2" s="183"/>
      <c r="G2" s="183"/>
      <c r="H2" s="183"/>
      <c r="I2" s="183"/>
      <c r="J2" s="183"/>
      <c r="K2" s="142"/>
    </row>
    <row r="3" spans="1:11" ht="57.75" customHeight="1" thickBot="1">
      <c r="B3" s="184" t="s">
        <v>323</v>
      </c>
      <c r="C3" s="184"/>
      <c r="D3" s="184"/>
      <c r="E3" s="184"/>
      <c r="F3" s="184"/>
      <c r="G3" s="184"/>
      <c r="H3" s="184"/>
      <c r="I3" s="184"/>
      <c r="J3" s="184"/>
      <c r="K3" s="568"/>
    </row>
    <row r="4" spans="1:11" ht="16.5" thickTop="1" thickBot="1">
      <c r="A4" s="101"/>
      <c r="B4" s="89"/>
      <c r="C4" s="89"/>
      <c r="D4" s="89"/>
      <c r="E4" s="89"/>
      <c r="F4" s="99"/>
      <c r="G4" s="90"/>
    </row>
    <row r="5" spans="1:11">
      <c r="A5" s="101"/>
      <c r="B5" s="91"/>
      <c r="C5" s="185" t="s">
        <v>190</v>
      </c>
      <c r="D5" s="185"/>
      <c r="E5" s="185"/>
      <c r="F5" s="186"/>
      <c r="G5" s="92"/>
    </row>
    <row r="6" spans="1:11" ht="45">
      <c r="A6" s="101"/>
      <c r="B6" s="93" t="s">
        <v>191</v>
      </c>
      <c r="C6" s="94" t="s">
        <v>192</v>
      </c>
      <c r="D6" s="94" t="s">
        <v>193</v>
      </c>
      <c r="E6" s="94" t="s">
        <v>194</v>
      </c>
      <c r="F6" s="98" t="s">
        <v>195</v>
      </c>
      <c r="G6" s="92"/>
    </row>
    <row r="7" spans="1:11">
      <c r="A7" s="100"/>
      <c r="B7" s="95" t="s">
        <v>287</v>
      </c>
      <c r="C7" s="131">
        <v>10.419793015590592</v>
      </c>
      <c r="D7" s="131">
        <v>14.404623419485702</v>
      </c>
      <c r="E7" s="132">
        <v>3.9848304038951099</v>
      </c>
      <c r="F7" s="133">
        <v>37.803019695119836</v>
      </c>
      <c r="G7" s="92"/>
    </row>
    <row r="8" spans="1:11">
      <c r="A8" s="100"/>
      <c r="B8" s="95" t="s">
        <v>288</v>
      </c>
      <c r="C8" s="131">
        <v>11.321760386443776</v>
      </c>
      <c r="D8" s="131">
        <v>15.452131058711929</v>
      </c>
      <c r="E8" s="132">
        <v>4.1303706722681532</v>
      </c>
      <c r="F8" s="133">
        <v>40.95431850312761</v>
      </c>
      <c r="G8" s="92"/>
    </row>
    <row r="9" spans="1:11">
      <c r="A9" s="100"/>
      <c r="B9" s="95" t="s">
        <v>289</v>
      </c>
      <c r="C9" s="131">
        <v>12.131178339597474</v>
      </c>
      <c r="D9" s="131">
        <v>14.913190571831514</v>
      </c>
      <c r="E9" s="132">
        <v>2.7820122322340399</v>
      </c>
      <c r="F9" s="133">
        <v>42.972284847275127</v>
      </c>
      <c r="G9" s="92"/>
    </row>
    <row r="10" spans="1:11">
      <c r="A10" s="100"/>
      <c r="B10" s="95" t="s">
        <v>290</v>
      </c>
      <c r="C10" s="131">
        <v>12.380731555799345</v>
      </c>
      <c r="D10" s="131">
        <v>13.759371969218048</v>
      </c>
      <c r="E10" s="132">
        <v>1.3786404134187027</v>
      </c>
      <c r="F10" s="133">
        <v>42.863118936893528</v>
      </c>
      <c r="G10" s="92"/>
    </row>
    <row r="11" spans="1:11">
      <c r="A11" s="100"/>
      <c r="B11" s="95" t="s">
        <v>291</v>
      </c>
      <c r="C11" s="131">
        <v>12.301970120744523</v>
      </c>
      <c r="D11" s="131">
        <v>13.157759346535446</v>
      </c>
      <c r="E11" s="132">
        <v>0.85578922579092342</v>
      </c>
      <c r="F11" s="133">
        <v>41.79005518649582</v>
      </c>
      <c r="G11" s="92"/>
    </row>
    <row r="12" spans="1:11">
      <c r="A12" s="100"/>
      <c r="B12" s="95" t="s">
        <v>292</v>
      </c>
      <c r="C12" s="131">
        <v>12.057687354005703</v>
      </c>
      <c r="D12" s="131">
        <v>12.469915981493077</v>
      </c>
      <c r="E12" s="132">
        <v>0.41222862748737477</v>
      </c>
      <c r="F12" s="133">
        <v>39.823317439477194</v>
      </c>
      <c r="G12" s="92"/>
    </row>
    <row r="13" spans="1:11">
      <c r="A13" s="100"/>
      <c r="B13" s="95" t="s">
        <v>293</v>
      </c>
      <c r="C13" s="131">
        <v>11.817295203635553</v>
      </c>
      <c r="D13" s="131">
        <v>11.817295203635553</v>
      </c>
      <c r="E13" s="132">
        <v>0</v>
      </c>
      <c r="F13" s="133">
        <v>37.926069274110866</v>
      </c>
      <c r="G13" s="92"/>
    </row>
    <row r="14" spans="1:11">
      <c r="A14" s="100"/>
      <c r="B14" s="95" t="s">
        <v>294</v>
      </c>
      <c r="C14" s="131">
        <v>11.796660684798139</v>
      </c>
      <c r="D14" s="131">
        <v>11.564394826755482</v>
      </c>
      <c r="E14" s="132">
        <v>-0.23226585804265731</v>
      </c>
      <c r="F14" s="133">
        <v>38.168247672891354</v>
      </c>
      <c r="G14" s="92"/>
    </row>
    <row r="15" spans="1:11">
      <c r="A15" s="100"/>
      <c r="B15" s="95" t="s">
        <v>295</v>
      </c>
      <c r="C15" s="131">
        <v>12.132456649509374</v>
      </c>
      <c r="D15" s="131">
        <v>12.19558077359631</v>
      </c>
      <c r="E15" s="132">
        <v>6.3124124086936462E-2</v>
      </c>
      <c r="F15" s="133">
        <v>37.64135144866227</v>
      </c>
      <c r="G15" s="92"/>
    </row>
    <row r="16" spans="1:11">
      <c r="A16" s="100"/>
      <c r="B16" s="95" t="s">
        <v>296</v>
      </c>
      <c r="C16" s="131">
        <v>12.297506556882384</v>
      </c>
      <c r="D16" s="131">
        <v>12.518861674906267</v>
      </c>
      <c r="E16" s="132">
        <v>0.22135511802388308</v>
      </c>
      <c r="F16" s="133">
        <v>36.689520301776838</v>
      </c>
      <c r="G16" s="92"/>
    </row>
    <row r="17" spans="1:7">
      <c r="A17" s="100"/>
      <c r="B17" s="95" t="s">
        <v>297</v>
      </c>
      <c r="C17" s="131">
        <v>12.743824386990166</v>
      </c>
      <c r="D17" s="131">
        <v>12.448828452106135</v>
      </c>
      <c r="E17" s="132">
        <v>-0.29499593488403164</v>
      </c>
      <c r="F17" s="133">
        <v>33.878108640350739</v>
      </c>
      <c r="G17" s="92"/>
    </row>
    <row r="18" spans="1:7">
      <c r="A18" s="100"/>
      <c r="B18" s="95" t="s">
        <v>298</v>
      </c>
      <c r="C18" s="131">
        <v>12.747464201511649</v>
      </c>
      <c r="D18" s="131">
        <v>12.350876426353508</v>
      </c>
      <c r="E18" s="132">
        <v>-0.39658777515814059</v>
      </c>
      <c r="F18" s="133">
        <v>31.844382709730823</v>
      </c>
      <c r="G18" s="92"/>
    </row>
    <row r="19" spans="1:7">
      <c r="A19" s="100"/>
      <c r="B19" s="95" t="s">
        <v>299</v>
      </c>
      <c r="C19" s="131">
        <v>13.054951125805255</v>
      </c>
      <c r="D19" s="131">
        <v>12.479316841555939</v>
      </c>
      <c r="E19" s="132">
        <v>-0.57563428424931651</v>
      </c>
      <c r="F19" s="133">
        <v>30.211447628413012</v>
      </c>
      <c r="G19" s="92"/>
    </row>
    <row r="20" spans="1:7">
      <c r="A20" s="100"/>
      <c r="B20" s="95" t="s">
        <v>300</v>
      </c>
      <c r="C20" s="131">
        <v>13.129991843132835</v>
      </c>
      <c r="D20" s="131">
        <v>13.98994338557444</v>
      </c>
      <c r="E20" s="132">
        <v>0.8599515424416051</v>
      </c>
      <c r="F20" s="133">
        <v>29.411212609520359</v>
      </c>
      <c r="G20" s="92"/>
    </row>
    <row r="21" spans="1:7">
      <c r="A21" s="100"/>
      <c r="B21" s="95" t="s">
        <v>301</v>
      </c>
      <c r="C21" s="131">
        <v>13.446417368549165</v>
      </c>
      <c r="D21" s="131">
        <v>24.506541227657721</v>
      </c>
      <c r="E21" s="132">
        <v>11.060123859108556</v>
      </c>
      <c r="F21" s="133">
        <v>42.001900573850556</v>
      </c>
      <c r="G21" s="92"/>
    </row>
    <row r="22" spans="1:7">
      <c r="A22" s="100"/>
      <c r="B22" s="95" t="s">
        <v>302</v>
      </c>
      <c r="C22" s="131">
        <v>14.921328871676714</v>
      </c>
      <c r="D22" s="131">
        <v>41.986567657920951</v>
      </c>
      <c r="E22" s="132">
        <v>27.065238786244237</v>
      </c>
      <c r="F22" s="133">
        <v>67.780249948468779</v>
      </c>
      <c r="G22" s="92"/>
    </row>
    <row r="23" spans="1:7">
      <c r="A23" s="100"/>
      <c r="B23" s="95" t="s">
        <v>303</v>
      </c>
      <c r="C23" s="131">
        <v>18.19763322280998</v>
      </c>
      <c r="D23" s="131">
        <v>45.949553504394473</v>
      </c>
      <c r="E23" s="132">
        <v>27.751920281584493</v>
      </c>
      <c r="F23" s="133">
        <v>103.08815025501829</v>
      </c>
      <c r="G23" s="92"/>
    </row>
    <row r="24" spans="1:7">
      <c r="A24" s="100"/>
      <c r="B24" s="95" t="s">
        <v>304</v>
      </c>
      <c r="C24" s="131">
        <v>19.956172639569822</v>
      </c>
      <c r="D24" s="131">
        <v>47.193807576158605</v>
      </c>
      <c r="E24" s="132">
        <v>27.237634936588783</v>
      </c>
      <c r="F24" s="133">
        <v>125.38523577837432</v>
      </c>
      <c r="G24" s="92"/>
    </row>
    <row r="25" spans="1:7">
      <c r="A25" s="100"/>
      <c r="B25" s="95" t="s">
        <v>305</v>
      </c>
      <c r="C25" s="131">
        <v>20.877866117304329</v>
      </c>
      <c r="D25" s="131">
        <v>42.245564860774756</v>
      </c>
      <c r="E25" s="132">
        <v>21.367698743470427</v>
      </c>
      <c r="F25" s="133">
        <v>144.1427062385639</v>
      </c>
      <c r="G25" s="92"/>
    </row>
    <row r="26" spans="1:7">
      <c r="A26" s="100"/>
      <c r="B26" s="95" t="s">
        <v>306</v>
      </c>
      <c r="C26" s="131">
        <v>22.175379868771866</v>
      </c>
      <c r="D26" s="131">
        <v>27.786352812603077</v>
      </c>
      <c r="E26" s="132">
        <v>5.6109729438312108</v>
      </c>
      <c r="F26" s="133">
        <v>139.23072201896599</v>
      </c>
      <c r="G26" s="92"/>
    </row>
    <row r="27" spans="1:7">
      <c r="A27" s="100"/>
      <c r="B27" s="95" t="s">
        <v>196</v>
      </c>
      <c r="C27" s="131">
        <v>22.670459506408687</v>
      </c>
      <c r="D27" s="131">
        <v>22.706710491028169</v>
      </c>
      <c r="E27" s="132">
        <v>3.6250984619481841E-2</v>
      </c>
      <c r="F27" s="133">
        <v>152.23840045936495</v>
      </c>
      <c r="G27" s="92"/>
    </row>
    <row r="28" spans="1:7">
      <c r="B28" s="95" t="s">
        <v>197</v>
      </c>
      <c r="C28" s="131">
        <v>26.604295806240057</v>
      </c>
      <c r="D28" s="131">
        <v>27.742245616723871</v>
      </c>
      <c r="E28" s="132">
        <v>1.1379498104838142</v>
      </c>
      <c r="F28" s="133">
        <v>174.50678301011337</v>
      </c>
      <c r="G28" s="92"/>
    </row>
    <row r="29" spans="1:7">
      <c r="B29" s="95" t="s">
        <v>198</v>
      </c>
      <c r="C29" s="131">
        <v>27.055025232282766</v>
      </c>
      <c r="D29" s="131">
        <v>26.773446478781121</v>
      </c>
      <c r="E29" s="132">
        <v>-0.28157875350164474</v>
      </c>
      <c r="F29" s="133">
        <v>187.43137787208204</v>
      </c>
      <c r="G29" s="92"/>
    </row>
    <row r="30" spans="1:7">
      <c r="B30" s="95" t="s">
        <v>199</v>
      </c>
      <c r="C30" s="131">
        <v>25.946467376041298</v>
      </c>
      <c r="D30" s="131">
        <v>25.264301062990423</v>
      </c>
      <c r="E30" s="132">
        <v>-0.68216631305087461</v>
      </c>
      <c r="F30" s="133">
        <v>183.51353830989228</v>
      </c>
      <c r="G30" s="92"/>
    </row>
    <row r="31" spans="1:7">
      <c r="B31" s="95" t="s">
        <v>200</v>
      </c>
      <c r="C31" s="131">
        <v>24.269500106415244</v>
      </c>
      <c r="D31" s="131">
        <v>24.780498777581293</v>
      </c>
      <c r="E31" s="132">
        <v>0.51099867116604969</v>
      </c>
      <c r="F31" s="133">
        <v>177.03899936016893</v>
      </c>
      <c r="G31" s="92"/>
    </row>
    <row r="32" spans="1:7">
      <c r="B32" s="95" t="s">
        <v>201</v>
      </c>
      <c r="C32" s="131">
        <v>24.305847269768869</v>
      </c>
      <c r="D32" s="131">
        <v>25.705993672835771</v>
      </c>
      <c r="E32" s="132">
        <v>1.400146403066902</v>
      </c>
      <c r="F32" s="133">
        <v>179.65495879806045</v>
      </c>
      <c r="G32" s="92"/>
    </row>
    <row r="33" spans="2:7">
      <c r="B33" s="95" t="s">
        <v>202</v>
      </c>
      <c r="C33" s="131">
        <v>25.057067004864752</v>
      </c>
      <c r="D33" s="131">
        <v>26.938105009673357</v>
      </c>
      <c r="E33" s="132">
        <v>1.8810380048086053</v>
      </c>
      <c r="F33" s="133">
        <v>174.22775807381035</v>
      </c>
      <c r="G33" s="92"/>
    </row>
    <row r="34" spans="2:7">
      <c r="B34" s="95" t="s">
        <v>203</v>
      </c>
      <c r="C34" s="131">
        <v>24.972933047432434</v>
      </c>
      <c r="D34" s="131">
        <v>25.461937138165414</v>
      </c>
      <c r="E34" s="132">
        <v>0.48900409073297979</v>
      </c>
      <c r="F34" s="133">
        <v>171.364701147185</v>
      </c>
      <c r="G34" s="92"/>
    </row>
    <row r="35" spans="2:7">
      <c r="B35" s="95" t="s">
        <v>204</v>
      </c>
      <c r="C35" s="131">
        <v>25.227561759158412</v>
      </c>
      <c r="D35" s="131">
        <v>25.50718447872346</v>
      </c>
      <c r="E35" s="132">
        <v>0.27962271956504736</v>
      </c>
      <c r="F35" s="133">
        <v>168.59524049766677</v>
      </c>
      <c r="G35" s="92"/>
    </row>
    <row r="36" spans="2:7">
      <c r="B36" s="95" t="s">
        <v>205</v>
      </c>
      <c r="C36" s="131">
        <v>24.962577463339482</v>
      </c>
      <c r="D36" s="131">
        <v>25.858840218007256</v>
      </c>
      <c r="E36" s="132">
        <v>0.89626275466777372</v>
      </c>
      <c r="F36" s="133">
        <v>169.30061038469347</v>
      </c>
      <c r="G36" s="92"/>
    </row>
    <row r="37" spans="2:7">
      <c r="B37" s="95" t="s">
        <v>206</v>
      </c>
      <c r="C37" s="131">
        <v>25.751768342644006</v>
      </c>
      <c r="D37" s="131">
        <v>27.437048782489821</v>
      </c>
      <c r="E37" s="132">
        <v>1.6852804398458154</v>
      </c>
      <c r="F37" s="133">
        <v>178.34836967885337</v>
      </c>
      <c r="G37" s="92"/>
    </row>
    <row r="38" spans="2:7">
      <c r="B38" s="95" t="s">
        <v>207</v>
      </c>
      <c r="C38" s="131">
        <v>27.467378263622738</v>
      </c>
      <c r="D38" s="131">
        <v>29.376005819424673</v>
      </c>
      <c r="E38" s="132">
        <v>1.9086275558019352</v>
      </c>
      <c r="F38" s="133">
        <v>185.99692044726572</v>
      </c>
      <c r="G38" s="92"/>
    </row>
    <row r="39" spans="2:7">
      <c r="B39" s="95" t="s">
        <v>208</v>
      </c>
      <c r="C39" s="131">
        <v>28.413216706036316</v>
      </c>
      <c r="D39" s="131">
        <v>28.7178834088675</v>
      </c>
      <c r="E39" s="132">
        <v>0.30466670283118447</v>
      </c>
      <c r="F39" s="133">
        <v>189.65819444067344</v>
      </c>
      <c r="G39" s="92"/>
    </row>
    <row r="40" spans="2:7">
      <c r="B40" s="95" t="s">
        <v>209</v>
      </c>
      <c r="C40" s="131">
        <v>27.288896922809585</v>
      </c>
      <c r="D40" s="131">
        <v>26.813894365406458</v>
      </c>
      <c r="E40" s="132">
        <v>-0.47500255740312625</v>
      </c>
      <c r="F40" s="133">
        <v>185.83076961337994</v>
      </c>
      <c r="G40" s="92"/>
    </row>
    <row r="41" spans="2:7">
      <c r="B41" s="95" t="s">
        <v>210</v>
      </c>
      <c r="C41" s="131">
        <v>26.288596414278913</v>
      </c>
      <c r="D41" s="131">
        <v>25.98304664967042</v>
      </c>
      <c r="E41" s="132">
        <v>-0.30554976460849304</v>
      </c>
      <c r="F41" s="133">
        <v>174.7734992174652</v>
      </c>
      <c r="G41" s="92"/>
    </row>
    <row r="42" spans="2:7">
      <c r="B42" s="95" t="s">
        <v>211</v>
      </c>
      <c r="C42" s="131">
        <v>25.740144248058467</v>
      </c>
      <c r="D42" s="131">
        <v>26.177516113821575</v>
      </c>
      <c r="E42" s="132">
        <v>0.43737186576310805</v>
      </c>
      <c r="F42" s="133">
        <v>165.83416693518583</v>
      </c>
      <c r="G42" s="92"/>
    </row>
    <row r="43" spans="2:7">
      <c r="B43" s="95" t="s">
        <v>212</v>
      </c>
      <c r="C43" s="131">
        <v>25.31705097262552</v>
      </c>
      <c r="D43" s="131">
        <v>26.269624117873196</v>
      </c>
      <c r="E43" s="132">
        <v>0.95257314524767622</v>
      </c>
      <c r="F43" s="133">
        <v>155.66444148477797</v>
      </c>
      <c r="G43" s="92"/>
    </row>
    <row r="44" spans="2:7">
      <c r="B44" s="95" t="s">
        <v>213</v>
      </c>
      <c r="C44" s="131">
        <v>25.270207419043306</v>
      </c>
      <c r="D44" s="131">
        <v>27.390481671668514</v>
      </c>
      <c r="E44" s="132">
        <v>2.1202742526252081</v>
      </c>
      <c r="F44" s="133">
        <v>154.13827663669812</v>
      </c>
      <c r="G44" s="92"/>
    </row>
    <row r="45" spans="2:7">
      <c r="B45" s="95" t="s">
        <v>214</v>
      </c>
      <c r="C45" s="131">
        <v>25.678266148363317</v>
      </c>
      <c r="D45" s="131">
        <v>30.7733431988107</v>
      </c>
      <c r="E45" s="132">
        <v>5.095077050447383</v>
      </c>
      <c r="F45" s="133">
        <v>147.44486437056523</v>
      </c>
      <c r="G45" s="92"/>
    </row>
    <row r="46" spans="2:7">
      <c r="B46" s="95" t="s">
        <v>215</v>
      </c>
      <c r="C46" s="131">
        <v>26.325821703333695</v>
      </c>
      <c r="D46" s="131">
        <v>40.127185553790056</v>
      </c>
      <c r="E46" s="132">
        <v>13.801363850456362</v>
      </c>
      <c r="F46" s="133">
        <v>136.59204179817695</v>
      </c>
      <c r="G46" s="92"/>
    </row>
    <row r="47" spans="2:7" ht="15.75" thickBot="1">
      <c r="B47" s="95" t="s">
        <v>216</v>
      </c>
      <c r="C47" s="131">
        <v>28.682513382714276</v>
      </c>
      <c r="D47" s="131">
        <v>55.530441183908884</v>
      </c>
      <c r="E47" s="132">
        <v>26.847927801194608</v>
      </c>
      <c r="F47" s="133">
        <v>143.95351118046247</v>
      </c>
      <c r="G47" s="96"/>
    </row>
    <row r="48" spans="2:7" ht="15.75" thickTop="1">
      <c r="B48" s="95" t="s">
        <v>217</v>
      </c>
      <c r="C48" s="131">
        <v>32.637342467452385</v>
      </c>
      <c r="D48" s="131">
        <v>59.69854350002236</v>
      </c>
      <c r="E48" s="132">
        <v>27.061201032569976</v>
      </c>
      <c r="F48" s="133">
        <v>158.36524631843113</v>
      </c>
      <c r="G48" s="92"/>
    </row>
    <row r="49" spans="2:7">
      <c r="B49" s="95" t="s">
        <v>218</v>
      </c>
      <c r="C49" s="131">
        <v>35.263033519398611</v>
      </c>
      <c r="D49" s="131">
        <v>60.947890063230744</v>
      </c>
      <c r="E49" s="132">
        <v>25.684856543832133</v>
      </c>
      <c r="F49" s="133">
        <v>176.65078706033782</v>
      </c>
      <c r="G49" s="92"/>
    </row>
    <row r="50" spans="2:7" ht="15.75" thickBot="1">
      <c r="B50" s="95" t="s">
        <v>219</v>
      </c>
      <c r="C50" s="131">
        <v>37.978331121321993</v>
      </c>
      <c r="D50" s="131">
        <v>62.243684368038558</v>
      </c>
      <c r="E50" s="132">
        <v>24.265353246716565</v>
      </c>
      <c r="F50" s="133">
        <v>200.67519313658281</v>
      </c>
      <c r="G50" s="96"/>
    </row>
    <row r="51" spans="2:7" ht="15.75" thickTop="1">
      <c r="B51" s="95" t="s">
        <v>220</v>
      </c>
      <c r="C51" s="131">
        <v>39.398812088767428</v>
      </c>
      <c r="D51" s="131">
        <v>61.791935565790027</v>
      </c>
      <c r="E51" s="132">
        <v>22.393123477022598</v>
      </c>
      <c r="F51" s="133">
        <v>233.31594631784586</v>
      </c>
    </row>
    <row r="52" spans="2:7">
      <c r="B52" s="95" t="s">
        <v>221</v>
      </c>
      <c r="C52" s="131">
        <v>39.939805580996804</v>
      </c>
      <c r="D52" s="131">
        <v>55.126568303056956</v>
      </c>
      <c r="E52" s="132">
        <v>15.186762722060152</v>
      </c>
      <c r="F52" s="133">
        <v>246.63241970824953</v>
      </c>
    </row>
    <row r="53" spans="2:7">
      <c r="B53" s="95" t="s">
        <v>92</v>
      </c>
      <c r="C53" s="131">
        <v>37.082211380795066</v>
      </c>
      <c r="D53" s="131">
        <v>43.476046621617463</v>
      </c>
      <c r="E53" s="132">
        <v>6.3938352408223977</v>
      </c>
      <c r="F53" s="133">
        <v>251.69599422914263</v>
      </c>
    </row>
    <row r="54" spans="2:7">
      <c r="B54" s="95" t="s">
        <v>93</v>
      </c>
      <c r="C54" s="131">
        <v>36.983256969582335</v>
      </c>
      <c r="D54" s="131">
        <v>37.723109413390134</v>
      </c>
      <c r="E54" s="132">
        <v>0.73985244380779847</v>
      </c>
      <c r="F54" s="133">
        <v>230.04662032371411</v>
      </c>
    </row>
    <row r="55" spans="2:7">
      <c r="B55" s="95" t="s">
        <v>94</v>
      </c>
      <c r="C55" s="131">
        <v>42.940919037199123</v>
      </c>
      <c r="D55" s="131">
        <v>38.599562363238512</v>
      </c>
      <c r="E55" s="131">
        <v>-6.9759299781181614</v>
      </c>
      <c r="F55" s="133">
        <v>210.65423868762173</v>
      </c>
    </row>
    <row r="56" spans="2:7">
      <c r="B56" s="95" t="s">
        <v>95</v>
      </c>
      <c r="C56" s="131">
        <v>43.298545484427642</v>
      </c>
      <c r="D56" s="131">
        <v>38.474813049552139</v>
      </c>
      <c r="E56" s="131">
        <v>-7.8149396006245375</v>
      </c>
      <c r="F56" s="133">
        <v>204.87066969642828</v>
      </c>
    </row>
    <row r="57" spans="2:7">
      <c r="B57" s="95" t="s">
        <v>96</v>
      </c>
      <c r="C57" s="131">
        <v>42.8414442700157</v>
      </c>
      <c r="D57" s="131">
        <v>39.183673469387756</v>
      </c>
      <c r="E57" s="131">
        <v>-7.4175824175824179</v>
      </c>
      <c r="F57" s="133">
        <v>185.64095514984703</v>
      </c>
    </row>
    <row r="58" spans="2:7">
      <c r="B58" s="95" t="s">
        <v>97</v>
      </c>
      <c r="C58" s="131">
        <v>41.131231210235612</v>
      </c>
      <c r="D58" s="131">
        <v>40.648814933929941</v>
      </c>
      <c r="E58" s="131">
        <v>-5.9218345801580083</v>
      </c>
      <c r="F58" s="133">
        <v>169.39303389839512</v>
      </c>
    </row>
    <row r="59" spans="2:7">
      <c r="B59" s="95" t="s">
        <v>98</v>
      </c>
      <c r="C59" s="131">
        <v>39.926622039134919</v>
      </c>
      <c r="D59" s="131">
        <v>41.271884654994849</v>
      </c>
      <c r="E59" s="131">
        <v>-4.4284243048403704</v>
      </c>
      <c r="F59" s="133">
        <v>158.43150964015766</v>
      </c>
    </row>
    <row r="60" spans="2:7">
      <c r="B60" s="95" t="s">
        <v>99</v>
      </c>
      <c r="C60" s="131">
        <v>37.998201977824394</v>
      </c>
      <c r="D60" s="131">
        <v>40.503446209169915</v>
      </c>
      <c r="E60" s="131">
        <v>-3.5540905004495054</v>
      </c>
      <c r="F60" s="133">
        <v>152.63311486036775</v>
      </c>
    </row>
    <row r="61" spans="2:7">
      <c r="B61" s="95" t="s">
        <v>100</v>
      </c>
      <c r="C61" s="131">
        <v>37.463780467018928</v>
      </c>
      <c r="D61" s="131">
        <v>38.923924777001304</v>
      </c>
      <c r="E61" s="131">
        <v>-3.5054826430316459</v>
      </c>
      <c r="F61" s="133">
        <v>143.26304570736897</v>
      </c>
    </row>
    <row r="62" spans="2:7">
      <c r="B62" s="95" t="s">
        <v>101</v>
      </c>
      <c r="C62" s="131">
        <v>35.966077449678139</v>
      </c>
      <c r="D62" s="131">
        <v>35.771942372534994</v>
      </c>
      <c r="E62" s="131">
        <v>-4.505977316848881</v>
      </c>
      <c r="F62" s="133">
        <v>132.41429970617042</v>
      </c>
    </row>
    <row r="63" spans="2:7">
      <c r="B63" s="95" t="s">
        <v>102</v>
      </c>
      <c r="C63" s="131">
        <v>35.573197240336455</v>
      </c>
      <c r="D63" s="131">
        <v>35.960684245345433</v>
      </c>
      <c r="E63" s="131">
        <v>-3.8606936962479916</v>
      </c>
      <c r="F63" s="133">
        <v>123.83310408069693</v>
      </c>
    </row>
    <row r="64" spans="2:7">
      <c r="B64" s="95" t="s">
        <v>103</v>
      </c>
      <c r="C64" s="131">
        <v>35.168154960238127</v>
      </c>
      <c r="D64" s="131">
        <v>35.194810964503084</v>
      </c>
      <c r="E64" s="131">
        <v>-3.936203296459194</v>
      </c>
      <c r="F64" s="133">
        <v>118.37941227612589</v>
      </c>
    </row>
    <row r="65" spans="2:6">
      <c r="B65" s="95" t="s">
        <v>104</v>
      </c>
      <c r="C65" s="131">
        <v>35.65031069209342</v>
      </c>
      <c r="D65" s="131">
        <v>35.95457467323763</v>
      </c>
      <c r="E65" s="131">
        <v>-3.7711592029140775</v>
      </c>
      <c r="F65" s="133">
        <v>114.27140293025002</v>
      </c>
    </row>
    <row r="66" spans="2:6">
      <c r="B66" s="95" t="s">
        <v>105</v>
      </c>
      <c r="C66" s="131">
        <v>33.658987657299079</v>
      </c>
      <c r="D66" s="131">
        <v>35.94660877256463</v>
      </c>
      <c r="E66" s="131">
        <v>-1.8292928074619064</v>
      </c>
      <c r="F66" s="133">
        <v>107.53809763852806</v>
      </c>
    </row>
    <row r="67" spans="2:6">
      <c r="B67" s="95" t="s">
        <v>106</v>
      </c>
      <c r="C67" s="131">
        <v>33.458463155523859</v>
      </c>
      <c r="D67" s="131">
        <v>35.943541424227632</v>
      </c>
      <c r="E67" s="131">
        <v>-1.5165734449491348</v>
      </c>
      <c r="F67" s="133">
        <v>102.42540695355835</v>
      </c>
    </row>
    <row r="68" spans="2:6">
      <c r="B68" s="95" t="s">
        <v>107</v>
      </c>
      <c r="C68" s="131">
        <v>35.464269215735051</v>
      </c>
      <c r="D68" s="131">
        <v>37.631924949362144</v>
      </c>
      <c r="E68" s="131">
        <v>-2.2351728794285921</v>
      </c>
      <c r="F68" s="133">
        <v>99.414069271573695</v>
      </c>
    </row>
    <row r="69" spans="2:6">
      <c r="B69" s="95" t="s">
        <v>108</v>
      </c>
      <c r="C69" s="131">
        <v>35.480475382003398</v>
      </c>
      <c r="D69" s="131">
        <v>37.307300509337857</v>
      </c>
      <c r="E69" s="131">
        <v>-2.4448217317487266</v>
      </c>
      <c r="F69" s="133">
        <v>98.239146891353712</v>
      </c>
    </row>
    <row r="70" spans="2:6">
      <c r="B70" s="95" t="s">
        <v>109</v>
      </c>
      <c r="C70" s="131">
        <v>34.635506406440896</v>
      </c>
      <c r="D70" s="131">
        <v>37.339055793991413</v>
      </c>
      <c r="E70" s="131">
        <v>-2.8319914789636917</v>
      </c>
      <c r="F70" s="133">
        <v>90.657148855763168</v>
      </c>
    </row>
    <row r="71" spans="2:6">
      <c r="B71" s="95" t="s">
        <v>110</v>
      </c>
      <c r="C71" s="131">
        <v>35.165686415148471</v>
      </c>
      <c r="D71" s="131">
        <v>37.03342418591307</v>
      </c>
      <c r="E71" s="131">
        <v>-4.1457466647539816</v>
      </c>
      <c r="F71" s="133">
        <v>84.179525468724066</v>
      </c>
    </row>
    <row r="72" spans="2:6">
      <c r="B72" s="95" t="s">
        <v>9</v>
      </c>
      <c r="C72" s="131">
        <v>36.961106217132489</v>
      </c>
      <c r="D72" s="131">
        <v>38.485358105763332</v>
      </c>
      <c r="E72" s="131">
        <v>-4.4846640506126372</v>
      </c>
      <c r="F72" s="133">
        <v>80.871651958507513</v>
      </c>
    </row>
    <row r="73" spans="2:6">
      <c r="B73" s="95" t="s">
        <v>10</v>
      </c>
      <c r="C73" s="131">
        <v>37.640491626824208</v>
      </c>
      <c r="D73" s="131">
        <v>40.036045958597214</v>
      </c>
      <c r="E73" s="131">
        <v>-4.3555533304963836</v>
      </c>
      <c r="F73" s="133">
        <v>77.737811694939978</v>
      </c>
    </row>
    <row r="74" spans="2:6">
      <c r="B74" s="95" t="s">
        <v>11</v>
      </c>
      <c r="C74" s="131">
        <v>39.090438546960286</v>
      </c>
      <c r="D74" s="131">
        <v>42.941840767927722</v>
      </c>
      <c r="E74" s="131">
        <v>-4.1149068322981366</v>
      </c>
      <c r="F74" s="133">
        <v>77.036069119336744</v>
      </c>
    </row>
    <row r="75" spans="2:6">
      <c r="B75" s="95" t="s">
        <v>12</v>
      </c>
      <c r="C75" s="131">
        <v>40.807903684536917</v>
      </c>
      <c r="D75" s="131">
        <v>41.385283236747007</v>
      </c>
      <c r="E75" s="131">
        <v>-6.3340675320231812</v>
      </c>
      <c r="F75" s="133">
        <v>69.789506109456823</v>
      </c>
    </row>
    <row r="76" spans="2:6">
      <c r="B76" s="95" t="s">
        <v>13</v>
      </c>
      <c r="C76" s="131">
        <v>41.85236905768739</v>
      </c>
      <c r="D76" s="131">
        <v>40.137285368683983</v>
      </c>
      <c r="E76" s="131">
        <v>-7.8850579234112859</v>
      </c>
      <c r="F76" s="133">
        <v>61.152089919213203</v>
      </c>
    </row>
    <row r="77" spans="2:6">
      <c r="B77" s="95" t="s">
        <v>14</v>
      </c>
      <c r="C77" s="131">
        <v>40.048161044990735</v>
      </c>
      <c r="D77" s="131">
        <v>39.488592069019283</v>
      </c>
      <c r="E77" s="131">
        <v>-6.8378289416696987</v>
      </c>
      <c r="F77" s="133">
        <v>54.678635077909121</v>
      </c>
    </row>
    <row r="78" spans="2:6">
      <c r="B78" s="95" t="s">
        <v>15</v>
      </c>
      <c r="C78" s="131">
        <v>38.373983739837399</v>
      </c>
      <c r="D78" s="131">
        <v>39.355787843592722</v>
      </c>
      <c r="E78" s="131">
        <v>-4.391792489353465</v>
      </c>
      <c r="F78" s="133">
        <v>52.606085514245038</v>
      </c>
    </row>
    <row r="79" spans="2:6">
      <c r="B79" s="95" t="s">
        <v>16</v>
      </c>
      <c r="C79" s="131">
        <v>35.879607710517419</v>
      </c>
      <c r="D79" s="131">
        <v>38.4673655732161</v>
      </c>
      <c r="E79" s="131">
        <v>-2.3280351707811975</v>
      </c>
      <c r="F79" s="133">
        <v>46.561387563432554</v>
      </c>
    </row>
    <row r="80" spans="2:6">
      <c r="B80" s="95" t="s">
        <v>17</v>
      </c>
      <c r="C80" s="131">
        <v>36.176452839297568</v>
      </c>
      <c r="D80" s="131">
        <v>40.259489469555241</v>
      </c>
      <c r="E80" s="131">
        <v>-1.1610645102890591</v>
      </c>
      <c r="F80" s="133">
        <v>45.172076057955351</v>
      </c>
    </row>
    <row r="81" spans="2:6">
      <c r="B81" s="95" t="s">
        <v>18</v>
      </c>
      <c r="C81" s="131">
        <v>39.012242569921163</v>
      </c>
      <c r="D81" s="131">
        <v>44.707787578171157</v>
      </c>
      <c r="E81" s="131">
        <v>0.16907376097451673</v>
      </c>
      <c r="F81" s="133">
        <v>47.749101840310878</v>
      </c>
    </row>
    <row r="82" spans="2:6">
      <c r="B82" s="95" t="s">
        <v>19</v>
      </c>
      <c r="C82" s="131">
        <v>40.119492899937107</v>
      </c>
      <c r="D82" s="131">
        <v>46.450796067657478</v>
      </c>
      <c r="E82" s="131">
        <v>0.77041474959451861</v>
      </c>
      <c r="F82" s="133">
        <v>49.329063738944804</v>
      </c>
    </row>
    <row r="83" spans="2:6">
      <c r="B83" s="95" t="s">
        <v>20</v>
      </c>
      <c r="C83" s="131">
        <v>40.209182344784871</v>
      </c>
      <c r="D83" s="131">
        <v>45.138903552299112</v>
      </c>
      <c r="E83" s="131">
        <v>0.42582543268790868</v>
      </c>
      <c r="F83" s="133">
        <v>47.790345830681922</v>
      </c>
    </row>
    <row r="84" spans="2:6">
      <c r="B84" s="95" t="s">
        <v>21</v>
      </c>
      <c r="C84" s="131">
        <v>38.385912101143894</v>
      </c>
      <c r="D84" s="131">
        <v>42.25346177001807</v>
      </c>
      <c r="E84" s="131">
        <v>0.71703792895845886</v>
      </c>
      <c r="F84" s="133">
        <v>44.320804575914011</v>
      </c>
    </row>
    <row r="85" spans="2:6">
      <c r="B85" s="95" t="s">
        <v>22</v>
      </c>
      <c r="C85" s="131">
        <v>36.902026429885936</v>
      </c>
      <c r="D85" s="131">
        <v>41.417045300949269</v>
      </c>
      <c r="E85" s="131">
        <v>1.7893719003108786</v>
      </c>
      <c r="F85" s="133">
        <v>42.179629999904783</v>
      </c>
    </row>
    <row r="86" spans="2:6">
      <c r="B86" s="95" t="s">
        <v>23</v>
      </c>
      <c r="C86" s="131">
        <v>37.265684116392656</v>
      </c>
      <c r="D86" s="131">
        <v>40.939929146316295</v>
      </c>
      <c r="E86" s="131">
        <v>1.147932860975442</v>
      </c>
      <c r="F86" s="133">
        <v>39.07540119932036</v>
      </c>
    </row>
    <row r="87" spans="2:6">
      <c r="B87" s="95" t="s">
        <v>24</v>
      </c>
      <c r="C87" s="131">
        <v>38.496101196928805</v>
      </c>
      <c r="D87" s="131">
        <v>42.808708199074459</v>
      </c>
      <c r="E87" s="131">
        <v>2.0630387487944741</v>
      </c>
      <c r="F87" s="133">
        <v>40.331583741197399</v>
      </c>
    </row>
    <row r="88" spans="2:6">
      <c r="B88" s="95" t="s">
        <v>25</v>
      </c>
      <c r="C88" s="131">
        <v>40.877620607454539</v>
      </c>
      <c r="D88" s="131">
        <v>42.888946258478313</v>
      </c>
      <c r="E88" s="131">
        <v>0.54683649555255287</v>
      </c>
      <c r="F88" s="133">
        <v>40.020457741976735</v>
      </c>
    </row>
    <row r="89" spans="2:6">
      <c r="B89" s="95" t="s">
        <v>26</v>
      </c>
      <c r="C89" s="131">
        <v>40.580059795571216</v>
      </c>
      <c r="D89" s="131">
        <v>43.188710302978471</v>
      </c>
      <c r="E89" s="131">
        <v>0.67338730611484543</v>
      </c>
      <c r="F89" s="133">
        <v>38.661072239307664</v>
      </c>
    </row>
    <row r="90" spans="2:6">
      <c r="B90" s="95" t="s">
        <v>27</v>
      </c>
      <c r="C90" s="131">
        <v>39.479475621540402</v>
      </c>
      <c r="D90" s="131">
        <v>42.775552837218136</v>
      </c>
      <c r="E90" s="131">
        <v>1.1093050924141628</v>
      </c>
      <c r="F90" s="133">
        <v>38.822562505407042</v>
      </c>
    </row>
    <row r="91" spans="2:6">
      <c r="B91" s="95" t="s">
        <v>28</v>
      </c>
      <c r="C91" s="131">
        <v>39.215864075506701</v>
      </c>
      <c r="D91" s="131">
        <v>42.463450084071937</v>
      </c>
      <c r="E91" s="131">
        <v>1.3127657204148413</v>
      </c>
      <c r="F91" s="133">
        <v>38.690153479156599</v>
      </c>
    </row>
    <row r="92" spans="2:6">
      <c r="B92" s="95" t="s">
        <v>29</v>
      </c>
      <c r="C92" s="131">
        <v>38.290254977296541</v>
      </c>
      <c r="D92" s="131">
        <v>40.422303197364322</v>
      </c>
      <c r="E92" s="131">
        <v>0.63791524671720268</v>
      </c>
      <c r="F92" s="133">
        <v>37.082084903141592</v>
      </c>
    </row>
    <row r="93" spans="2:6">
      <c r="B93" s="95" t="s">
        <v>30</v>
      </c>
      <c r="C93" s="131">
        <v>37.404077041541534</v>
      </c>
      <c r="D93" s="131">
        <v>39.324183899662337</v>
      </c>
      <c r="E93" s="131">
        <v>0.98707552786461727</v>
      </c>
      <c r="F93" s="133">
        <v>34.86376536976784</v>
      </c>
    </row>
    <row r="94" spans="2:6">
      <c r="B94" s="95" t="s">
        <v>31</v>
      </c>
      <c r="C94" s="131">
        <v>36.18057836375295</v>
      </c>
      <c r="D94" s="131">
        <v>37.172539451664868</v>
      </c>
      <c r="E94" s="131">
        <v>0.69929933217598017</v>
      </c>
      <c r="F94" s="133">
        <v>30.974360113017557</v>
      </c>
    </row>
    <row r="95" spans="2:6">
      <c r="B95" s="95" t="s">
        <v>32</v>
      </c>
      <c r="C95" s="131">
        <v>35.538197184086407</v>
      </c>
      <c r="D95" s="131">
        <v>34.56858310101169</v>
      </c>
      <c r="E95" s="131">
        <v>-1.0248452650220046</v>
      </c>
      <c r="F95" s="133">
        <v>25.655406330225304</v>
      </c>
    </row>
    <row r="96" spans="2:6">
      <c r="B96" s="95" t="s">
        <v>33</v>
      </c>
      <c r="C96" s="131">
        <v>34.727483841863908</v>
      </c>
      <c r="D96" s="131">
        <v>34.747180168975426</v>
      </c>
      <c r="E96" s="131">
        <v>-0.76005584861784203</v>
      </c>
      <c r="F96" s="133">
        <v>23.075532491838494</v>
      </c>
    </row>
    <row r="97" spans="2:6">
      <c r="B97" s="95" t="s">
        <v>34</v>
      </c>
      <c r="C97" s="131">
        <v>33.915379745903692</v>
      </c>
      <c r="D97" s="131">
        <v>34.992271114578891</v>
      </c>
      <c r="E97" s="131">
        <v>9.4366010570170925E-2</v>
      </c>
      <c r="F97" s="133">
        <v>21.648991194262088</v>
      </c>
    </row>
    <row r="98" spans="2:6">
      <c r="B98" s="95" t="s">
        <v>35</v>
      </c>
      <c r="C98" s="131">
        <v>33.544990432035256</v>
      </c>
      <c r="D98" s="131">
        <v>36.871590493908556</v>
      </c>
      <c r="E98" s="131">
        <v>2.0574973787836153</v>
      </c>
      <c r="F98" s="133">
        <v>22.859348825666448</v>
      </c>
    </row>
    <row r="99" spans="2:6">
      <c r="B99" s="95" t="s">
        <v>36</v>
      </c>
      <c r="C99" s="131">
        <v>32.065884595029551</v>
      </c>
      <c r="D99" s="131">
        <v>38.339106153569205</v>
      </c>
      <c r="E99" s="131">
        <v>5.2148937408551896</v>
      </c>
      <c r="F99" s="133">
        <v>26.673113659963377</v>
      </c>
    </row>
    <row r="100" spans="2:6">
      <c r="B100" s="95" t="s">
        <v>37</v>
      </c>
      <c r="C100" s="131">
        <v>31.347099815535973</v>
      </c>
      <c r="D100" s="131">
        <v>37.924011067841775</v>
      </c>
      <c r="E100" s="131">
        <v>5.7887118261938921</v>
      </c>
      <c r="F100" s="133">
        <v>31.148685719986034</v>
      </c>
    </row>
    <row r="101" spans="2:6">
      <c r="B101" s="95" t="s">
        <v>38</v>
      </c>
      <c r="C101" s="131">
        <v>32.227896335892368</v>
      </c>
      <c r="D101" s="131">
        <v>37.57872629683682</v>
      </c>
      <c r="E101" s="131">
        <v>4.5321982940300796</v>
      </c>
      <c r="F101" s="133">
        <v>34.549022083973185</v>
      </c>
    </row>
    <row r="102" spans="2:6">
      <c r="B102" s="95" t="s">
        <v>39</v>
      </c>
      <c r="C102" s="131">
        <v>33.288454363649429</v>
      </c>
      <c r="D102" s="131">
        <v>37.405771543643446</v>
      </c>
      <c r="E102" s="131">
        <v>3.3514394099149309</v>
      </c>
      <c r="F102" s="133">
        <v>36.051544418614284</v>
      </c>
    </row>
    <row r="103" spans="2:6">
      <c r="B103" s="95" t="s">
        <v>40</v>
      </c>
      <c r="C103" s="131">
        <v>32.449729144095343</v>
      </c>
      <c r="D103" s="131">
        <v>35.583423618634882</v>
      </c>
      <c r="E103" s="131">
        <v>2.7762730227518961</v>
      </c>
      <c r="F103" s="133">
        <v>36.569968783790337</v>
      </c>
    </row>
    <row r="104" spans="2:6">
      <c r="B104" s="95" t="s">
        <v>41</v>
      </c>
      <c r="C104" s="131">
        <v>34.629717741475694</v>
      </c>
      <c r="D104" s="131">
        <v>35.697322332828499</v>
      </c>
      <c r="E104" s="131">
        <v>0.56951350858261207</v>
      </c>
      <c r="F104" s="133">
        <v>36.647170317825733</v>
      </c>
    </row>
    <row r="105" spans="2:6">
      <c r="B105" s="95" t="s">
        <v>42</v>
      </c>
      <c r="C105" s="131">
        <v>35.157740496710545</v>
      </c>
      <c r="D105" s="131">
        <v>35.153582266136659</v>
      </c>
      <c r="E105" s="131">
        <v>-0.51631362959076077</v>
      </c>
      <c r="F105" s="133">
        <v>35.135864805785083</v>
      </c>
    </row>
    <row r="106" spans="2:6">
      <c r="B106" s="95" t="s">
        <v>43</v>
      </c>
      <c r="C106" s="131">
        <v>35.824532285840121</v>
      </c>
      <c r="D106" s="131">
        <v>34.75375655234599</v>
      </c>
      <c r="E106" s="131">
        <v>-1.5350400465776575</v>
      </c>
      <c r="F106" s="133">
        <v>32.491778191422831</v>
      </c>
    </row>
    <row r="107" spans="2:6">
      <c r="B107" s="95" t="s">
        <v>44</v>
      </c>
      <c r="C107" s="131">
        <v>36.510664867658029</v>
      </c>
      <c r="D107" s="131">
        <v>35.055818309697415</v>
      </c>
      <c r="E107" s="131">
        <v>-1.8595337888270078</v>
      </c>
      <c r="F107" s="133">
        <v>28.275377590446084</v>
      </c>
    </row>
    <row r="108" spans="2:6">
      <c r="B108" s="95" t="s">
        <v>45</v>
      </c>
      <c r="C108" s="131">
        <v>35.83028958756919</v>
      </c>
      <c r="D108" s="131">
        <v>36.332822209668301</v>
      </c>
      <c r="E108" s="131">
        <v>-0.59443074795008155</v>
      </c>
      <c r="F108" s="133">
        <v>28.112244897959187</v>
      </c>
    </row>
    <row r="109" spans="2:6">
      <c r="B109" s="95" t="s">
        <v>46</v>
      </c>
      <c r="C109" s="131">
        <v>34.638250984602884</v>
      </c>
      <c r="D109" s="131">
        <v>37.556861282047677</v>
      </c>
      <c r="E109" s="131">
        <v>1.4737815616823409</v>
      </c>
      <c r="F109" s="133">
        <v>29.796492859172023</v>
      </c>
    </row>
    <row r="110" spans="2:6">
      <c r="B110" s="95" t="s">
        <v>47</v>
      </c>
      <c r="C110" s="131">
        <v>35.466155168701604</v>
      </c>
      <c r="D110" s="131">
        <v>38.91915932868249</v>
      </c>
      <c r="E110" s="131">
        <v>1.7608018846426456</v>
      </c>
      <c r="F110" s="133">
        <v>30.93456021303167</v>
      </c>
    </row>
    <row r="111" spans="2:6">
      <c r="B111" s="95" t="s">
        <v>48</v>
      </c>
      <c r="C111" s="131">
        <v>36.044027767326078</v>
      </c>
      <c r="D111" s="131">
        <v>39.930693445531176</v>
      </c>
      <c r="E111" s="131">
        <v>1.840699234737023</v>
      </c>
      <c r="F111" s="133">
        <v>33.463197742885889</v>
      </c>
    </row>
    <row r="112" spans="2:6">
      <c r="B112" s="95" t="s">
        <v>49</v>
      </c>
      <c r="C112" s="131">
        <v>36.698234722229081</v>
      </c>
      <c r="D112" s="131">
        <v>39.937620600993924</v>
      </c>
      <c r="E112" s="131">
        <v>1.3872507168202299</v>
      </c>
      <c r="F112" s="133">
        <v>34.311233253177605</v>
      </c>
    </row>
    <row r="113" spans="1:6">
      <c r="B113" s="95" t="s">
        <v>50</v>
      </c>
      <c r="C113" s="131">
        <v>37.168949587351825</v>
      </c>
      <c r="D113" s="131">
        <v>39.968067369372939</v>
      </c>
      <c r="E113" s="131">
        <v>0.98273915494928865</v>
      </c>
      <c r="F113" s="133">
        <v>35.122258534472579</v>
      </c>
    </row>
    <row r="114" spans="1:6">
      <c r="B114" s="95" t="s">
        <v>51</v>
      </c>
      <c r="C114" s="131">
        <v>37.398096719744181</v>
      </c>
      <c r="D114" s="131">
        <v>40.31611491209415</v>
      </c>
      <c r="E114" s="131">
        <v>1.1255422867080123</v>
      </c>
      <c r="F114" s="133">
        <v>35.619526684815547</v>
      </c>
    </row>
    <row r="115" spans="1:6">
      <c r="B115" s="95" t="s">
        <v>52</v>
      </c>
      <c r="C115" s="131">
        <v>36.095993692904329</v>
      </c>
      <c r="D115" s="131">
        <v>43.485352616806665</v>
      </c>
      <c r="E115" s="131">
        <v>4.3840126748364945</v>
      </c>
      <c r="F115" s="133">
        <v>50.601601098425</v>
      </c>
    </row>
    <row r="116" spans="1:6">
      <c r="B116" s="95" t="s">
        <v>53</v>
      </c>
      <c r="C116" s="131">
        <v>36.138183681871048</v>
      </c>
      <c r="D116" s="131">
        <v>46.440881961736096</v>
      </c>
      <c r="E116" s="131">
        <v>7.2997998110504048</v>
      </c>
      <c r="F116" s="133">
        <v>64.719804612805063</v>
      </c>
    </row>
    <row r="117" spans="1:6">
      <c r="B117" s="95" t="s">
        <v>54</v>
      </c>
      <c r="C117" s="131">
        <v>37.025585705571181</v>
      </c>
      <c r="D117" s="131">
        <v>45.717501227099014</v>
      </c>
      <c r="E117" s="131">
        <v>6.2473008429049095</v>
      </c>
      <c r="F117" s="133">
        <v>70.87252587450584</v>
      </c>
    </row>
    <row r="118" spans="1:6">
      <c r="B118" s="95" t="s">
        <v>55</v>
      </c>
      <c r="C118" s="131">
        <v>37.342095559341949</v>
      </c>
      <c r="D118" s="131">
        <v>44.553421110980295</v>
      </c>
      <c r="E118" s="131">
        <v>5.3692141547880379</v>
      </c>
      <c r="F118" s="133">
        <v>74.265558846563778</v>
      </c>
    </row>
    <row r="119" spans="1:6">
      <c r="B119" s="95" t="s">
        <v>56</v>
      </c>
      <c r="C119" s="131">
        <v>36.870493276973392</v>
      </c>
      <c r="D119" s="131">
        <v>44.046416385417601</v>
      </c>
      <c r="E119" s="131">
        <v>5.2960606582242677</v>
      </c>
      <c r="F119" s="133">
        <v>77.471553502551188</v>
      </c>
    </row>
    <row r="120" spans="1:6">
      <c r="B120" s="95" t="s">
        <v>57</v>
      </c>
      <c r="C120" s="131">
        <v>36.758795334877433</v>
      </c>
      <c r="D120" s="131">
        <v>42.495235201962025</v>
      </c>
      <c r="E120" s="131">
        <v>4.2837724117362042</v>
      </c>
      <c r="F120" s="133">
        <v>79.217744427757381</v>
      </c>
    </row>
    <row r="121" spans="1:6">
      <c r="B121" s="102" t="s">
        <v>58</v>
      </c>
      <c r="C121" s="131">
        <v>36.783420301354056</v>
      </c>
      <c r="D121" s="131">
        <v>42.028909001909994</v>
      </c>
      <c r="E121" s="131">
        <v>3.3163556400174468</v>
      </c>
      <c r="F121" s="133">
        <v>81.56653154592702</v>
      </c>
    </row>
    <row r="122" spans="1:6">
      <c r="B122" s="102" t="s">
        <v>59</v>
      </c>
      <c r="C122" s="131">
        <v>36.971067750116454</v>
      </c>
      <c r="D122" s="131">
        <v>41.195486776046792</v>
      </c>
      <c r="E122" s="131">
        <v>2.5551990062626158</v>
      </c>
      <c r="F122" s="133">
        <v>81.088940586972086</v>
      </c>
    </row>
    <row r="123" spans="1:6">
      <c r="B123" s="569" t="s">
        <v>60</v>
      </c>
      <c r="C123" s="131">
        <v>37.522981159174137</v>
      </c>
      <c r="D123" s="131">
        <v>40.386550298320529</v>
      </c>
      <c r="E123" s="131">
        <v>1.0534334919542354</v>
      </c>
      <c r="F123" s="133">
        <v>83.334791509912691</v>
      </c>
    </row>
    <row r="124" spans="1:6">
      <c r="B124" s="569" t="s">
        <v>61</v>
      </c>
      <c r="C124" s="131">
        <v>37.188472128716803</v>
      </c>
      <c r="D124" s="131">
        <v>40.03551538038954</v>
      </c>
      <c r="E124" s="131">
        <v>0.63812381212392355</v>
      </c>
      <c r="F124" s="133">
        <v>82.294064686309184</v>
      </c>
    </row>
    <row r="125" spans="1:6">
      <c r="B125" s="569" t="s">
        <v>171</v>
      </c>
      <c r="C125" s="131">
        <v>37.390013001077442</v>
      </c>
      <c r="D125" s="131">
        <v>39.455095677072741</v>
      </c>
      <c r="E125" s="131">
        <v>-3.5055983761994709E-2</v>
      </c>
      <c r="F125" s="133">
        <v>80.245594264285856</v>
      </c>
    </row>
    <row r="126" spans="1:6">
      <c r="B126" s="570" t="s">
        <v>182</v>
      </c>
      <c r="C126" s="132">
        <v>36.930704022296332</v>
      </c>
      <c r="D126" s="132">
        <v>39.641734959880523</v>
      </c>
      <c r="E126" s="131">
        <v>0.81501326610176439</v>
      </c>
      <c r="F126" s="133">
        <v>85.410541665686665</v>
      </c>
    </row>
    <row r="127" spans="1:6" ht="15.75" thickBot="1">
      <c r="A127" s="97"/>
      <c r="B127" s="140" t="s">
        <v>186</v>
      </c>
      <c r="C127" s="139">
        <v>37.970441697805882</v>
      </c>
      <c r="D127" s="139">
        <v>53.030660151384488</v>
      </c>
      <c r="E127" s="131">
        <v>11.624029893647599</v>
      </c>
      <c r="F127" s="133">
        <v>96.582566463542534</v>
      </c>
    </row>
    <row r="128" spans="1:6" s="97" customFormat="1" ht="15.75" thickTop="1">
      <c r="A128" s="92"/>
      <c r="B128" s="571" t="s">
        <v>246</v>
      </c>
      <c r="C128" s="139">
        <v>39.097273814610226</v>
      </c>
      <c r="D128" s="139">
        <v>44.282002967478654</v>
      </c>
      <c r="E128" s="131">
        <v>2.9256861710997111</v>
      </c>
      <c r="F128" s="133">
        <v>96.352104234612042</v>
      </c>
    </row>
    <row r="129" spans="1:8">
      <c r="A129" s="92"/>
      <c r="B129" s="148" t="s">
        <v>280</v>
      </c>
      <c r="C129" s="146">
        <v>40.063895612921648</v>
      </c>
      <c r="D129" s="146">
        <v>44.832776948369357</v>
      </c>
      <c r="E129" s="146">
        <v>2.9927566144300561</v>
      </c>
      <c r="F129" s="147">
        <v>94.600892381311283</v>
      </c>
    </row>
    <row r="130" spans="1:8">
      <c r="A130" s="92"/>
      <c r="B130" s="145" t="s">
        <v>282</v>
      </c>
      <c r="C130" s="144">
        <v>39.915814984758356</v>
      </c>
      <c r="D130" s="144">
        <v>44.676431101670047</v>
      </c>
      <c r="E130" s="144">
        <v>2.2095660563228847</v>
      </c>
      <c r="F130" s="143">
        <v>95.3348540903892</v>
      </c>
    </row>
    <row r="131" spans="1:8">
      <c r="A131" s="92"/>
      <c r="B131" s="120" t="s">
        <v>284</v>
      </c>
      <c r="C131" s="134">
        <v>40.810622570349828</v>
      </c>
      <c r="D131" s="134">
        <v>45.340160349770095</v>
      </c>
      <c r="E131" s="134">
        <v>1.9710204198252141</v>
      </c>
      <c r="F131" s="135">
        <v>98.39558667527487</v>
      </c>
    </row>
    <row r="132" spans="1:8">
      <c r="A132" s="92"/>
      <c r="B132" s="120" t="s">
        <v>310</v>
      </c>
      <c r="C132" s="134">
        <v>41.677033258060128</v>
      </c>
      <c r="D132" s="134">
        <v>45.255877228699873</v>
      </c>
      <c r="E132" s="134">
        <v>0.88686291274838425</v>
      </c>
      <c r="F132" s="135">
        <v>96.921743936852266</v>
      </c>
      <c r="G132" s="130"/>
    </row>
    <row r="133" spans="1:8">
      <c r="A133" s="92"/>
      <c r="B133" s="120" t="s">
        <v>318</v>
      </c>
      <c r="C133" s="134">
        <v>42.182638509268472</v>
      </c>
      <c r="D133" s="134">
        <v>45.074047908591602</v>
      </c>
      <c r="E133" s="134">
        <v>0.17066923613517218</v>
      </c>
      <c r="F133" s="135">
        <v>96.966300507515712</v>
      </c>
      <c r="G133" s="130"/>
    </row>
    <row r="134" spans="1:8">
      <c r="A134" s="92"/>
      <c r="B134" s="120" t="s">
        <v>326</v>
      </c>
      <c r="C134" s="134">
        <v>42.495645530764264</v>
      </c>
      <c r="D134" s="134">
        <v>44.77415121129625</v>
      </c>
      <c r="E134" s="134">
        <v>-0.34490022959216671</v>
      </c>
      <c r="F134" s="135">
        <v>97.24596903335447</v>
      </c>
      <c r="G134" s="130"/>
    </row>
    <row r="135" spans="1:8" ht="13.5" customHeight="1">
      <c r="A135" s="92"/>
      <c r="B135" s="120" t="s">
        <v>330</v>
      </c>
      <c r="C135" s="134">
        <v>42.3832429765679</v>
      </c>
      <c r="D135" s="134">
        <v>44.576156405478464</v>
      </c>
      <c r="E135" s="134">
        <v>-0.28483833567360894</v>
      </c>
      <c r="F135" s="135">
        <v>97.339931666562251</v>
      </c>
    </row>
    <row r="136" spans="1:8" ht="13.5" customHeight="1">
      <c r="A136" s="92"/>
      <c r="B136" s="120" t="s">
        <v>337</v>
      </c>
      <c r="C136" s="134">
        <v>42.384303033996787</v>
      </c>
      <c r="D136" s="134">
        <v>44.461958009115349</v>
      </c>
      <c r="E136" s="134">
        <v>-0.29227368280863181</v>
      </c>
      <c r="F136" s="135">
        <v>97.147984898017739</v>
      </c>
    </row>
    <row r="137" spans="1:8" ht="14.25" customHeight="1">
      <c r="A137" s="92"/>
      <c r="B137" s="124" t="s">
        <v>338</v>
      </c>
      <c r="C137" s="125"/>
      <c r="D137" s="125"/>
      <c r="E137" s="125"/>
      <c r="F137" s="126"/>
    </row>
    <row r="138" spans="1:8" ht="29.25" customHeight="1">
      <c r="B138" s="179" t="s">
        <v>222</v>
      </c>
      <c r="C138" s="180"/>
      <c r="D138" s="180"/>
      <c r="E138" s="180"/>
      <c r="F138" s="181"/>
    </row>
    <row r="139" spans="1:8" ht="23.25" customHeight="1">
      <c r="B139" s="189" t="s">
        <v>285</v>
      </c>
      <c r="C139" s="190"/>
      <c r="D139" s="190"/>
      <c r="E139" s="190"/>
      <c r="F139" s="191"/>
    </row>
    <row r="140" spans="1:8" ht="23.25" customHeight="1">
      <c r="B140" s="192" t="s">
        <v>307</v>
      </c>
      <c r="C140" s="193"/>
      <c r="D140" s="193"/>
      <c r="E140" s="193"/>
      <c r="F140" s="194"/>
    </row>
    <row r="141" spans="1:8">
      <c r="B141" s="192" t="s">
        <v>331</v>
      </c>
      <c r="C141" s="193"/>
      <c r="D141" s="193"/>
      <c r="E141" s="193"/>
      <c r="F141" s="194"/>
    </row>
    <row r="142" spans="1:8">
      <c r="B142" s="192" t="s">
        <v>339</v>
      </c>
      <c r="C142" s="193"/>
      <c r="D142" s="193"/>
      <c r="E142" s="193"/>
      <c r="F142" s="194"/>
    </row>
    <row r="143" spans="1:8">
      <c r="B143" s="195" t="s">
        <v>286</v>
      </c>
      <c r="C143" s="196"/>
      <c r="D143" s="196"/>
      <c r="E143" s="196"/>
      <c r="F143" s="197"/>
    </row>
    <row r="144" spans="1:8">
      <c r="B144" s="192" t="s">
        <v>308</v>
      </c>
      <c r="C144" s="193"/>
      <c r="D144" s="193"/>
      <c r="E144" s="193"/>
      <c r="F144" s="194"/>
      <c r="H144" s="130"/>
    </row>
    <row r="145" spans="2:6" ht="15.75" customHeight="1">
      <c r="B145" s="192" t="s">
        <v>332</v>
      </c>
      <c r="C145" s="193"/>
      <c r="D145" s="193"/>
      <c r="E145" s="193"/>
      <c r="F145" s="194"/>
    </row>
    <row r="146" spans="2:6" ht="15.75" thickBot="1">
      <c r="B146" s="187" t="s">
        <v>339</v>
      </c>
      <c r="C146" s="187"/>
      <c r="D146" s="187"/>
      <c r="E146" s="187"/>
      <c r="F146" s="188"/>
    </row>
    <row r="147" spans="2:6">
      <c r="E147" s="97"/>
    </row>
    <row r="148" spans="2:6">
      <c r="E148" s="97"/>
    </row>
    <row r="149" spans="2:6">
      <c r="E149" s="97"/>
    </row>
    <row r="150" spans="2:6">
      <c r="E150" s="97"/>
    </row>
    <row r="151" spans="2:6">
      <c r="E151" s="97"/>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4"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574"/>
    <col min="2" max="2" width="41.42578125" style="574" bestFit="1" customWidth="1"/>
    <col min="3" max="3" width="71.42578125" style="574" customWidth="1"/>
    <col min="4" max="4" width="44.42578125" style="574" customWidth="1"/>
    <col min="5" max="5" width="13.5703125" style="574" customWidth="1"/>
    <col min="6" max="16384" width="9.140625" style="574"/>
  </cols>
  <sheetData>
    <row r="2" spans="2:5" s="574" customFormat="1" ht="21">
      <c r="B2" s="572" t="s">
        <v>86</v>
      </c>
      <c r="C2" s="573"/>
      <c r="D2" s="573"/>
    </row>
    <row r="3" spans="2:5" s="574" customFormat="1">
      <c r="B3" s="573"/>
      <c r="C3" s="573"/>
      <c r="D3" s="573"/>
    </row>
    <row r="4" spans="2:5" s="574" customFormat="1" ht="15.75">
      <c r="B4" s="575" t="s">
        <v>131</v>
      </c>
      <c r="C4" s="575" t="s">
        <v>130</v>
      </c>
      <c r="D4" s="575" t="s">
        <v>118</v>
      </c>
      <c r="E4" s="576" t="s">
        <v>132</v>
      </c>
    </row>
    <row r="5" spans="2:5" s="574" customFormat="1" ht="75" customHeight="1">
      <c r="B5" s="577" t="s">
        <v>3</v>
      </c>
      <c r="C5" s="577" t="s">
        <v>129</v>
      </c>
      <c r="D5" s="578" t="s">
        <v>155</v>
      </c>
      <c r="E5" s="577" t="s">
        <v>78</v>
      </c>
    </row>
    <row r="6" spans="2:5" s="574" customFormat="1" ht="75" customHeight="1">
      <c r="B6" s="577" t="s">
        <v>8</v>
      </c>
      <c r="C6" s="577" t="s">
        <v>113</v>
      </c>
      <c r="D6" s="578" t="s">
        <v>155</v>
      </c>
      <c r="E6" s="577" t="s">
        <v>167</v>
      </c>
    </row>
    <row r="7" spans="2:5" s="574" customFormat="1" ht="75" customHeight="1">
      <c r="B7" s="577" t="s">
        <v>143</v>
      </c>
      <c r="C7" s="577" t="s">
        <v>87</v>
      </c>
      <c r="D7" s="578" t="s">
        <v>155</v>
      </c>
      <c r="E7" s="577" t="s">
        <v>79</v>
      </c>
    </row>
    <row r="8" spans="2:5" s="574" customFormat="1" ht="75" customHeight="1">
      <c r="B8" s="577" t="s">
        <v>141</v>
      </c>
      <c r="C8" s="577" t="s">
        <v>134</v>
      </c>
      <c r="D8" s="577" t="s">
        <v>158</v>
      </c>
      <c r="E8" s="577" t="str">
        <f>"-JW2Z"</f>
        <v>-JW2Z</v>
      </c>
    </row>
    <row r="9" spans="2:5" s="574" customFormat="1" ht="75" customHeight="1">
      <c r="B9" s="577" t="s">
        <v>62</v>
      </c>
      <c r="C9" s="577" t="s">
        <v>153</v>
      </c>
      <c r="D9" s="578" t="s">
        <v>155</v>
      </c>
      <c r="E9" s="577" t="str">
        <f>"-JW2S"</f>
        <v>-JW2S</v>
      </c>
    </row>
    <row r="10" spans="2:5" s="574" customFormat="1" ht="75" customHeight="1">
      <c r="B10" s="577" t="s">
        <v>142</v>
      </c>
      <c r="C10" s="577" t="s">
        <v>133</v>
      </c>
      <c r="D10" s="577" t="s">
        <v>156</v>
      </c>
      <c r="E10" s="577" t="str">
        <f>"(-JW2Z) +     (-JW2S)"</f>
        <v>(-JW2Z) +     (-JW2S)</v>
      </c>
    </row>
    <row r="11" spans="2:5" s="574" customFormat="1" ht="75" customHeight="1">
      <c r="B11" s="577" t="s">
        <v>144</v>
      </c>
      <c r="C11" s="577" t="s">
        <v>152</v>
      </c>
      <c r="D11" s="577" t="s">
        <v>158</v>
      </c>
      <c r="E11" s="577" t="str">
        <f>"-J5II"</f>
        <v>-J5II</v>
      </c>
    </row>
    <row r="12" spans="2:5" s="574" customFormat="1" ht="75" customHeight="1">
      <c r="B12" s="577" t="s">
        <v>176</v>
      </c>
      <c r="C12" s="577" t="s">
        <v>114</v>
      </c>
      <c r="D12" s="577" t="s">
        <v>158</v>
      </c>
      <c r="E12" s="577" t="str">
        <f>"-JW2T"</f>
        <v>-JW2T</v>
      </c>
    </row>
    <row r="13" spans="2:5" s="574" customFormat="1" ht="75" customHeight="1">
      <c r="B13" s="577" t="s">
        <v>70</v>
      </c>
      <c r="C13" s="577" t="s">
        <v>151</v>
      </c>
      <c r="D13" s="577" t="s">
        <v>157</v>
      </c>
      <c r="E13" s="577" t="s">
        <v>138</v>
      </c>
    </row>
    <row r="14" spans="2:5" s="574" customFormat="1" ht="75" customHeight="1">
      <c r="B14" s="577" t="s">
        <v>4</v>
      </c>
      <c r="C14" s="577" t="s">
        <v>140</v>
      </c>
      <c r="D14" s="577" t="s">
        <v>158</v>
      </c>
      <c r="E14" s="577" t="s">
        <v>90</v>
      </c>
    </row>
    <row r="15" spans="2:5" s="574" customFormat="1" ht="75" customHeight="1">
      <c r="B15" s="577" t="s">
        <v>2</v>
      </c>
      <c r="C15" s="577" t="s">
        <v>139</v>
      </c>
      <c r="D15" s="577" t="s">
        <v>158</v>
      </c>
      <c r="E15" s="577" t="s">
        <v>177</v>
      </c>
    </row>
    <row r="16" spans="2:5" s="574" customFormat="1" ht="75" customHeight="1">
      <c r="B16" s="577" t="s">
        <v>72</v>
      </c>
      <c r="C16" s="577" t="s">
        <v>160</v>
      </c>
      <c r="D16" s="577" t="s">
        <v>158</v>
      </c>
      <c r="E16" s="577" t="s">
        <v>154</v>
      </c>
    </row>
    <row r="17" spans="2:5" s="574" customFormat="1" ht="75" customHeight="1">
      <c r="B17" s="577" t="s">
        <v>77</v>
      </c>
      <c r="C17" s="577" t="s">
        <v>161</v>
      </c>
      <c r="D17" s="577" t="s">
        <v>158</v>
      </c>
      <c r="E17" s="577" t="s">
        <v>89</v>
      </c>
    </row>
    <row r="18" spans="2:5" s="574" customFormat="1" ht="75" customHeight="1">
      <c r="B18" s="577" t="s">
        <v>145</v>
      </c>
      <c r="C18" s="577" t="s">
        <v>162</v>
      </c>
      <c r="D18" s="577" t="s">
        <v>159</v>
      </c>
      <c r="E18" s="577" t="s">
        <v>119</v>
      </c>
    </row>
    <row r="19" spans="2:5" s="574" customFormat="1" ht="75" customHeight="1">
      <c r="B19" s="577" t="s">
        <v>150</v>
      </c>
      <c r="C19" s="577" t="s">
        <v>137</v>
      </c>
      <c r="D19" s="577" t="s">
        <v>356</v>
      </c>
      <c r="E19" s="577" t="s">
        <v>138</v>
      </c>
    </row>
    <row r="20" spans="2:5" s="574" customFormat="1" ht="75" customHeight="1">
      <c r="B20" s="577" t="s">
        <v>83</v>
      </c>
      <c r="C20" s="577" t="s">
        <v>148</v>
      </c>
      <c r="D20" s="577" t="s">
        <v>357</v>
      </c>
      <c r="E20" s="577" t="s">
        <v>138</v>
      </c>
    </row>
    <row r="21" spans="2:5" s="574" customFormat="1" ht="105.75" customHeight="1">
      <c r="B21" s="577" t="s">
        <v>136</v>
      </c>
      <c r="C21" s="577" t="s">
        <v>146</v>
      </c>
      <c r="D21" s="577" t="s">
        <v>358</v>
      </c>
      <c r="E21" s="577" t="s">
        <v>147</v>
      </c>
    </row>
    <row r="22" spans="2:5" s="574" customFormat="1" ht="75" customHeight="1">
      <c r="B22" s="577" t="s">
        <v>84</v>
      </c>
      <c r="C22" s="577" t="s">
        <v>149</v>
      </c>
      <c r="D22" s="577" t="s">
        <v>178</v>
      </c>
      <c r="E22" s="577" t="s">
        <v>111</v>
      </c>
    </row>
    <row r="23" spans="2:5" s="574" customFormat="1">
      <c r="B23" s="579" t="s">
        <v>359</v>
      </c>
      <c r="C23" s="580"/>
      <c r="D23" s="580"/>
      <c r="E23" s="581"/>
    </row>
    <row r="24" spans="2:5" s="574" customFormat="1">
      <c r="B24" s="582"/>
      <c r="C24" s="583"/>
      <c r="D24" s="583"/>
      <c r="E24" s="584"/>
    </row>
  </sheetData>
  <mergeCells count="1">
    <mergeCell ref="B23:E24"/>
  </mergeCells>
  <phoneticPr fontId="14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2025-01-27T13:10:40Z</dcterms:modified>
</cp:coreProperties>
</file>